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kyousai\Downloads\新しいフォルダー\"/>
    </mc:Choice>
  </mc:AlternateContent>
  <xr:revisionPtr revIDLastSave="0" documentId="13_ncr:1_{C62E1442-C2D3-4CFD-A8B7-847E4268BAEA}" xr6:coauthVersionLast="47" xr6:coauthVersionMax="47" xr10:uidLastSave="{00000000-0000-0000-0000-000000000000}"/>
  <workbookProtection workbookAlgorithmName="SHA-512" workbookHashValue="+9xbxeCO5jL1XlP9GYyHrfiaC2INi9fzIE0mFTD8lDJnY6vpaTOgdE9J9mNMqR+OaSUVSW9zojXDFjIvNTjgjQ==" workbookSaltValue="Cpu0EmJW9VloZYEVTZeNXg==" workbookSpinCount="100000" lockStructure="1"/>
  <bookViews>
    <workbookView xWindow="-108" yWindow="-108" windowWidth="23256" windowHeight="12456" tabRatio="838" xr2:uid="{00000000-000D-0000-FFFF-FFFF00000000}"/>
  </bookViews>
  <sheets>
    <sheet name="①一括入力" sheetId="20" r:id="rId1"/>
    <sheet name="②（一括入力用）異動報告書" sheetId="22" r:id="rId2"/>
    <sheet name="注意事項" sheetId="29" r:id="rId3"/>
    <sheet name="記載例①一括入力" sheetId="32" r:id="rId4"/>
    <sheet name="記載例②（一括入力用）異動報告書" sheetId="33" r:id="rId5"/>
    <sheet name="T所属所" sheetId="6" r:id="rId6"/>
    <sheet name="（手書作成用）異動報告書" sheetId="28" r:id="rId7"/>
  </sheets>
  <definedNames>
    <definedName name="_xlnm._FilterDatabase" localSheetId="5" hidden="1">T所属所!$A$1:$J$1</definedName>
    <definedName name="_xlnm.Print_Area" localSheetId="6">'（手書作成用）異動報告書'!$B$32:$BF$85</definedName>
    <definedName name="_xlnm.Print_Area" localSheetId="1">'②（一括入力用）異動報告書'!$A$32:$BF$61</definedName>
    <definedName name="_xlnm.Print_Area" localSheetId="4">'記載例②（一括入力用）異動報告書'!$A$32:$BF$61</definedName>
    <definedName name="_xlnm.Print_Titles" localSheetId="6">'（手書作成用）異動報告書'!$A:$A,'（手書作成用）異動報告書'!$3:$31</definedName>
    <definedName name="_xlnm.Print_Titles" localSheetId="1">'②（一括入力用）異動報告書'!$A:$A,'②（一括入力用）異動報告書'!$3:$31</definedName>
    <definedName name="_xlnm.Print_Titles" localSheetId="4">'記載例②（一括入力用）異動報告書'!$A:$A,'記載例②（一括入力用）異動報告書'!$3:$31</definedName>
    <definedName name="Q所属所マスタ">T所属所!$A$1:$G$1767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58" i="20" l="1"/>
  <c r="CG57" i="20"/>
  <c r="CG56" i="20"/>
  <c r="CG55" i="20"/>
  <c r="CG54" i="20"/>
  <c r="CG53" i="20"/>
  <c r="CG52" i="20"/>
  <c r="CG51" i="20"/>
  <c r="CG50" i="20"/>
  <c r="CG49" i="20"/>
  <c r="CG48" i="20"/>
  <c r="CG47" i="20"/>
  <c r="CG46" i="20"/>
  <c r="CG45" i="20"/>
  <c r="CG44" i="20"/>
  <c r="CG43" i="20"/>
  <c r="CG42" i="20"/>
  <c r="CG41" i="20"/>
  <c r="CG40" i="20"/>
  <c r="CG39" i="20"/>
  <c r="CG38" i="20"/>
  <c r="CG37" i="20"/>
  <c r="CG36" i="20"/>
  <c r="CG35" i="20"/>
  <c r="CG34" i="20"/>
  <c r="CG33" i="20"/>
  <c r="CG32" i="20"/>
  <c r="CG31" i="20"/>
  <c r="CG30" i="20"/>
  <c r="CG29" i="20"/>
  <c r="CG28" i="20"/>
  <c r="CG27" i="20"/>
  <c r="CG26" i="20"/>
  <c r="CG25" i="20"/>
  <c r="CG24" i="20"/>
  <c r="CG23" i="20"/>
  <c r="CG22" i="20"/>
  <c r="CG21" i="20"/>
  <c r="CG20" i="20"/>
  <c r="CG19" i="20"/>
  <c r="CG18" i="20"/>
  <c r="CG17" i="20"/>
  <c r="CG16" i="20"/>
  <c r="CG15" i="20"/>
  <c r="CG14" i="20"/>
  <c r="CG13" i="20"/>
  <c r="CG12" i="20"/>
  <c r="CG11" i="20"/>
  <c r="CG10" i="20"/>
  <c r="CG9" i="20"/>
  <c r="CH13" i="32"/>
  <c r="CG13" i="32"/>
  <c r="CF13" i="32"/>
  <c r="BU13" i="32"/>
  <c r="BV13" i="32" s="1"/>
  <c r="BW13" i="32" s="1"/>
  <c r="BX13" i="32" s="1"/>
  <c r="CB13" i="32" s="1"/>
  <c r="BS13" i="32"/>
  <c r="BG13" i="32"/>
  <c r="BH13" i="32" s="1"/>
  <c r="BI13" i="32" s="1"/>
  <c r="BJ13" i="32" s="1"/>
  <c r="BM13" i="32" s="1"/>
  <c r="BD13" i="32"/>
  <c r="BE13" i="32" s="1"/>
  <c r="BF13" i="32" s="1"/>
  <c r="BR13" i="32" s="1"/>
  <c r="BC13" i="32"/>
  <c r="AR13" i="32"/>
  <c r="AS13" i="32" s="1"/>
  <c r="AT13" i="32" s="1"/>
  <c r="AU13" i="32" s="1"/>
  <c r="AM13" i="32"/>
  <c r="AN13" i="32" s="1"/>
  <c r="AO13" i="32" s="1"/>
  <c r="AH13" i="32"/>
  <c r="AI13" i="32" s="1"/>
  <c r="AJ13" i="32" s="1"/>
  <c r="AL13" i="32" s="1"/>
  <c r="W13" i="32"/>
  <c r="X13" i="32" s="1"/>
  <c r="Y13" i="32" s="1"/>
  <c r="Z13" i="32" s="1"/>
  <c r="AD13" i="32" s="1"/>
  <c r="T13" i="32"/>
  <c r="U13" i="32" s="1"/>
  <c r="CH12" i="32"/>
  <c r="CG12" i="32"/>
  <c r="CF12" i="32"/>
  <c r="BU12" i="32"/>
  <c r="BV12" i="32" s="1"/>
  <c r="BW12" i="32" s="1"/>
  <c r="BX12" i="32" s="1"/>
  <c r="BS12" i="32"/>
  <c r="BG12" i="32"/>
  <c r="BH12" i="32" s="1"/>
  <c r="BI12" i="32" s="1"/>
  <c r="BJ12" i="32" s="1"/>
  <c r="BD12" i="32"/>
  <c r="BE12" i="32" s="1"/>
  <c r="BF12" i="32" s="1"/>
  <c r="BR12" i="32" s="1"/>
  <c r="BC12" i="32"/>
  <c r="AR12" i="32"/>
  <c r="AS12" i="32" s="1"/>
  <c r="AT12" i="32" s="1"/>
  <c r="AU12" i="32" s="1"/>
  <c r="AM12" i="32"/>
  <c r="AN12" i="32" s="1"/>
  <c r="AO12" i="32" s="1"/>
  <c r="AH12" i="32"/>
  <c r="AI12" i="32" s="1"/>
  <c r="AJ12" i="32" s="1"/>
  <c r="W12" i="32"/>
  <c r="X12" i="32" s="1"/>
  <c r="Y12" i="32" s="1"/>
  <c r="Z12" i="32" s="1"/>
  <c r="AF12" i="32" s="1"/>
  <c r="T12" i="32"/>
  <c r="U12" i="32" s="1"/>
  <c r="CH11" i="32"/>
  <c r="CG11" i="32"/>
  <c r="CF11" i="32"/>
  <c r="BU11" i="32"/>
  <c r="BV11" i="32" s="1"/>
  <c r="BW11" i="32" s="1"/>
  <c r="BX11" i="32" s="1"/>
  <c r="BY11" i="32" s="1"/>
  <c r="BS11" i="32"/>
  <c r="BG11" i="32"/>
  <c r="BH11" i="32" s="1"/>
  <c r="BI11" i="32" s="1"/>
  <c r="BJ11" i="32" s="1"/>
  <c r="BD11" i="32"/>
  <c r="BE11" i="32" s="1"/>
  <c r="BF11" i="32" s="1"/>
  <c r="BR11" i="32" s="1"/>
  <c r="BC11" i="32"/>
  <c r="AR11" i="32"/>
  <c r="AS11" i="32" s="1"/>
  <c r="AT11" i="32" s="1"/>
  <c r="AU11" i="32" s="1"/>
  <c r="AM11" i="32"/>
  <c r="AN11" i="32" s="1"/>
  <c r="AO11" i="32" s="1"/>
  <c r="AQ11" i="32" s="1"/>
  <c r="AH11" i="32"/>
  <c r="AI11" i="32" s="1"/>
  <c r="AJ11" i="32" s="1"/>
  <c r="AL11" i="32" s="1"/>
  <c r="W11" i="32"/>
  <c r="X11" i="32" s="1"/>
  <c r="Y11" i="32" s="1"/>
  <c r="Z11" i="32" s="1"/>
  <c r="T11" i="32"/>
  <c r="U11" i="32" s="1"/>
  <c r="CH10" i="32"/>
  <c r="CG10" i="32"/>
  <c r="CF10" i="32"/>
  <c r="BU10" i="32"/>
  <c r="BV10" i="32" s="1"/>
  <c r="BW10" i="32" s="1"/>
  <c r="BX10" i="32" s="1"/>
  <c r="BS10" i="32"/>
  <c r="BG10" i="32"/>
  <c r="BH10" i="32" s="1"/>
  <c r="BI10" i="32" s="1"/>
  <c r="BJ10" i="32" s="1"/>
  <c r="BD10" i="32"/>
  <c r="BE10" i="32" s="1"/>
  <c r="BF10" i="32" s="1"/>
  <c r="BR10" i="32" s="1"/>
  <c r="BC10" i="32"/>
  <c r="AR10" i="32"/>
  <c r="AS10" i="32" s="1"/>
  <c r="AT10" i="32" s="1"/>
  <c r="AU10" i="32" s="1"/>
  <c r="AM10" i="32"/>
  <c r="AN10" i="32" s="1"/>
  <c r="AO10" i="32" s="1"/>
  <c r="AP10" i="32" s="1"/>
  <c r="AH10" i="32"/>
  <c r="AI10" i="32" s="1"/>
  <c r="AJ10" i="32" s="1"/>
  <c r="W10" i="32"/>
  <c r="X10" i="32" s="1"/>
  <c r="Y10" i="32" s="1"/>
  <c r="Z10" i="32" s="1"/>
  <c r="T10" i="32"/>
  <c r="U10" i="32" s="1"/>
  <c r="V10" i="32" s="1"/>
  <c r="CL9" i="32"/>
  <c r="CK9" i="32"/>
  <c r="CH9" i="32"/>
  <c r="CM9" i="32" s="1"/>
  <c r="CG9" i="32"/>
  <c r="CF9" i="32"/>
  <c r="BU9" i="32"/>
  <c r="BV9" i="32" s="1"/>
  <c r="BW9" i="32" s="1"/>
  <c r="BX9" i="32" s="1"/>
  <c r="BS9" i="32"/>
  <c r="BG9" i="32"/>
  <c r="BH9" i="32" s="1"/>
  <c r="BI9" i="32" s="1"/>
  <c r="BJ9" i="32" s="1"/>
  <c r="BD9" i="32"/>
  <c r="BE9" i="32" s="1"/>
  <c r="BF9" i="32" s="1"/>
  <c r="BC9" i="32"/>
  <c r="AR9" i="32"/>
  <c r="AS9" i="32" s="1"/>
  <c r="AT9" i="32" s="1"/>
  <c r="AU9" i="32" s="1"/>
  <c r="AM9" i="32"/>
  <c r="AN9" i="32" s="1"/>
  <c r="AO9" i="32" s="1"/>
  <c r="AP9" i="32" s="1"/>
  <c r="AH9" i="32"/>
  <c r="AI9" i="32" s="1"/>
  <c r="AJ9" i="32" s="1"/>
  <c r="W9" i="32"/>
  <c r="X9" i="32" s="1"/>
  <c r="Y9" i="32" s="1"/>
  <c r="Z9" i="32" s="1"/>
  <c r="T9" i="32"/>
  <c r="U9" i="32" s="1"/>
  <c r="U2" i="32"/>
  <c r="S2" i="32"/>
  <c r="U2" i="20"/>
  <c r="BL5" i="22" s="1"/>
  <c r="S2" i="20"/>
  <c r="BJ5" i="22" s="1"/>
  <c r="BT13" i="32" l="1"/>
  <c r="BT10" i="32"/>
  <c r="AV9" i="32"/>
  <c r="BA9" i="32"/>
  <c r="AZ9" i="32"/>
  <c r="AX9" i="32"/>
  <c r="AY9" i="32"/>
  <c r="AW9" i="32"/>
  <c r="BB9" i="32"/>
  <c r="BR9" i="32"/>
  <c r="BT9" i="32" s="1"/>
  <c r="CD11" i="32"/>
  <c r="CC11" i="32"/>
  <c r="BT12" i="32"/>
  <c r="CE11" i="32"/>
  <c r="BT11" i="32"/>
  <c r="AP11" i="32"/>
  <c r="AB12" i="32"/>
  <c r="AX12" i="32"/>
  <c r="BA12" i="32"/>
  <c r="AY12" i="32"/>
  <c r="AW12" i="32"/>
  <c r="AV12" i="32"/>
  <c r="BB12" i="32"/>
  <c r="AZ12" i="32"/>
  <c r="AK10" i="32"/>
  <c r="AL10" i="32"/>
  <c r="CD10" i="32"/>
  <c r="CC10" i="32"/>
  <c r="CA10" i="32"/>
  <c r="BZ10" i="32"/>
  <c r="CE10" i="32"/>
  <c r="CB10" i="32"/>
  <c r="BY10" i="32"/>
  <c r="AW11" i="32"/>
  <c r="BA11" i="32"/>
  <c r="BB11" i="32"/>
  <c r="CA9" i="32"/>
  <c r="BZ9" i="32"/>
  <c r="BY9" i="32"/>
  <c r="AX11" i="32"/>
  <c r="AZ11" i="32"/>
  <c r="CE9" i="32"/>
  <c r="BK11" i="32"/>
  <c r="BQ11" i="32"/>
  <c r="BP11" i="32"/>
  <c r="BN11" i="32"/>
  <c r="BO11" i="32"/>
  <c r="BL11" i="32"/>
  <c r="BM11" i="32"/>
  <c r="BL12" i="32"/>
  <c r="BP12" i="32"/>
  <c r="BN12" i="32"/>
  <c r="BK12" i="32"/>
  <c r="BQ12" i="32"/>
  <c r="BO12" i="32"/>
  <c r="BM12" i="32"/>
  <c r="BO13" i="32"/>
  <c r="BP13" i="32"/>
  <c r="CC12" i="32"/>
  <c r="CA12" i="32"/>
  <c r="BY12" i="32"/>
  <c r="CE12" i="32"/>
  <c r="CB12" i="32"/>
  <c r="CD12" i="32"/>
  <c r="BZ12" i="32"/>
  <c r="BQ13" i="32"/>
  <c r="AF10" i="32"/>
  <c r="AG10" i="32"/>
  <c r="AE10" i="32"/>
  <c r="AD10" i="32"/>
  <c r="AC10" i="32"/>
  <c r="AB10" i="32"/>
  <c r="AA10" i="32"/>
  <c r="BB13" i="32"/>
  <c r="AW13" i="32"/>
  <c r="AZ13" i="32"/>
  <c r="AY13" i="32"/>
  <c r="AV13" i="32"/>
  <c r="BA13" i="32"/>
  <c r="AX13" i="32"/>
  <c r="AC13" i="32"/>
  <c r="AF13" i="32"/>
  <c r="AE13" i="32"/>
  <c r="AG13" i="32"/>
  <c r="AC11" i="32"/>
  <c r="AB11" i="32"/>
  <c r="AG11" i="32"/>
  <c r="AF11" i="32"/>
  <c r="AE11" i="32"/>
  <c r="AD11" i="32"/>
  <c r="AA11" i="32"/>
  <c r="R12" i="32"/>
  <c r="V12" i="32"/>
  <c r="AA13" i="32"/>
  <c r="AY11" i="32"/>
  <c r="CD9" i="32"/>
  <c r="AB13" i="32"/>
  <c r="AV11" i="32"/>
  <c r="V9" i="32"/>
  <c r="R9" i="32"/>
  <c r="BL13" i="32"/>
  <c r="AC9" i="32"/>
  <c r="AE9" i="32"/>
  <c r="AG9" i="32"/>
  <c r="AF9" i="32"/>
  <c r="AD9" i="32"/>
  <c r="AB9" i="32"/>
  <c r="AA9" i="32"/>
  <c r="BN13" i="32"/>
  <c r="V13" i="32"/>
  <c r="R13" i="32"/>
  <c r="CB9" i="32"/>
  <c r="CC9" i="32"/>
  <c r="BQ10" i="32"/>
  <c r="BO10" i="32"/>
  <c r="BM10" i="32"/>
  <c r="BL10" i="32"/>
  <c r="BP10" i="32"/>
  <c r="BN10" i="32"/>
  <c r="BK10" i="32"/>
  <c r="BK13" i="32"/>
  <c r="AL12" i="32"/>
  <c r="AK12" i="32"/>
  <c r="BP9" i="32"/>
  <c r="BN9" i="32"/>
  <c r="BM9" i="32"/>
  <c r="BO9" i="32"/>
  <c r="BL9" i="32"/>
  <c r="BQ9" i="32"/>
  <c r="BK9" i="32"/>
  <c r="AQ10" i="32"/>
  <c r="AP12" i="32"/>
  <c r="AQ12" i="32"/>
  <c r="AP13" i="32"/>
  <c r="AQ13" i="32"/>
  <c r="BA10" i="32"/>
  <c r="AY10" i="32"/>
  <c r="AW10" i="32"/>
  <c r="AV10" i="32"/>
  <c r="AX10" i="32"/>
  <c r="AZ10" i="32"/>
  <c r="V11" i="32"/>
  <c r="R11" i="32"/>
  <c r="AK13" i="32"/>
  <c r="BB10" i="32"/>
  <c r="AC12" i="32"/>
  <c r="AA12" i="32"/>
  <c r="AG12" i="32"/>
  <c r="AE12" i="32"/>
  <c r="AD12" i="32"/>
  <c r="CD13" i="32"/>
  <c r="BY13" i="32"/>
  <c r="BZ13" i="32"/>
  <c r="AL9" i="32"/>
  <c r="AK9" i="32"/>
  <c r="AQ9" i="32"/>
  <c r="AK11" i="32"/>
  <c r="BZ11" i="32"/>
  <c r="CA13" i="32"/>
  <c r="CE13" i="32"/>
  <c r="CC13" i="32"/>
  <c r="CA11" i="32"/>
  <c r="CB11" i="32"/>
  <c r="R10" i="32"/>
  <c r="BN5" i="22"/>
  <c r="AB12" i="22" s="1"/>
  <c r="C13" i="32" l="1"/>
  <c r="CI13" i="32"/>
  <c r="S13" i="32"/>
  <c r="C9" i="32"/>
  <c r="CI9" i="32"/>
  <c r="S9" i="32"/>
  <c r="CI12" i="32"/>
  <c r="S12" i="32"/>
  <c r="C12" i="32"/>
  <c r="CI11" i="32"/>
  <c r="S11" i="32"/>
  <c r="C11" i="32"/>
  <c r="C10" i="32"/>
  <c r="S10" i="32"/>
  <c r="CI10" i="32"/>
  <c r="O3" i="28" l="1"/>
  <c r="O4" i="28"/>
  <c r="O4" i="22"/>
  <c r="B3" i="22" s="1"/>
  <c r="B3" i="28" l="1"/>
  <c r="CH10" i="20"/>
  <c r="CH11" i="20"/>
  <c r="CH12" i="20"/>
  <c r="CH13" i="20"/>
  <c r="CH14" i="20"/>
  <c r="CH15" i="20"/>
  <c r="CH16" i="20"/>
  <c r="CH17" i="20"/>
  <c r="CH18" i="20"/>
  <c r="CH19" i="20"/>
  <c r="CH20" i="20"/>
  <c r="CH21" i="20"/>
  <c r="CH22" i="20"/>
  <c r="CH23" i="20"/>
  <c r="CH24" i="20"/>
  <c r="CH25" i="20"/>
  <c r="CH26" i="20"/>
  <c r="CH27" i="20"/>
  <c r="CH28" i="20"/>
  <c r="CH29" i="20"/>
  <c r="CH30" i="20"/>
  <c r="CH31" i="20"/>
  <c r="CH32" i="20"/>
  <c r="CH33" i="20"/>
  <c r="CH34" i="20"/>
  <c r="CH35" i="20"/>
  <c r="CH36" i="20"/>
  <c r="CH37" i="20"/>
  <c r="CH38" i="20"/>
  <c r="CH39" i="20"/>
  <c r="CH40" i="20"/>
  <c r="CH41" i="20"/>
  <c r="CH42" i="20"/>
  <c r="CH43" i="20"/>
  <c r="CH44" i="20"/>
  <c r="CH45" i="20"/>
  <c r="CH46" i="20"/>
  <c r="CH47" i="20"/>
  <c r="CH48" i="20"/>
  <c r="CH49" i="20"/>
  <c r="CH50" i="20"/>
  <c r="CH51" i="20"/>
  <c r="CH52" i="20"/>
  <c r="CH53" i="20"/>
  <c r="CH54" i="20"/>
  <c r="CH55" i="20"/>
  <c r="CH56" i="20"/>
  <c r="CH57" i="20"/>
  <c r="CH58" i="20"/>
  <c r="CK9" i="20"/>
  <c r="CL9" i="20"/>
  <c r="AM58" i="20"/>
  <c r="AN58" i="20" s="1"/>
  <c r="AO58" i="20" s="1"/>
  <c r="AM57" i="20"/>
  <c r="AN57" i="20" s="1"/>
  <c r="AO57" i="20" s="1"/>
  <c r="AM56" i="20"/>
  <c r="AN56" i="20" s="1"/>
  <c r="AO56" i="20" s="1"/>
  <c r="AM55" i="20"/>
  <c r="AN55" i="20" s="1"/>
  <c r="AO55" i="20" s="1"/>
  <c r="AM54" i="20"/>
  <c r="AN54" i="20" s="1"/>
  <c r="AO54" i="20" s="1"/>
  <c r="AM53" i="20"/>
  <c r="AN53" i="20" s="1"/>
  <c r="AO53" i="20" s="1"/>
  <c r="AM52" i="20"/>
  <c r="AN52" i="20" s="1"/>
  <c r="AO52" i="20" s="1"/>
  <c r="AM51" i="20"/>
  <c r="AN51" i="20" s="1"/>
  <c r="AO51" i="20" s="1"/>
  <c r="AM50" i="20"/>
  <c r="AN50" i="20" s="1"/>
  <c r="AO50" i="20" s="1"/>
  <c r="AM49" i="20"/>
  <c r="AN49" i="20" s="1"/>
  <c r="AO49" i="20" s="1"/>
  <c r="AM48" i="20"/>
  <c r="AN48" i="20" s="1"/>
  <c r="AO48" i="20" s="1"/>
  <c r="AM47" i="20"/>
  <c r="AN47" i="20" s="1"/>
  <c r="AO47" i="20" s="1"/>
  <c r="AM46" i="20"/>
  <c r="AN46" i="20" s="1"/>
  <c r="AO46" i="20" s="1"/>
  <c r="AM45" i="20"/>
  <c r="AN45" i="20" s="1"/>
  <c r="AO45" i="20" s="1"/>
  <c r="AM44" i="20"/>
  <c r="AN44" i="20" s="1"/>
  <c r="AO44" i="20" s="1"/>
  <c r="AM43" i="20"/>
  <c r="AN43" i="20" s="1"/>
  <c r="AO43" i="20" s="1"/>
  <c r="AM42" i="20"/>
  <c r="AN42" i="20" s="1"/>
  <c r="AO42" i="20" s="1"/>
  <c r="AM41" i="20"/>
  <c r="AN41" i="20" s="1"/>
  <c r="AO41" i="20" s="1"/>
  <c r="AM40" i="20"/>
  <c r="AN40" i="20" s="1"/>
  <c r="AO40" i="20" s="1"/>
  <c r="AM39" i="20"/>
  <c r="AN39" i="20" s="1"/>
  <c r="AO39" i="20" s="1"/>
  <c r="AM38" i="20"/>
  <c r="AN38" i="20" s="1"/>
  <c r="AO38" i="20" s="1"/>
  <c r="AM37" i="20"/>
  <c r="AN37" i="20" s="1"/>
  <c r="AO37" i="20" s="1"/>
  <c r="AM36" i="20"/>
  <c r="AN36" i="20" s="1"/>
  <c r="AO36" i="20" s="1"/>
  <c r="AM35" i="20"/>
  <c r="AN35" i="20" s="1"/>
  <c r="AO35" i="20" s="1"/>
  <c r="AM34" i="20"/>
  <c r="AN34" i="20" s="1"/>
  <c r="AO34" i="20" s="1"/>
  <c r="AM33" i="20"/>
  <c r="AN33" i="20" s="1"/>
  <c r="AO33" i="20" s="1"/>
  <c r="AM32" i="20"/>
  <c r="AN32" i="20" s="1"/>
  <c r="AO32" i="20" s="1"/>
  <c r="AM31" i="20"/>
  <c r="AN31" i="20" s="1"/>
  <c r="AO31" i="20" s="1"/>
  <c r="AM30" i="20"/>
  <c r="AN30" i="20" s="1"/>
  <c r="AO30" i="20" s="1"/>
  <c r="AM29" i="20"/>
  <c r="AN29" i="20" s="1"/>
  <c r="AO29" i="20" s="1"/>
  <c r="AM28" i="20"/>
  <c r="AN28" i="20" s="1"/>
  <c r="AO28" i="20" s="1"/>
  <c r="AM27" i="20"/>
  <c r="AN27" i="20" s="1"/>
  <c r="AO27" i="20" s="1"/>
  <c r="AM26" i="20"/>
  <c r="AN26" i="20" s="1"/>
  <c r="AO26" i="20" s="1"/>
  <c r="AM25" i="20"/>
  <c r="AN25" i="20" s="1"/>
  <c r="AO25" i="20" s="1"/>
  <c r="AM24" i="20"/>
  <c r="AN24" i="20" s="1"/>
  <c r="AO24" i="20" s="1"/>
  <c r="AM23" i="20"/>
  <c r="AN23" i="20" s="1"/>
  <c r="AO23" i="20" s="1"/>
  <c r="AM22" i="20"/>
  <c r="AN22" i="20" s="1"/>
  <c r="AO22" i="20" s="1"/>
  <c r="AM21" i="20"/>
  <c r="AN21" i="20" s="1"/>
  <c r="AO21" i="20" s="1"/>
  <c r="AM20" i="20"/>
  <c r="AN20" i="20" s="1"/>
  <c r="AO20" i="20" s="1"/>
  <c r="AM19" i="20"/>
  <c r="AN19" i="20" s="1"/>
  <c r="AO19" i="20" s="1"/>
  <c r="AM18" i="20"/>
  <c r="AN18" i="20" s="1"/>
  <c r="AO18" i="20" s="1"/>
  <c r="AM17" i="20"/>
  <c r="AN17" i="20" s="1"/>
  <c r="AO17" i="20" s="1"/>
  <c r="AM16" i="20"/>
  <c r="AN16" i="20" s="1"/>
  <c r="AO16" i="20" s="1"/>
  <c r="AM15" i="20"/>
  <c r="AN15" i="20" s="1"/>
  <c r="AO15" i="20" s="1"/>
  <c r="AM14" i="20"/>
  <c r="AN14" i="20" s="1"/>
  <c r="AO14" i="20" s="1"/>
  <c r="AM13" i="20"/>
  <c r="AN13" i="20" s="1"/>
  <c r="AO13" i="20" s="1"/>
  <c r="AM12" i="20"/>
  <c r="AN12" i="20" s="1"/>
  <c r="AO12" i="20" s="1"/>
  <c r="AM11" i="20"/>
  <c r="AN11" i="20" s="1"/>
  <c r="AO11" i="20" s="1"/>
  <c r="AM10" i="20"/>
  <c r="AN10" i="20" s="1"/>
  <c r="AO10" i="20" s="1"/>
  <c r="I2" i="20"/>
  <c r="G2" i="20"/>
  <c r="BL3" i="22" s="1"/>
  <c r="BJ3" i="22"/>
  <c r="H6" i="22" s="1"/>
  <c r="BT3" i="22"/>
  <c r="L15" i="22" s="1"/>
  <c r="BQ3" i="22"/>
  <c r="H19" i="22" s="1"/>
  <c r="L6" i="22" l="1"/>
  <c r="J6" i="22"/>
  <c r="N6" i="22"/>
  <c r="P6" i="22"/>
  <c r="AQ16" i="20"/>
  <c r="AP16" i="20"/>
  <c r="AQ32" i="20"/>
  <c r="AP32" i="20"/>
  <c r="AP17" i="20"/>
  <c r="AQ17" i="20"/>
  <c r="AP48" i="20"/>
  <c r="AQ48" i="20"/>
  <c r="AP18" i="20"/>
  <c r="AQ18" i="20"/>
  <c r="AQ57" i="20"/>
  <c r="AP57" i="20"/>
  <c r="AQ13" i="20"/>
  <c r="AP13" i="20"/>
  <c r="AP52" i="20"/>
  <c r="AQ52" i="20"/>
  <c r="AP45" i="20"/>
  <c r="AQ45" i="20"/>
  <c r="AQ53" i="20"/>
  <c r="AP53" i="20"/>
  <c r="AQ39" i="20"/>
  <c r="AP39" i="20"/>
  <c r="AP24" i="20"/>
  <c r="AQ24" i="20"/>
  <c r="AQ47" i="20"/>
  <c r="AP47" i="20"/>
  <c r="AP55" i="20"/>
  <c r="AQ55" i="20"/>
  <c r="AQ40" i="20"/>
  <c r="AP40" i="20"/>
  <c r="AQ25" i="20"/>
  <c r="AP25" i="20"/>
  <c r="AQ33" i="20"/>
  <c r="AP33" i="20"/>
  <c r="AQ56" i="20"/>
  <c r="AP56" i="20"/>
  <c r="AQ10" i="20"/>
  <c r="AP10" i="20"/>
  <c r="AP41" i="20"/>
  <c r="AQ41" i="20"/>
  <c r="AQ26" i="20"/>
  <c r="AP26" i="20"/>
  <c r="AQ49" i="20"/>
  <c r="AP49" i="20"/>
  <c r="AQ11" i="20"/>
  <c r="AP11" i="20"/>
  <c r="AQ34" i="20"/>
  <c r="AP34" i="20"/>
  <c r="AQ42" i="20"/>
  <c r="AP42" i="20"/>
  <c r="AQ19" i="20"/>
  <c r="AP19" i="20"/>
  <c r="AQ27" i="20"/>
  <c r="AP27" i="20"/>
  <c r="AP50" i="20"/>
  <c r="AQ50" i="20"/>
  <c r="AP12" i="20"/>
  <c r="AQ12" i="20"/>
  <c r="AP35" i="20"/>
  <c r="AQ35" i="20"/>
  <c r="AQ58" i="20"/>
  <c r="AP58" i="20"/>
  <c r="AQ20" i="20"/>
  <c r="AP20" i="20"/>
  <c r="AP28" i="20"/>
  <c r="AQ28" i="20"/>
  <c r="AQ43" i="20"/>
  <c r="AP43" i="20"/>
  <c r="AQ51" i="20"/>
  <c r="AP51" i="20"/>
  <c r="AQ36" i="20"/>
  <c r="AP36" i="20"/>
  <c r="AQ21" i="20"/>
  <c r="AP21" i="20"/>
  <c r="AQ29" i="20"/>
  <c r="AP29" i="20"/>
  <c r="AQ44" i="20"/>
  <c r="AP44" i="20"/>
  <c r="AQ37" i="20"/>
  <c r="AP37" i="20"/>
  <c r="AQ14" i="20"/>
  <c r="AP14" i="20"/>
  <c r="AQ22" i="20"/>
  <c r="AP22" i="20"/>
  <c r="AQ30" i="20"/>
  <c r="AP30" i="20"/>
  <c r="AQ15" i="20"/>
  <c r="AP15" i="20"/>
  <c r="AP38" i="20"/>
  <c r="AQ38" i="20"/>
  <c r="AQ23" i="20"/>
  <c r="AP23" i="20"/>
  <c r="AP31" i="20"/>
  <c r="AQ31" i="20"/>
  <c r="AQ46" i="20"/>
  <c r="AP46" i="20"/>
  <c r="AQ54" i="20"/>
  <c r="AP54" i="20"/>
  <c r="E17" i="22"/>
  <c r="H9" i="22"/>
  <c r="D15" i="22"/>
  <c r="H15" i="22"/>
  <c r="BN3" i="22" l="1"/>
  <c r="E21" i="22" s="1"/>
  <c r="CH9" i="20"/>
  <c r="CM9" i="20" s="1"/>
  <c r="AM9" i="20" l="1"/>
  <c r="T9" i="20"/>
  <c r="U9" i="20" s="1"/>
  <c r="AH10" i="20"/>
  <c r="T10" i="20"/>
  <c r="U10" i="20" s="1"/>
  <c r="W10" i="20"/>
  <c r="X10" i="20" s="1"/>
  <c r="Y10" i="20" s="1"/>
  <c r="Z10" i="20" s="1"/>
  <c r="AG10" i="20" s="1"/>
  <c r="AR10" i="20"/>
  <c r="AS10" i="20" s="1"/>
  <c r="AT10" i="20" s="1"/>
  <c r="AU10" i="20" s="1"/>
  <c r="AZ10" i="20" s="1"/>
  <c r="BC10" i="20"/>
  <c r="S41" i="22" s="1"/>
  <c r="BD10" i="20"/>
  <c r="BE10" i="20" s="1"/>
  <c r="BF10" i="20" s="1"/>
  <c r="BR10" i="20" s="1"/>
  <c r="BG10" i="20"/>
  <c r="BH10" i="20" s="1"/>
  <c r="BI10" i="20" s="1"/>
  <c r="BS10" i="20"/>
  <c r="BU10" i="20"/>
  <c r="BV10" i="20" s="1"/>
  <c r="BW10" i="20" s="1"/>
  <c r="BX10" i="20" s="1"/>
  <c r="CF10" i="20"/>
  <c r="BA38" i="22" s="1"/>
  <c r="AR41" i="22"/>
  <c r="T11" i="20"/>
  <c r="U11" i="20" s="1"/>
  <c r="W11" i="20"/>
  <c r="X11" i="20" s="1"/>
  <c r="Y11" i="20" s="1"/>
  <c r="Z11" i="20" s="1"/>
  <c r="AH11" i="20"/>
  <c r="AR11" i="20"/>
  <c r="AS11" i="20" s="1"/>
  <c r="AT11" i="20" s="1"/>
  <c r="AU11" i="20" s="1"/>
  <c r="AZ11" i="20" s="1"/>
  <c r="BC11" i="20"/>
  <c r="S47" i="22" s="1"/>
  <c r="BD11" i="20"/>
  <c r="BE11" i="20" s="1"/>
  <c r="BG11" i="20"/>
  <c r="BH11" i="20" s="1"/>
  <c r="BI11" i="20" s="1"/>
  <c r="BJ11" i="20" s="1"/>
  <c r="BS11" i="20"/>
  <c r="BU11" i="20"/>
  <c r="BV11" i="20" s="1"/>
  <c r="BW11" i="20" s="1"/>
  <c r="BX11" i="20" s="1"/>
  <c r="CF11" i="20"/>
  <c r="BA44" i="22" s="1"/>
  <c r="AR47" i="22"/>
  <c r="T12" i="20"/>
  <c r="U12" i="20" s="1"/>
  <c r="W12" i="20"/>
  <c r="X12" i="20" s="1"/>
  <c r="Y12" i="20" s="1"/>
  <c r="Z12" i="20" s="1"/>
  <c r="AH12" i="20"/>
  <c r="AR12" i="20"/>
  <c r="AS12" i="20" s="1"/>
  <c r="AT12" i="20" s="1"/>
  <c r="AU12" i="20" s="1"/>
  <c r="BB12" i="20" s="1"/>
  <c r="BC12" i="20"/>
  <c r="S53" i="22" s="1"/>
  <c r="BD12" i="20"/>
  <c r="BE12" i="20" s="1"/>
  <c r="BG12" i="20"/>
  <c r="BH12" i="20" s="1"/>
  <c r="BI12" i="20" s="1"/>
  <c r="BJ12" i="20" s="1"/>
  <c r="BQ12" i="20" s="1"/>
  <c r="BS12" i="20"/>
  <c r="BU12" i="20"/>
  <c r="BV12" i="20" s="1"/>
  <c r="BW12" i="20" s="1"/>
  <c r="BX12" i="20" s="1"/>
  <c r="CF12" i="20"/>
  <c r="BA50" i="22" s="1"/>
  <c r="AR53" i="22"/>
  <c r="T13" i="20"/>
  <c r="U13" i="20" s="1"/>
  <c r="W13" i="20"/>
  <c r="X13" i="20" s="1"/>
  <c r="Y13" i="20" s="1"/>
  <c r="Z13" i="20" s="1"/>
  <c r="AH13" i="20"/>
  <c r="AR13" i="20"/>
  <c r="AS13" i="20" s="1"/>
  <c r="AT13" i="20" s="1"/>
  <c r="AU13" i="20" s="1"/>
  <c r="AY13" i="20" s="1"/>
  <c r="BC13" i="20"/>
  <c r="S59" i="22" s="1"/>
  <c r="BD13" i="20"/>
  <c r="BE13" i="20" s="1"/>
  <c r="BG13" i="20"/>
  <c r="BH13" i="20" s="1"/>
  <c r="BI13" i="20" s="1"/>
  <c r="BJ13" i="20" s="1"/>
  <c r="BL13" i="20" s="1"/>
  <c r="BS13" i="20"/>
  <c r="BU13" i="20"/>
  <c r="BV13" i="20" s="1"/>
  <c r="BW13" i="20" s="1"/>
  <c r="BX13" i="20" s="1"/>
  <c r="CF13" i="20"/>
  <c r="BA56" i="22" s="1"/>
  <c r="AR59" i="22"/>
  <c r="T14" i="20"/>
  <c r="U14" i="20" s="1"/>
  <c r="W14" i="20"/>
  <c r="X14" i="20" s="1"/>
  <c r="Y14" i="20" s="1"/>
  <c r="Z14" i="20" s="1"/>
  <c r="AA14" i="20" s="1"/>
  <c r="AH14" i="20"/>
  <c r="AR14" i="20"/>
  <c r="AS14" i="20" s="1"/>
  <c r="AT14" i="20" s="1"/>
  <c r="AU14" i="20" s="1"/>
  <c r="BC14" i="20"/>
  <c r="S65" i="22" s="1"/>
  <c r="BD14" i="20"/>
  <c r="BE14" i="20" s="1"/>
  <c r="BF14" i="20" s="1"/>
  <c r="BR14" i="20" s="1"/>
  <c r="BG14" i="20"/>
  <c r="BH14" i="20" s="1"/>
  <c r="BI14" i="20" s="1"/>
  <c r="BJ14" i="20" s="1"/>
  <c r="BS14" i="20"/>
  <c r="BU14" i="20"/>
  <c r="BV14" i="20" s="1"/>
  <c r="BW14" i="20" s="1"/>
  <c r="BX14" i="20" s="1"/>
  <c r="CD14" i="20" s="1"/>
  <c r="CF14" i="20"/>
  <c r="BA62" i="22" s="1"/>
  <c r="AR65" i="22"/>
  <c r="T15" i="20"/>
  <c r="U15" i="20" s="1"/>
  <c r="W15" i="20"/>
  <c r="X15" i="20" s="1"/>
  <c r="Y15" i="20" s="1"/>
  <c r="Z15" i="20" s="1"/>
  <c r="AF15" i="20" s="1"/>
  <c r="AH15" i="20"/>
  <c r="AR15" i="20"/>
  <c r="AS15" i="20" s="1"/>
  <c r="AT15" i="20" s="1"/>
  <c r="AU15" i="20" s="1"/>
  <c r="BC15" i="20"/>
  <c r="S71" i="22" s="1"/>
  <c r="BD15" i="20"/>
  <c r="BE15" i="20" s="1"/>
  <c r="BF15" i="20" s="1"/>
  <c r="BG15" i="20"/>
  <c r="BH15" i="20" s="1"/>
  <c r="BI15" i="20" s="1"/>
  <c r="BJ15" i="20" s="1"/>
  <c r="BK15" i="20" s="1"/>
  <c r="BS15" i="20"/>
  <c r="BU15" i="20"/>
  <c r="BV15" i="20" s="1"/>
  <c r="BW15" i="20" s="1"/>
  <c r="BX15" i="20" s="1"/>
  <c r="CF15" i="20"/>
  <c r="BA68" i="22" s="1"/>
  <c r="AR71" i="22"/>
  <c r="T16" i="20"/>
  <c r="U16" i="20" s="1"/>
  <c r="W16" i="20"/>
  <c r="X16" i="20" s="1"/>
  <c r="Y16" i="20" s="1"/>
  <c r="Z16" i="20" s="1"/>
  <c r="AH16" i="20"/>
  <c r="AR16" i="20"/>
  <c r="AS16" i="20" s="1"/>
  <c r="AT16" i="20" s="1"/>
  <c r="AU16" i="20" s="1"/>
  <c r="AZ16" i="20" s="1"/>
  <c r="BC16" i="20"/>
  <c r="S77" i="22" s="1"/>
  <c r="BD16" i="20"/>
  <c r="BE16" i="20" s="1"/>
  <c r="BF16" i="20" s="1"/>
  <c r="BR16" i="20" s="1"/>
  <c r="BG16" i="20"/>
  <c r="BH16" i="20" s="1"/>
  <c r="BI16" i="20" s="1"/>
  <c r="BJ16" i="20" s="1"/>
  <c r="BK16" i="20" s="1"/>
  <c r="BS16" i="20"/>
  <c r="BU16" i="20"/>
  <c r="BV16" i="20" s="1"/>
  <c r="BW16" i="20" s="1"/>
  <c r="BX16" i="20" s="1"/>
  <c r="CF16" i="20"/>
  <c r="BA74" i="22" s="1"/>
  <c r="AR77" i="22"/>
  <c r="T17" i="20"/>
  <c r="U17" i="20" s="1"/>
  <c r="W17" i="20"/>
  <c r="X17" i="20" s="1"/>
  <c r="Y17" i="20" s="1"/>
  <c r="Z17" i="20" s="1"/>
  <c r="AA17" i="20" s="1"/>
  <c r="AH17" i="20"/>
  <c r="AR17" i="20"/>
  <c r="AS17" i="20" s="1"/>
  <c r="AT17" i="20" s="1"/>
  <c r="AU17" i="20" s="1"/>
  <c r="AY17" i="20" s="1"/>
  <c r="BC17" i="20"/>
  <c r="S83" i="22" s="1"/>
  <c r="BD17" i="20"/>
  <c r="BE17" i="20" s="1"/>
  <c r="BF17" i="20" s="1"/>
  <c r="BR17" i="20" s="1"/>
  <c r="BG17" i="20"/>
  <c r="BH17" i="20" s="1"/>
  <c r="BI17" i="20" s="1"/>
  <c r="BJ17" i="20" s="1"/>
  <c r="BL17" i="20" s="1"/>
  <c r="BS17" i="20"/>
  <c r="BU17" i="20"/>
  <c r="BV17" i="20" s="1"/>
  <c r="BW17" i="20" s="1"/>
  <c r="BX17" i="20" s="1"/>
  <c r="CF17" i="20"/>
  <c r="BA80" i="22" s="1"/>
  <c r="AR83" i="22"/>
  <c r="T18" i="20"/>
  <c r="U18" i="20" s="1"/>
  <c r="W18" i="20"/>
  <c r="X18" i="20" s="1"/>
  <c r="Y18" i="20" s="1"/>
  <c r="Z18" i="20" s="1"/>
  <c r="AA18" i="20" s="1"/>
  <c r="AH18" i="20"/>
  <c r="AR18" i="20"/>
  <c r="AS18" i="20" s="1"/>
  <c r="AT18" i="20" s="1"/>
  <c r="AU18" i="20" s="1"/>
  <c r="BC18" i="20"/>
  <c r="S89" i="22" s="1"/>
  <c r="BD18" i="20"/>
  <c r="BE18" i="20" s="1"/>
  <c r="BF18" i="20" s="1"/>
  <c r="BR18" i="20" s="1"/>
  <c r="BG18" i="20"/>
  <c r="BH18" i="20" s="1"/>
  <c r="BI18" i="20" s="1"/>
  <c r="BJ18" i="20" s="1"/>
  <c r="BS18" i="20"/>
  <c r="BU18" i="20"/>
  <c r="BV18" i="20" s="1"/>
  <c r="BW18" i="20" s="1"/>
  <c r="BX18" i="20" s="1"/>
  <c r="CA18" i="20" s="1"/>
  <c r="CF18" i="20"/>
  <c r="BA86" i="22" s="1"/>
  <c r="AR89" i="22"/>
  <c r="T19" i="20"/>
  <c r="U19" i="20" s="1"/>
  <c r="W19" i="20"/>
  <c r="X19" i="20" s="1"/>
  <c r="Y19" i="20" s="1"/>
  <c r="Z19" i="20" s="1"/>
  <c r="AH19" i="20"/>
  <c r="AR19" i="20"/>
  <c r="AS19" i="20" s="1"/>
  <c r="AT19" i="20" s="1"/>
  <c r="AU19" i="20" s="1"/>
  <c r="BC19" i="20"/>
  <c r="S95" i="22" s="1"/>
  <c r="BD19" i="20"/>
  <c r="BE19" i="20" s="1"/>
  <c r="BF19" i="20" s="1"/>
  <c r="BR19" i="20" s="1"/>
  <c r="BG19" i="20"/>
  <c r="BH19" i="20" s="1"/>
  <c r="BI19" i="20" s="1"/>
  <c r="BJ19" i="20" s="1"/>
  <c r="BS19" i="20"/>
  <c r="BU19" i="20"/>
  <c r="BV19" i="20" s="1"/>
  <c r="BW19" i="20" s="1"/>
  <c r="BX19" i="20" s="1"/>
  <c r="CD19" i="20" s="1"/>
  <c r="CF19" i="20"/>
  <c r="BA92" i="22" s="1"/>
  <c r="AR95" i="22"/>
  <c r="T20" i="20"/>
  <c r="U20" i="20" s="1"/>
  <c r="W20" i="20"/>
  <c r="X20" i="20" s="1"/>
  <c r="Y20" i="20" s="1"/>
  <c r="Z20" i="20" s="1"/>
  <c r="AH20" i="20"/>
  <c r="AR20" i="20"/>
  <c r="AS20" i="20" s="1"/>
  <c r="AT20" i="20" s="1"/>
  <c r="AU20" i="20" s="1"/>
  <c r="BC20" i="20"/>
  <c r="S101" i="22" s="1"/>
  <c r="BD20" i="20"/>
  <c r="BE20" i="20" s="1"/>
  <c r="BF20" i="20" s="1"/>
  <c r="BR20" i="20" s="1"/>
  <c r="BG20" i="20"/>
  <c r="BH20" i="20" s="1"/>
  <c r="BI20" i="20" s="1"/>
  <c r="BJ20" i="20" s="1"/>
  <c r="BS20" i="20"/>
  <c r="BU20" i="20"/>
  <c r="BV20" i="20" s="1"/>
  <c r="BW20" i="20" s="1"/>
  <c r="BX20" i="20" s="1"/>
  <c r="CE20" i="20" s="1"/>
  <c r="CF20" i="20"/>
  <c r="BA98" i="22" s="1"/>
  <c r="AR101" i="22"/>
  <c r="T21" i="20"/>
  <c r="U21" i="20" s="1"/>
  <c r="W21" i="20"/>
  <c r="X21" i="20" s="1"/>
  <c r="Y21" i="20" s="1"/>
  <c r="Z21" i="20" s="1"/>
  <c r="AH21" i="20"/>
  <c r="AR21" i="20"/>
  <c r="AS21" i="20" s="1"/>
  <c r="AT21" i="20" s="1"/>
  <c r="AU21" i="20" s="1"/>
  <c r="BC21" i="20"/>
  <c r="S107" i="22" s="1"/>
  <c r="BD21" i="20"/>
  <c r="BE21" i="20" s="1"/>
  <c r="BF21" i="20" s="1"/>
  <c r="BR21" i="20" s="1"/>
  <c r="BG21" i="20"/>
  <c r="BH21" i="20" s="1"/>
  <c r="BI21" i="20" s="1"/>
  <c r="BJ21" i="20" s="1"/>
  <c r="BS21" i="20"/>
  <c r="BU21" i="20"/>
  <c r="BV21" i="20" s="1"/>
  <c r="BW21" i="20" s="1"/>
  <c r="BX21" i="20" s="1"/>
  <c r="CF21" i="20"/>
  <c r="BA104" i="22" s="1"/>
  <c r="AR107" i="22"/>
  <c r="T22" i="20"/>
  <c r="U22" i="20" s="1"/>
  <c r="W22" i="20"/>
  <c r="X22" i="20" s="1"/>
  <c r="Y22" i="20" s="1"/>
  <c r="Z22" i="20" s="1"/>
  <c r="AA22" i="20" s="1"/>
  <c r="AH22" i="20"/>
  <c r="AR22" i="20"/>
  <c r="AS22" i="20" s="1"/>
  <c r="AT22" i="20" s="1"/>
  <c r="AU22" i="20" s="1"/>
  <c r="BC22" i="20"/>
  <c r="S113" i="22" s="1"/>
  <c r="BD22" i="20"/>
  <c r="BE22" i="20" s="1"/>
  <c r="BF22" i="20" s="1"/>
  <c r="BR22" i="20" s="1"/>
  <c r="BG22" i="20"/>
  <c r="BH22" i="20" s="1"/>
  <c r="BI22" i="20" s="1"/>
  <c r="BJ22" i="20" s="1"/>
  <c r="BQ22" i="20" s="1"/>
  <c r="BS22" i="20"/>
  <c r="BU22" i="20"/>
  <c r="BV22" i="20" s="1"/>
  <c r="BW22" i="20" s="1"/>
  <c r="BX22" i="20" s="1"/>
  <c r="CD22" i="20" s="1"/>
  <c r="CF22" i="20"/>
  <c r="BA110" i="22" s="1"/>
  <c r="AR113" i="22"/>
  <c r="T23" i="20"/>
  <c r="U23" i="20" s="1"/>
  <c r="W23" i="20"/>
  <c r="X23" i="20" s="1"/>
  <c r="Y23" i="20" s="1"/>
  <c r="Z23" i="20" s="1"/>
  <c r="AE23" i="20" s="1"/>
  <c r="AH23" i="20"/>
  <c r="AR23" i="20"/>
  <c r="AS23" i="20" s="1"/>
  <c r="AT23" i="20" s="1"/>
  <c r="AU23" i="20" s="1"/>
  <c r="BB23" i="20" s="1"/>
  <c r="BC23" i="20"/>
  <c r="S119" i="22" s="1"/>
  <c r="BD23" i="20"/>
  <c r="BE23" i="20" s="1"/>
  <c r="BG23" i="20"/>
  <c r="BH23" i="20" s="1"/>
  <c r="BI23" i="20" s="1"/>
  <c r="BJ23" i="20" s="1"/>
  <c r="BS23" i="20"/>
  <c r="BU23" i="20"/>
  <c r="BV23" i="20" s="1"/>
  <c r="BW23" i="20" s="1"/>
  <c r="BX23" i="20" s="1"/>
  <c r="CE23" i="20" s="1"/>
  <c r="CF23" i="20"/>
  <c r="BA116" i="22" s="1"/>
  <c r="AR119" i="22"/>
  <c r="T24" i="20"/>
  <c r="U24" i="20" s="1"/>
  <c r="W24" i="20"/>
  <c r="X24" i="20" s="1"/>
  <c r="Y24" i="20" s="1"/>
  <c r="Z24" i="20" s="1"/>
  <c r="AH24" i="20"/>
  <c r="AR24" i="20"/>
  <c r="AS24" i="20" s="1"/>
  <c r="AT24" i="20" s="1"/>
  <c r="AU24" i="20" s="1"/>
  <c r="AY24" i="20" s="1"/>
  <c r="BC24" i="20"/>
  <c r="S125" i="22" s="1"/>
  <c r="BD24" i="20"/>
  <c r="BE24" i="20" s="1"/>
  <c r="BG24" i="20"/>
  <c r="BH24" i="20" s="1"/>
  <c r="BI24" i="20" s="1"/>
  <c r="BJ24" i="20" s="1"/>
  <c r="BL24" i="20" s="1"/>
  <c r="BS24" i="20"/>
  <c r="BU24" i="20"/>
  <c r="BV24" i="20" s="1"/>
  <c r="BW24" i="20" s="1"/>
  <c r="BX24" i="20" s="1"/>
  <c r="CF24" i="20"/>
  <c r="BA122" i="22" s="1"/>
  <c r="AR125" i="22"/>
  <c r="T25" i="20"/>
  <c r="U25" i="20" s="1"/>
  <c r="W25" i="20"/>
  <c r="X25" i="20" s="1"/>
  <c r="Y25" i="20" s="1"/>
  <c r="Z25" i="20" s="1"/>
  <c r="AH25" i="20"/>
  <c r="AR25" i="20"/>
  <c r="AS25" i="20" s="1"/>
  <c r="AT25" i="20" s="1"/>
  <c r="AU25" i="20" s="1"/>
  <c r="BB25" i="20" s="1"/>
  <c r="BC25" i="20"/>
  <c r="S131" i="22" s="1"/>
  <c r="BD25" i="20"/>
  <c r="BE25" i="20" s="1"/>
  <c r="BG25" i="20"/>
  <c r="BH25" i="20" s="1"/>
  <c r="BI25" i="20" s="1"/>
  <c r="BJ25" i="20" s="1"/>
  <c r="BQ25" i="20" s="1"/>
  <c r="BS25" i="20"/>
  <c r="BU25" i="20"/>
  <c r="BV25" i="20" s="1"/>
  <c r="BW25" i="20" s="1"/>
  <c r="BX25" i="20" s="1"/>
  <c r="CF25" i="20"/>
  <c r="BA128" i="22" s="1"/>
  <c r="AR131" i="22"/>
  <c r="T26" i="20"/>
  <c r="U26" i="20" s="1"/>
  <c r="W26" i="20"/>
  <c r="X26" i="20" s="1"/>
  <c r="Y26" i="20" s="1"/>
  <c r="Z26" i="20" s="1"/>
  <c r="AD26" i="20" s="1"/>
  <c r="AH26" i="20"/>
  <c r="AR26" i="20"/>
  <c r="AS26" i="20" s="1"/>
  <c r="AT26" i="20" s="1"/>
  <c r="AU26" i="20" s="1"/>
  <c r="BC26" i="20"/>
  <c r="S137" i="22" s="1"/>
  <c r="BD26" i="20"/>
  <c r="BE26" i="20" s="1"/>
  <c r="BF26" i="20" s="1"/>
  <c r="BR26" i="20" s="1"/>
  <c r="BG26" i="20"/>
  <c r="BH26" i="20" s="1"/>
  <c r="BI26" i="20" s="1"/>
  <c r="BJ26" i="20" s="1"/>
  <c r="BS26" i="20"/>
  <c r="BU26" i="20"/>
  <c r="BV26" i="20" s="1"/>
  <c r="BW26" i="20" s="1"/>
  <c r="BX26" i="20" s="1"/>
  <c r="CA26" i="20" s="1"/>
  <c r="CF26" i="20"/>
  <c r="BA134" i="22" s="1"/>
  <c r="AR137" i="22"/>
  <c r="T27" i="20"/>
  <c r="U27" i="20" s="1"/>
  <c r="W27" i="20"/>
  <c r="X27" i="20" s="1"/>
  <c r="Y27" i="20" s="1"/>
  <c r="Z27" i="20" s="1"/>
  <c r="AB27" i="20" s="1"/>
  <c r="AH27" i="20"/>
  <c r="AR27" i="20"/>
  <c r="AS27" i="20" s="1"/>
  <c r="AT27" i="20" s="1"/>
  <c r="AU27" i="20" s="1"/>
  <c r="BC27" i="20"/>
  <c r="S143" i="22" s="1"/>
  <c r="BD27" i="20"/>
  <c r="BE27" i="20" s="1"/>
  <c r="BF27" i="20" s="1"/>
  <c r="BR27" i="20" s="1"/>
  <c r="BG27" i="20"/>
  <c r="BH27" i="20" s="1"/>
  <c r="BI27" i="20" s="1"/>
  <c r="BJ27" i="20" s="1"/>
  <c r="BS27" i="20"/>
  <c r="BU27" i="20"/>
  <c r="BV27" i="20" s="1"/>
  <c r="BW27" i="20" s="1"/>
  <c r="BX27" i="20" s="1"/>
  <c r="CF27" i="20"/>
  <c r="BA140" i="22" s="1"/>
  <c r="AR143" i="22"/>
  <c r="T28" i="20"/>
  <c r="U28" i="20" s="1"/>
  <c r="W28" i="20"/>
  <c r="X28" i="20" s="1"/>
  <c r="Y28" i="20" s="1"/>
  <c r="Z28" i="20" s="1"/>
  <c r="AH28" i="20"/>
  <c r="AR28" i="20"/>
  <c r="AS28" i="20" s="1"/>
  <c r="AT28" i="20" s="1"/>
  <c r="AU28" i="20" s="1"/>
  <c r="AW28" i="20" s="1"/>
  <c r="BC28" i="20"/>
  <c r="S149" i="22" s="1"/>
  <c r="BD28" i="20"/>
  <c r="BE28" i="20" s="1"/>
  <c r="BF28" i="20" s="1"/>
  <c r="BR28" i="20" s="1"/>
  <c r="BG28" i="20"/>
  <c r="BH28" i="20" s="1"/>
  <c r="BI28" i="20" s="1"/>
  <c r="BJ28" i="20" s="1"/>
  <c r="BS28" i="20"/>
  <c r="BU28" i="20"/>
  <c r="BV28" i="20" s="1"/>
  <c r="BW28" i="20" s="1"/>
  <c r="BX28" i="20" s="1"/>
  <c r="CF28" i="20"/>
  <c r="BA146" i="22" s="1"/>
  <c r="AR149" i="22"/>
  <c r="T29" i="20"/>
  <c r="U29" i="20" s="1"/>
  <c r="W29" i="20"/>
  <c r="X29" i="20" s="1"/>
  <c r="Y29" i="20" s="1"/>
  <c r="Z29" i="20" s="1"/>
  <c r="AD29" i="20" s="1"/>
  <c r="AH29" i="20"/>
  <c r="AR29" i="20"/>
  <c r="AS29" i="20" s="1"/>
  <c r="AT29" i="20" s="1"/>
  <c r="AU29" i="20" s="1"/>
  <c r="AX29" i="20" s="1"/>
  <c r="BC29" i="20"/>
  <c r="S155" i="22" s="1"/>
  <c r="BD29" i="20"/>
  <c r="BE29" i="20" s="1"/>
  <c r="BF29" i="20" s="1"/>
  <c r="BR29" i="20" s="1"/>
  <c r="BG29" i="20"/>
  <c r="BH29" i="20" s="1"/>
  <c r="BI29" i="20" s="1"/>
  <c r="BJ29" i="20" s="1"/>
  <c r="BM29" i="20" s="1"/>
  <c r="BS29" i="20"/>
  <c r="BU29" i="20"/>
  <c r="BV29" i="20" s="1"/>
  <c r="BW29" i="20" s="1"/>
  <c r="BX29" i="20" s="1"/>
  <c r="BZ29" i="20" s="1"/>
  <c r="CF29" i="20"/>
  <c r="BA152" i="22" s="1"/>
  <c r="AR155" i="22"/>
  <c r="T30" i="20"/>
  <c r="U30" i="20" s="1"/>
  <c r="W30" i="20"/>
  <c r="X30" i="20" s="1"/>
  <c r="Y30" i="20" s="1"/>
  <c r="Z30" i="20" s="1"/>
  <c r="AC30" i="20" s="1"/>
  <c r="AH30" i="20"/>
  <c r="AR30" i="20"/>
  <c r="AS30" i="20" s="1"/>
  <c r="AT30" i="20" s="1"/>
  <c r="AU30" i="20" s="1"/>
  <c r="BC30" i="20"/>
  <c r="S161" i="22" s="1"/>
  <c r="BD30" i="20"/>
  <c r="BE30" i="20" s="1"/>
  <c r="BF30" i="20" s="1"/>
  <c r="BR30" i="20" s="1"/>
  <c r="BG30" i="20"/>
  <c r="BH30" i="20" s="1"/>
  <c r="BI30" i="20" s="1"/>
  <c r="BJ30" i="20" s="1"/>
  <c r="BS30" i="20"/>
  <c r="BU30" i="20"/>
  <c r="BV30" i="20" s="1"/>
  <c r="BW30" i="20" s="1"/>
  <c r="BX30" i="20" s="1"/>
  <c r="CE30" i="20" s="1"/>
  <c r="CF30" i="20"/>
  <c r="BA158" i="22" s="1"/>
  <c r="AR161" i="22"/>
  <c r="T31" i="20"/>
  <c r="U31" i="20" s="1"/>
  <c r="W31" i="20"/>
  <c r="X31" i="20" s="1"/>
  <c r="Y31" i="20" s="1"/>
  <c r="Z31" i="20" s="1"/>
  <c r="AH31" i="20"/>
  <c r="AR31" i="20"/>
  <c r="AS31" i="20" s="1"/>
  <c r="AT31" i="20" s="1"/>
  <c r="AU31" i="20" s="1"/>
  <c r="BC31" i="20"/>
  <c r="S167" i="22" s="1"/>
  <c r="BD31" i="20"/>
  <c r="BE31" i="20" s="1"/>
  <c r="BF31" i="20" s="1"/>
  <c r="BR31" i="20" s="1"/>
  <c r="BG31" i="20"/>
  <c r="BH31" i="20" s="1"/>
  <c r="BI31" i="20" s="1"/>
  <c r="BJ31" i="20" s="1"/>
  <c r="BL31" i="20" s="1"/>
  <c r="BS31" i="20"/>
  <c r="BU31" i="20"/>
  <c r="BV31" i="20" s="1"/>
  <c r="BW31" i="20" s="1"/>
  <c r="BX31" i="20" s="1"/>
  <c r="CF31" i="20"/>
  <c r="BA164" i="22" s="1"/>
  <c r="AR167" i="22"/>
  <c r="T32" i="20"/>
  <c r="U32" i="20" s="1"/>
  <c r="W32" i="20"/>
  <c r="X32" i="20" s="1"/>
  <c r="Y32" i="20" s="1"/>
  <c r="Z32" i="20" s="1"/>
  <c r="AH32" i="20"/>
  <c r="AR32" i="20"/>
  <c r="AS32" i="20" s="1"/>
  <c r="AT32" i="20" s="1"/>
  <c r="AU32" i="20" s="1"/>
  <c r="BC32" i="20"/>
  <c r="S173" i="22" s="1"/>
  <c r="BD32" i="20"/>
  <c r="BE32" i="20" s="1"/>
  <c r="BF32" i="20" s="1"/>
  <c r="BR32" i="20" s="1"/>
  <c r="BG32" i="20"/>
  <c r="BH32" i="20" s="1"/>
  <c r="BI32" i="20" s="1"/>
  <c r="BJ32" i="20" s="1"/>
  <c r="BO32" i="20" s="1"/>
  <c r="BS32" i="20"/>
  <c r="BU32" i="20"/>
  <c r="BV32" i="20" s="1"/>
  <c r="BW32" i="20" s="1"/>
  <c r="BX32" i="20" s="1"/>
  <c r="CF32" i="20"/>
  <c r="BA170" i="22" s="1"/>
  <c r="AR173" i="22"/>
  <c r="T33" i="20"/>
  <c r="U33" i="20" s="1"/>
  <c r="W33" i="20"/>
  <c r="X33" i="20" s="1"/>
  <c r="Y33" i="20" s="1"/>
  <c r="Z33" i="20" s="1"/>
  <c r="AE33" i="20" s="1"/>
  <c r="AH33" i="20"/>
  <c r="AR33" i="20"/>
  <c r="AS33" i="20" s="1"/>
  <c r="AT33" i="20" s="1"/>
  <c r="AU33" i="20" s="1"/>
  <c r="BC33" i="20"/>
  <c r="S179" i="22" s="1"/>
  <c r="BD33" i="20"/>
  <c r="BE33" i="20" s="1"/>
  <c r="BF33" i="20" s="1"/>
  <c r="BR33" i="20" s="1"/>
  <c r="BG33" i="20"/>
  <c r="BH33" i="20" s="1"/>
  <c r="BI33" i="20" s="1"/>
  <c r="BJ33" i="20" s="1"/>
  <c r="BS33" i="20"/>
  <c r="BU33" i="20"/>
  <c r="BV33" i="20" s="1"/>
  <c r="BW33" i="20" s="1"/>
  <c r="BX33" i="20" s="1"/>
  <c r="CF33" i="20"/>
  <c r="BA176" i="22" s="1"/>
  <c r="AR179" i="22"/>
  <c r="T34" i="20"/>
  <c r="U34" i="20" s="1"/>
  <c r="W34" i="20"/>
  <c r="X34" i="20" s="1"/>
  <c r="Y34" i="20" s="1"/>
  <c r="Z34" i="20" s="1"/>
  <c r="AC34" i="20" s="1"/>
  <c r="AH34" i="20"/>
  <c r="AR34" i="20"/>
  <c r="AS34" i="20" s="1"/>
  <c r="AT34" i="20" s="1"/>
  <c r="AU34" i="20" s="1"/>
  <c r="AW34" i="20" s="1"/>
  <c r="BC34" i="20"/>
  <c r="S185" i="22" s="1"/>
  <c r="BD34" i="20"/>
  <c r="BE34" i="20" s="1"/>
  <c r="BF34" i="20" s="1"/>
  <c r="BR34" i="20" s="1"/>
  <c r="BG34" i="20"/>
  <c r="BH34" i="20" s="1"/>
  <c r="BI34" i="20" s="1"/>
  <c r="BJ34" i="20" s="1"/>
  <c r="BS34" i="20"/>
  <c r="BU34" i="20"/>
  <c r="BV34" i="20" s="1"/>
  <c r="BW34" i="20" s="1"/>
  <c r="BX34" i="20" s="1"/>
  <c r="BY34" i="20" s="1"/>
  <c r="CF34" i="20"/>
  <c r="BA182" i="22" s="1"/>
  <c r="AR185" i="22"/>
  <c r="T35" i="20"/>
  <c r="U35" i="20" s="1"/>
  <c r="W35" i="20"/>
  <c r="X35" i="20" s="1"/>
  <c r="Y35" i="20" s="1"/>
  <c r="Z35" i="20" s="1"/>
  <c r="AD35" i="20" s="1"/>
  <c r="AH35" i="20"/>
  <c r="AR35" i="20"/>
  <c r="AS35" i="20" s="1"/>
  <c r="AT35" i="20" s="1"/>
  <c r="AU35" i="20" s="1"/>
  <c r="BC35" i="20"/>
  <c r="S191" i="22" s="1"/>
  <c r="BD35" i="20"/>
  <c r="BE35" i="20" s="1"/>
  <c r="BF35" i="20" s="1"/>
  <c r="BR35" i="20" s="1"/>
  <c r="BG35" i="20"/>
  <c r="BH35" i="20" s="1"/>
  <c r="BI35" i="20" s="1"/>
  <c r="BJ35" i="20" s="1"/>
  <c r="BS35" i="20"/>
  <c r="BU35" i="20"/>
  <c r="BV35" i="20" s="1"/>
  <c r="BW35" i="20" s="1"/>
  <c r="BX35" i="20" s="1"/>
  <c r="CF35" i="20"/>
  <c r="BA188" i="22" s="1"/>
  <c r="AR191" i="22"/>
  <c r="T36" i="20"/>
  <c r="U36" i="20" s="1"/>
  <c r="W36" i="20"/>
  <c r="X36" i="20" s="1"/>
  <c r="Y36" i="20" s="1"/>
  <c r="Z36" i="20" s="1"/>
  <c r="AA36" i="20" s="1"/>
  <c r="AH36" i="20"/>
  <c r="AR36" i="20"/>
  <c r="AS36" i="20" s="1"/>
  <c r="AT36" i="20" s="1"/>
  <c r="AU36" i="20" s="1"/>
  <c r="AY36" i="20" s="1"/>
  <c r="BC36" i="20"/>
  <c r="S197" i="22" s="1"/>
  <c r="BD36" i="20"/>
  <c r="BE36" i="20" s="1"/>
  <c r="BF36" i="20" s="1"/>
  <c r="BR36" i="20" s="1"/>
  <c r="BG36" i="20"/>
  <c r="BH36" i="20" s="1"/>
  <c r="BI36" i="20" s="1"/>
  <c r="BJ36" i="20" s="1"/>
  <c r="BS36" i="20"/>
  <c r="BU36" i="20"/>
  <c r="BV36" i="20" s="1"/>
  <c r="BW36" i="20" s="1"/>
  <c r="BX36" i="20" s="1"/>
  <c r="CF36" i="20"/>
  <c r="BA194" i="22" s="1"/>
  <c r="AR197" i="22"/>
  <c r="T37" i="20"/>
  <c r="U37" i="20" s="1"/>
  <c r="W37" i="20"/>
  <c r="X37" i="20" s="1"/>
  <c r="Y37" i="20" s="1"/>
  <c r="Z37" i="20" s="1"/>
  <c r="AE37" i="20" s="1"/>
  <c r="AH37" i="20"/>
  <c r="AR37" i="20"/>
  <c r="AS37" i="20" s="1"/>
  <c r="AT37" i="20" s="1"/>
  <c r="AU37" i="20" s="1"/>
  <c r="AY37" i="20" s="1"/>
  <c r="BC37" i="20"/>
  <c r="S203" i="22" s="1"/>
  <c r="BD37" i="20"/>
  <c r="BE37" i="20" s="1"/>
  <c r="BF37" i="20" s="1"/>
  <c r="BR37" i="20" s="1"/>
  <c r="BG37" i="20"/>
  <c r="BH37" i="20" s="1"/>
  <c r="BI37" i="20" s="1"/>
  <c r="BJ37" i="20" s="1"/>
  <c r="BS37" i="20"/>
  <c r="BU37" i="20"/>
  <c r="BV37" i="20" s="1"/>
  <c r="BW37" i="20" s="1"/>
  <c r="BX37" i="20" s="1"/>
  <c r="CD37" i="20" s="1"/>
  <c r="CF37" i="20"/>
  <c r="BA200" i="22" s="1"/>
  <c r="AR203" i="22"/>
  <c r="T38" i="20"/>
  <c r="U38" i="20" s="1"/>
  <c r="W38" i="20"/>
  <c r="X38" i="20" s="1"/>
  <c r="Y38" i="20" s="1"/>
  <c r="AH38" i="20"/>
  <c r="AR38" i="20"/>
  <c r="AS38" i="20" s="1"/>
  <c r="AT38" i="20" s="1"/>
  <c r="AU38" i="20" s="1"/>
  <c r="BB38" i="20" s="1"/>
  <c r="BC38" i="20"/>
  <c r="S209" i="22" s="1"/>
  <c r="BD38" i="20"/>
  <c r="BE38" i="20" s="1"/>
  <c r="BG38" i="20"/>
  <c r="BH38" i="20" s="1"/>
  <c r="BI38" i="20" s="1"/>
  <c r="BJ38" i="20" s="1"/>
  <c r="BS38" i="20"/>
  <c r="BU38" i="20"/>
  <c r="BV38" i="20" s="1"/>
  <c r="BW38" i="20" s="1"/>
  <c r="BX38" i="20" s="1"/>
  <c r="CD38" i="20" s="1"/>
  <c r="CF38" i="20"/>
  <c r="BA206" i="22" s="1"/>
  <c r="AR209" i="22"/>
  <c r="T39" i="20"/>
  <c r="U39" i="20" s="1"/>
  <c r="W39" i="20"/>
  <c r="X39" i="20" s="1"/>
  <c r="Y39" i="20" s="1"/>
  <c r="Z39" i="20" s="1"/>
  <c r="AH39" i="20"/>
  <c r="AR39" i="20"/>
  <c r="AS39" i="20" s="1"/>
  <c r="AT39" i="20" s="1"/>
  <c r="AU39" i="20" s="1"/>
  <c r="AX39" i="20" s="1"/>
  <c r="BC39" i="20"/>
  <c r="S215" i="22" s="1"/>
  <c r="BD39" i="20"/>
  <c r="BE39" i="20" s="1"/>
  <c r="BF39" i="20" s="1"/>
  <c r="BR39" i="20" s="1"/>
  <c r="BG39" i="20"/>
  <c r="BH39" i="20" s="1"/>
  <c r="BI39" i="20" s="1"/>
  <c r="BJ39" i="20" s="1"/>
  <c r="BS39" i="20"/>
  <c r="BU39" i="20"/>
  <c r="BV39" i="20" s="1"/>
  <c r="BW39" i="20" s="1"/>
  <c r="BX39" i="20" s="1"/>
  <c r="CF39" i="20"/>
  <c r="BA212" i="22" s="1"/>
  <c r="AR215" i="22"/>
  <c r="T40" i="20"/>
  <c r="U40" i="20" s="1"/>
  <c r="W40" i="20"/>
  <c r="X40" i="20" s="1"/>
  <c r="Y40" i="20" s="1"/>
  <c r="Z40" i="20" s="1"/>
  <c r="AA40" i="20" s="1"/>
  <c r="AH40" i="20"/>
  <c r="AR40" i="20"/>
  <c r="AS40" i="20" s="1"/>
  <c r="AT40" i="20" s="1"/>
  <c r="AU40" i="20" s="1"/>
  <c r="AX40" i="20" s="1"/>
  <c r="BC40" i="20"/>
  <c r="S221" i="22" s="1"/>
  <c r="BD40" i="20"/>
  <c r="BE40" i="20" s="1"/>
  <c r="BF40" i="20" s="1"/>
  <c r="BR40" i="20" s="1"/>
  <c r="BG40" i="20"/>
  <c r="BH40" i="20" s="1"/>
  <c r="BI40" i="20" s="1"/>
  <c r="BJ40" i="20" s="1"/>
  <c r="BM40" i="20" s="1"/>
  <c r="BS40" i="20"/>
  <c r="BU40" i="20"/>
  <c r="BV40" i="20" s="1"/>
  <c r="BW40" i="20" s="1"/>
  <c r="BX40" i="20" s="1"/>
  <c r="CE40" i="20" s="1"/>
  <c r="CF40" i="20"/>
  <c r="BA218" i="22" s="1"/>
  <c r="AR221" i="22"/>
  <c r="T41" i="20"/>
  <c r="U41" i="20" s="1"/>
  <c r="W41" i="20"/>
  <c r="X41" i="20" s="1"/>
  <c r="Y41" i="20" s="1"/>
  <c r="Z41" i="20" s="1"/>
  <c r="AH41" i="20"/>
  <c r="AR41" i="20"/>
  <c r="AS41" i="20" s="1"/>
  <c r="AT41" i="20" s="1"/>
  <c r="AU41" i="20" s="1"/>
  <c r="AY41" i="20" s="1"/>
  <c r="BC41" i="20"/>
  <c r="S227" i="22" s="1"/>
  <c r="BD41" i="20"/>
  <c r="BE41" i="20" s="1"/>
  <c r="BG41" i="20"/>
  <c r="BH41" i="20" s="1"/>
  <c r="BI41" i="20" s="1"/>
  <c r="BJ41" i="20" s="1"/>
  <c r="BS41" i="20"/>
  <c r="BU41" i="20"/>
  <c r="BV41" i="20" s="1"/>
  <c r="BW41" i="20" s="1"/>
  <c r="BX41" i="20" s="1"/>
  <c r="CF41" i="20"/>
  <c r="BA224" i="22" s="1"/>
  <c r="AR227" i="22"/>
  <c r="T42" i="20"/>
  <c r="U42" i="20" s="1"/>
  <c r="W42" i="20"/>
  <c r="X42" i="20" s="1"/>
  <c r="Y42" i="20" s="1"/>
  <c r="Z42" i="20" s="1"/>
  <c r="AH42" i="20"/>
  <c r="AR42" i="20"/>
  <c r="AS42" i="20" s="1"/>
  <c r="AT42" i="20" s="1"/>
  <c r="AU42" i="20" s="1"/>
  <c r="BC42" i="20"/>
  <c r="S233" i="22" s="1"/>
  <c r="BD42" i="20"/>
  <c r="BE42" i="20" s="1"/>
  <c r="BF42" i="20" s="1"/>
  <c r="BR42" i="20" s="1"/>
  <c r="BG42" i="20"/>
  <c r="BH42" i="20" s="1"/>
  <c r="BI42" i="20" s="1"/>
  <c r="BJ42" i="20" s="1"/>
  <c r="BS42" i="20"/>
  <c r="BU42" i="20"/>
  <c r="BV42" i="20" s="1"/>
  <c r="BW42" i="20" s="1"/>
  <c r="BX42" i="20" s="1"/>
  <c r="CF42" i="20"/>
  <c r="BA230" i="22" s="1"/>
  <c r="AR233" i="22"/>
  <c r="T43" i="20"/>
  <c r="U43" i="20" s="1"/>
  <c r="V43" i="20"/>
  <c r="W43" i="20"/>
  <c r="X43" i="20" s="1"/>
  <c r="Y43" i="20" s="1"/>
  <c r="AH43" i="20"/>
  <c r="AR43" i="20"/>
  <c r="AS43" i="20" s="1"/>
  <c r="AT43" i="20" s="1"/>
  <c r="AU43" i="20" s="1"/>
  <c r="BC43" i="20"/>
  <c r="S239" i="22" s="1"/>
  <c r="BD43" i="20"/>
  <c r="BE43" i="20" s="1"/>
  <c r="BF43" i="20" s="1"/>
  <c r="BR43" i="20" s="1"/>
  <c r="BG43" i="20"/>
  <c r="BH43" i="20" s="1"/>
  <c r="BI43" i="20" s="1"/>
  <c r="BJ43" i="20" s="1"/>
  <c r="BL43" i="20" s="1"/>
  <c r="BS43" i="20"/>
  <c r="BU43" i="20"/>
  <c r="BV43" i="20" s="1"/>
  <c r="BW43" i="20" s="1"/>
  <c r="BX43" i="20" s="1"/>
  <c r="CD43" i="20" s="1"/>
  <c r="CF43" i="20"/>
  <c r="BA236" i="22" s="1"/>
  <c r="AR239" i="22"/>
  <c r="T44" i="20"/>
  <c r="U44" i="20" s="1"/>
  <c r="W44" i="20"/>
  <c r="X44" i="20" s="1"/>
  <c r="Y44" i="20" s="1"/>
  <c r="Z44" i="20" s="1"/>
  <c r="AH44" i="20"/>
  <c r="AR44" i="20"/>
  <c r="AS44" i="20" s="1"/>
  <c r="AT44" i="20" s="1"/>
  <c r="AU44" i="20" s="1"/>
  <c r="BC44" i="20"/>
  <c r="S245" i="22" s="1"/>
  <c r="BD44" i="20"/>
  <c r="BE44" i="20" s="1"/>
  <c r="BF44" i="20" s="1"/>
  <c r="BR44" i="20" s="1"/>
  <c r="BG44" i="20"/>
  <c r="BH44" i="20" s="1"/>
  <c r="BI44" i="20" s="1"/>
  <c r="BJ44" i="20" s="1"/>
  <c r="BO44" i="20" s="1"/>
  <c r="BS44" i="20"/>
  <c r="BU44" i="20"/>
  <c r="BV44" i="20" s="1"/>
  <c r="BW44" i="20" s="1"/>
  <c r="BX44" i="20" s="1"/>
  <c r="BY44" i="20" s="1"/>
  <c r="CF44" i="20"/>
  <c r="BA242" i="22" s="1"/>
  <c r="AR245" i="22"/>
  <c r="T45" i="20"/>
  <c r="U45" i="20" s="1"/>
  <c r="W45" i="20"/>
  <c r="X45" i="20" s="1"/>
  <c r="Y45" i="20" s="1"/>
  <c r="Z45" i="20" s="1"/>
  <c r="AD45" i="20" s="1"/>
  <c r="AH45" i="20"/>
  <c r="AR45" i="20"/>
  <c r="AS45" i="20" s="1"/>
  <c r="AT45" i="20" s="1"/>
  <c r="AU45" i="20" s="1"/>
  <c r="BC45" i="20"/>
  <c r="S251" i="22" s="1"/>
  <c r="BD45" i="20"/>
  <c r="BE45" i="20" s="1"/>
  <c r="BF45" i="20" s="1"/>
  <c r="BR45" i="20" s="1"/>
  <c r="BG45" i="20"/>
  <c r="BH45" i="20" s="1"/>
  <c r="BI45" i="20" s="1"/>
  <c r="BJ45" i="20" s="1"/>
  <c r="BP45" i="20" s="1"/>
  <c r="BS45" i="20"/>
  <c r="BU45" i="20"/>
  <c r="BV45" i="20" s="1"/>
  <c r="BW45" i="20" s="1"/>
  <c r="BX45" i="20" s="1"/>
  <c r="CB45" i="20" s="1"/>
  <c r="CF45" i="20"/>
  <c r="BA248" i="22" s="1"/>
  <c r="AR251" i="22"/>
  <c r="T46" i="20"/>
  <c r="U46" i="20" s="1"/>
  <c r="W46" i="20"/>
  <c r="X46" i="20" s="1"/>
  <c r="Y46" i="20" s="1"/>
  <c r="Z46" i="20" s="1"/>
  <c r="AH46" i="20"/>
  <c r="AR46" i="20"/>
  <c r="AS46" i="20" s="1"/>
  <c r="AT46" i="20" s="1"/>
  <c r="AU46" i="20" s="1"/>
  <c r="BC46" i="20"/>
  <c r="S257" i="22" s="1"/>
  <c r="BD46" i="20"/>
  <c r="BE46" i="20" s="1"/>
  <c r="BF46" i="20" s="1"/>
  <c r="BR46" i="20" s="1"/>
  <c r="BG46" i="20"/>
  <c r="BH46" i="20" s="1"/>
  <c r="BI46" i="20" s="1"/>
  <c r="BJ46" i="20" s="1"/>
  <c r="BQ46" i="20" s="1"/>
  <c r="BS46" i="20"/>
  <c r="BU46" i="20"/>
  <c r="BV46" i="20" s="1"/>
  <c r="BW46" i="20" s="1"/>
  <c r="BX46" i="20" s="1"/>
  <c r="CF46" i="20"/>
  <c r="BA254" i="22" s="1"/>
  <c r="AR257" i="22"/>
  <c r="T47" i="20"/>
  <c r="U47" i="20" s="1"/>
  <c r="W47" i="20"/>
  <c r="X47" i="20" s="1"/>
  <c r="Y47" i="20" s="1"/>
  <c r="Z47" i="20" s="1"/>
  <c r="AA47" i="20" s="1"/>
  <c r="AH47" i="20"/>
  <c r="AR47" i="20"/>
  <c r="AS47" i="20" s="1"/>
  <c r="AT47" i="20" s="1"/>
  <c r="AU47" i="20" s="1"/>
  <c r="AY47" i="20" s="1"/>
  <c r="BC47" i="20"/>
  <c r="S263" i="22" s="1"/>
  <c r="BD47" i="20"/>
  <c r="BE47" i="20" s="1"/>
  <c r="BF47" i="20" s="1"/>
  <c r="BR47" i="20" s="1"/>
  <c r="BG47" i="20"/>
  <c r="BH47" i="20" s="1"/>
  <c r="BI47" i="20" s="1"/>
  <c r="BJ47" i="20" s="1"/>
  <c r="BS47" i="20"/>
  <c r="BU47" i="20"/>
  <c r="BV47" i="20" s="1"/>
  <c r="BW47" i="20" s="1"/>
  <c r="BX47" i="20" s="1"/>
  <c r="CB47" i="20" s="1"/>
  <c r="CF47" i="20"/>
  <c r="BA260" i="22" s="1"/>
  <c r="AR263" i="22"/>
  <c r="T48" i="20"/>
  <c r="U48" i="20" s="1"/>
  <c r="W48" i="20"/>
  <c r="X48" i="20" s="1"/>
  <c r="Y48" i="20" s="1"/>
  <c r="Z48" i="20" s="1"/>
  <c r="AC48" i="20" s="1"/>
  <c r="AH48" i="20"/>
  <c r="AR48" i="20"/>
  <c r="AS48" i="20" s="1"/>
  <c r="AT48" i="20" s="1"/>
  <c r="AU48" i="20" s="1"/>
  <c r="AZ48" i="20" s="1"/>
  <c r="BC48" i="20"/>
  <c r="S269" i="22" s="1"/>
  <c r="BD48" i="20"/>
  <c r="BE48" i="20" s="1"/>
  <c r="BF48" i="20" s="1"/>
  <c r="BR48" i="20" s="1"/>
  <c r="BG48" i="20"/>
  <c r="BH48" i="20" s="1"/>
  <c r="BI48" i="20" s="1"/>
  <c r="BJ48" i="20" s="1"/>
  <c r="BS48" i="20"/>
  <c r="BU48" i="20"/>
  <c r="BV48" i="20" s="1"/>
  <c r="BW48" i="20" s="1"/>
  <c r="BX48" i="20" s="1"/>
  <c r="CF48" i="20"/>
  <c r="BA266" i="22" s="1"/>
  <c r="AR269" i="22"/>
  <c r="T49" i="20"/>
  <c r="U49" i="20" s="1"/>
  <c r="W49" i="20"/>
  <c r="X49" i="20" s="1"/>
  <c r="Y49" i="20" s="1"/>
  <c r="Z49" i="20" s="1"/>
  <c r="AC49" i="20" s="1"/>
  <c r="AH49" i="20"/>
  <c r="AR49" i="20"/>
  <c r="AS49" i="20" s="1"/>
  <c r="AT49" i="20" s="1"/>
  <c r="AU49" i="20" s="1"/>
  <c r="BC49" i="20"/>
  <c r="S275" i="22" s="1"/>
  <c r="BD49" i="20"/>
  <c r="BE49" i="20" s="1"/>
  <c r="BG49" i="20"/>
  <c r="BH49" i="20" s="1"/>
  <c r="BI49" i="20" s="1"/>
  <c r="BJ49" i="20" s="1"/>
  <c r="BN49" i="20" s="1"/>
  <c r="BS49" i="20"/>
  <c r="BU49" i="20"/>
  <c r="BV49" i="20" s="1"/>
  <c r="BW49" i="20" s="1"/>
  <c r="BX49" i="20" s="1"/>
  <c r="CF49" i="20"/>
  <c r="BA272" i="22" s="1"/>
  <c r="AR275" i="22"/>
  <c r="T50" i="20"/>
  <c r="U50" i="20" s="1"/>
  <c r="W50" i="20"/>
  <c r="X50" i="20" s="1"/>
  <c r="Y50" i="20" s="1"/>
  <c r="Z50" i="20" s="1"/>
  <c r="AH50" i="20"/>
  <c r="AR50" i="20"/>
  <c r="AS50" i="20" s="1"/>
  <c r="AT50" i="20" s="1"/>
  <c r="AU50" i="20" s="1"/>
  <c r="AX50" i="20" s="1"/>
  <c r="BC50" i="20"/>
  <c r="S281" i="22" s="1"/>
  <c r="BD50" i="20"/>
  <c r="BE50" i="20" s="1"/>
  <c r="BF50" i="20" s="1"/>
  <c r="BR50" i="20" s="1"/>
  <c r="BG50" i="20"/>
  <c r="BH50" i="20" s="1"/>
  <c r="BI50" i="20" s="1"/>
  <c r="BJ50" i="20" s="1"/>
  <c r="BS50" i="20"/>
  <c r="BU50" i="20"/>
  <c r="BV50" i="20" s="1"/>
  <c r="BW50" i="20" s="1"/>
  <c r="BX50" i="20" s="1"/>
  <c r="CF50" i="20"/>
  <c r="BA278" i="22" s="1"/>
  <c r="AR281" i="22"/>
  <c r="T51" i="20"/>
  <c r="U51" i="20" s="1"/>
  <c r="W51" i="20"/>
  <c r="X51" i="20" s="1"/>
  <c r="Y51" i="20" s="1"/>
  <c r="Z51" i="20" s="1"/>
  <c r="AH51" i="20"/>
  <c r="AR51" i="20"/>
  <c r="AS51" i="20" s="1"/>
  <c r="AT51" i="20" s="1"/>
  <c r="AU51" i="20" s="1"/>
  <c r="BC51" i="20"/>
  <c r="S287" i="22" s="1"/>
  <c r="BD51" i="20"/>
  <c r="BE51" i="20" s="1"/>
  <c r="BF51" i="20" s="1"/>
  <c r="BR51" i="20" s="1"/>
  <c r="BG51" i="20"/>
  <c r="BH51" i="20" s="1"/>
  <c r="BI51" i="20" s="1"/>
  <c r="BJ51" i="20" s="1"/>
  <c r="BL51" i="20" s="1"/>
  <c r="BS51" i="20"/>
  <c r="BU51" i="20"/>
  <c r="BV51" i="20" s="1"/>
  <c r="BW51" i="20" s="1"/>
  <c r="BX51" i="20" s="1"/>
  <c r="CF51" i="20"/>
  <c r="BA284" i="22" s="1"/>
  <c r="AR287" i="22"/>
  <c r="T52" i="20"/>
  <c r="U52" i="20" s="1"/>
  <c r="W52" i="20"/>
  <c r="X52" i="20" s="1"/>
  <c r="Y52" i="20" s="1"/>
  <c r="Z52" i="20" s="1"/>
  <c r="AH52" i="20"/>
  <c r="AR52" i="20"/>
  <c r="AS52" i="20" s="1"/>
  <c r="AT52" i="20" s="1"/>
  <c r="AU52" i="20" s="1"/>
  <c r="BC52" i="20"/>
  <c r="S293" i="22" s="1"/>
  <c r="BD52" i="20"/>
  <c r="BE52" i="20" s="1"/>
  <c r="BF52" i="20" s="1"/>
  <c r="BR52" i="20" s="1"/>
  <c r="BG52" i="20"/>
  <c r="BH52" i="20" s="1"/>
  <c r="BI52" i="20" s="1"/>
  <c r="BJ52" i="20" s="1"/>
  <c r="BS52" i="20"/>
  <c r="BU52" i="20"/>
  <c r="BV52" i="20" s="1"/>
  <c r="BW52" i="20" s="1"/>
  <c r="BX52" i="20" s="1"/>
  <c r="CF52" i="20"/>
  <c r="BA290" i="22" s="1"/>
  <c r="AR293" i="22"/>
  <c r="T53" i="20"/>
  <c r="U53" i="20" s="1"/>
  <c r="W53" i="20"/>
  <c r="X53" i="20" s="1"/>
  <c r="Y53" i="20" s="1"/>
  <c r="Z53" i="20" s="1"/>
  <c r="AH53" i="20"/>
  <c r="AR53" i="20"/>
  <c r="AS53" i="20" s="1"/>
  <c r="AT53" i="20" s="1"/>
  <c r="AU53" i="20" s="1"/>
  <c r="BC53" i="20"/>
  <c r="S299" i="22" s="1"/>
  <c r="BD53" i="20"/>
  <c r="BE53" i="20" s="1"/>
  <c r="BF53" i="20" s="1"/>
  <c r="BR53" i="20" s="1"/>
  <c r="BG53" i="20"/>
  <c r="BH53" i="20" s="1"/>
  <c r="BI53" i="20" s="1"/>
  <c r="BJ53" i="20" s="1"/>
  <c r="BO53" i="20" s="1"/>
  <c r="BS53" i="20"/>
  <c r="BU53" i="20"/>
  <c r="BV53" i="20" s="1"/>
  <c r="BW53" i="20" s="1"/>
  <c r="BX53" i="20" s="1"/>
  <c r="CF53" i="20"/>
  <c r="BA296" i="22" s="1"/>
  <c r="AR299" i="22"/>
  <c r="T54" i="20"/>
  <c r="U54" i="20" s="1"/>
  <c r="W54" i="20"/>
  <c r="X54" i="20" s="1"/>
  <c r="Y54" i="20" s="1"/>
  <c r="Z54" i="20" s="1"/>
  <c r="AG54" i="20" s="1"/>
  <c r="AH54" i="20"/>
  <c r="AR54" i="20"/>
  <c r="AS54" i="20" s="1"/>
  <c r="AT54" i="20" s="1"/>
  <c r="AU54" i="20" s="1"/>
  <c r="AZ54" i="20" s="1"/>
  <c r="BC54" i="20"/>
  <c r="S305" i="22" s="1"/>
  <c r="BD54" i="20"/>
  <c r="BE54" i="20" s="1"/>
  <c r="BF54" i="20" s="1"/>
  <c r="BR54" i="20" s="1"/>
  <c r="BG54" i="20"/>
  <c r="BH54" i="20" s="1"/>
  <c r="BI54" i="20" s="1"/>
  <c r="BJ54" i="20" s="1"/>
  <c r="BM54" i="20" s="1"/>
  <c r="BS54" i="20"/>
  <c r="BU54" i="20"/>
  <c r="BV54" i="20" s="1"/>
  <c r="BW54" i="20" s="1"/>
  <c r="BX54" i="20" s="1"/>
  <c r="CA54" i="20" s="1"/>
  <c r="CF54" i="20"/>
  <c r="BA302" i="22" s="1"/>
  <c r="AR305" i="22"/>
  <c r="T55" i="20"/>
  <c r="U55" i="20" s="1"/>
  <c r="W55" i="20"/>
  <c r="X55" i="20" s="1"/>
  <c r="Y55" i="20" s="1"/>
  <c r="Z55" i="20" s="1"/>
  <c r="AH55" i="20"/>
  <c r="AR55" i="20"/>
  <c r="AS55" i="20" s="1"/>
  <c r="AT55" i="20" s="1"/>
  <c r="AU55" i="20" s="1"/>
  <c r="BA55" i="20" s="1"/>
  <c r="BC55" i="20"/>
  <c r="S311" i="22" s="1"/>
  <c r="BD55" i="20"/>
  <c r="BE55" i="20" s="1"/>
  <c r="BF55" i="20" s="1"/>
  <c r="BR55" i="20" s="1"/>
  <c r="BG55" i="20"/>
  <c r="BH55" i="20" s="1"/>
  <c r="BI55" i="20" s="1"/>
  <c r="BJ55" i="20" s="1"/>
  <c r="BN55" i="20" s="1"/>
  <c r="BS55" i="20"/>
  <c r="BU55" i="20"/>
  <c r="BV55" i="20" s="1"/>
  <c r="BW55" i="20" s="1"/>
  <c r="BX55" i="20" s="1"/>
  <c r="BY55" i="20" s="1"/>
  <c r="CF55" i="20"/>
  <c r="BA308" i="22" s="1"/>
  <c r="AR311" i="22"/>
  <c r="T56" i="20"/>
  <c r="U56" i="20" s="1"/>
  <c r="W56" i="20"/>
  <c r="X56" i="20" s="1"/>
  <c r="Y56" i="20" s="1"/>
  <c r="Z56" i="20" s="1"/>
  <c r="AH56" i="20"/>
  <c r="AR56" i="20"/>
  <c r="AS56" i="20" s="1"/>
  <c r="AT56" i="20" s="1"/>
  <c r="AU56" i="20" s="1"/>
  <c r="BC56" i="20"/>
  <c r="S317" i="22" s="1"/>
  <c r="BD56" i="20"/>
  <c r="BE56" i="20" s="1"/>
  <c r="BF56" i="20" s="1"/>
  <c r="BR56" i="20" s="1"/>
  <c r="BG56" i="20"/>
  <c r="BH56" i="20" s="1"/>
  <c r="BI56" i="20" s="1"/>
  <c r="BJ56" i="20" s="1"/>
  <c r="BM56" i="20" s="1"/>
  <c r="BS56" i="20"/>
  <c r="BU56" i="20"/>
  <c r="BV56" i="20" s="1"/>
  <c r="BW56" i="20" s="1"/>
  <c r="BX56" i="20" s="1"/>
  <c r="CF56" i="20"/>
  <c r="BA314" i="22" s="1"/>
  <c r="AR317" i="22"/>
  <c r="T57" i="20"/>
  <c r="U57" i="20" s="1"/>
  <c r="W57" i="20"/>
  <c r="X57" i="20" s="1"/>
  <c r="Y57" i="20" s="1"/>
  <c r="Z57" i="20" s="1"/>
  <c r="AF57" i="20" s="1"/>
  <c r="AH57" i="20"/>
  <c r="AR57" i="20"/>
  <c r="AS57" i="20" s="1"/>
  <c r="AT57" i="20" s="1"/>
  <c r="AU57" i="20" s="1"/>
  <c r="BC57" i="20"/>
  <c r="S323" i="22" s="1"/>
  <c r="BD57" i="20"/>
  <c r="BE57" i="20" s="1"/>
  <c r="BF57" i="20" s="1"/>
  <c r="BR57" i="20" s="1"/>
  <c r="BG57" i="20"/>
  <c r="BH57" i="20" s="1"/>
  <c r="BI57" i="20" s="1"/>
  <c r="BJ57" i="20" s="1"/>
  <c r="BQ57" i="20" s="1"/>
  <c r="BS57" i="20"/>
  <c r="BU57" i="20"/>
  <c r="BV57" i="20" s="1"/>
  <c r="BW57" i="20" s="1"/>
  <c r="BX57" i="20" s="1"/>
  <c r="CF57" i="20"/>
  <c r="BA320" i="22" s="1"/>
  <c r="AR323" i="22"/>
  <c r="T58" i="20"/>
  <c r="U58" i="20" s="1"/>
  <c r="W58" i="20"/>
  <c r="X58" i="20" s="1"/>
  <c r="Y58" i="20" s="1"/>
  <c r="Z58" i="20" s="1"/>
  <c r="AH58" i="20"/>
  <c r="AR58" i="20"/>
  <c r="AS58" i="20" s="1"/>
  <c r="AT58" i="20" s="1"/>
  <c r="BC58" i="20"/>
  <c r="S329" i="22" s="1"/>
  <c r="BD58" i="20"/>
  <c r="BE58" i="20" s="1"/>
  <c r="BG58" i="20"/>
  <c r="BH58" i="20" s="1"/>
  <c r="BI58" i="20" s="1"/>
  <c r="BJ58" i="20" s="1"/>
  <c r="BL58" i="20" s="1"/>
  <c r="BS58" i="20"/>
  <c r="BU58" i="20"/>
  <c r="BV58" i="20" s="1"/>
  <c r="BW58" i="20" s="1"/>
  <c r="BX58" i="20" s="1"/>
  <c r="BY58" i="20" s="1"/>
  <c r="CF58" i="20"/>
  <c r="BA326" i="22" s="1"/>
  <c r="AR329" i="22"/>
  <c r="BD9" i="20"/>
  <c r="BE9" i="20" s="1"/>
  <c r="AR9" i="20"/>
  <c r="AS9" i="20" s="1"/>
  <c r="BS9" i="20"/>
  <c r="BU9" i="20"/>
  <c r="BV9" i="20" s="1"/>
  <c r="AR35" i="22"/>
  <c r="CF9" i="20"/>
  <c r="BA32" i="22" s="1"/>
  <c r="BC9" i="20"/>
  <c r="S35" i="22" s="1"/>
  <c r="BG9" i="20"/>
  <c r="BH9" i="20" s="1"/>
  <c r="W9" i="20"/>
  <c r="X9" i="20" s="1"/>
  <c r="AH9" i="20"/>
  <c r="AI9" i="20" s="1"/>
  <c r="V40" i="20" l="1"/>
  <c r="B218" i="22" s="1"/>
  <c r="V55" i="20"/>
  <c r="B308" i="22" s="1"/>
  <c r="V20" i="20"/>
  <c r="B98" i="22" s="1"/>
  <c r="R20" i="20"/>
  <c r="V48" i="20"/>
  <c r="V50" i="20"/>
  <c r="B278" i="22" s="1"/>
  <c r="V37" i="20"/>
  <c r="V24" i="20"/>
  <c r="B122" i="22" s="1"/>
  <c r="R24" i="20"/>
  <c r="V53" i="20"/>
  <c r="B296" i="22" s="1"/>
  <c r="V29" i="20"/>
  <c r="B152" i="22" s="1"/>
  <c r="V44" i="20"/>
  <c r="B242" i="22" s="1"/>
  <c r="V46" i="20"/>
  <c r="B254" i="22" s="1"/>
  <c r="V33" i="20"/>
  <c r="B176" i="22" s="1"/>
  <c r="R35" i="20"/>
  <c r="AH68" i="22"/>
  <c r="BR15" i="20"/>
  <c r="BT15" i="20" s="1"/>
  <c r="AI71" i="22" s="1"/>
  <c r="V26" i="20"/>
  <c r="B134" i="22" s="1"/>
  <c r="R26" i="20"/>
  <c r="V41" i="20"/>
  <c r="V30" i="20"/>
  <c r="R17" i="20"/>
  <c r="V28" i="20"/>
  <c r="B146" i="22" s="1"/>
  <c r="V15" i="20"/>
  <c r="B68" i="22" s="1"/>
  <c r="R15" i="20"/>
  <c r="V58" i="20"/>
  <c r="B326" i="22" s="1"/>
  <c r="R58" i="20"/>
  <c r="V21" i="20"/>
  <c r="B104" i="22" s="1"/>
  <c r="R21" i="20"/>
  <c r="V25" i="20"/>
  <c r="B128" i="22" s="1"/>
  <c r="V45" i="20"/>
  <c r="B248" i="22" s="1"/>
  <c r="V47" i="20"/>
  <c r="R23" i="20"/>
  <c r="V51" i="20"/>
  <c r="B284" i="22" s="1"/>
  <c r="V38" i="20"/>
  <c r="B206" i="22" s="1"/>
  <c r="R38" i="20"/>
  <c r="V11" i="20"/>
  <c r="B44" i="22" s="1"/>
  <c r="BJ10" i="20"/>
  <c r="BP10" i="20" s="1"/>
  <c r="AP38" i="22" s="1"/>
  <c r="AN9" i="20"/>
  <c r="AO9" i="20" s="1"/>
  <c r="AI21" i="20"/>
  <c r="AJ21" i="20" s="1"/>
  <c r="AI23" i="20"/>
  <c r="AJ23" i="20" s="1"/>
  <c r="AI37" i="20"/>
  <c r="AJ37" i="20" s="1"/>
  <c r="R37" i="20" s="1"/>
  <c r="K152" i="22"/>
  <c r="AI33" i="20"/>
  <c r="AJ33" i="20" s="1"/>
  <c r="R33" i="20" s="1"/>
  <c r="AI52" i="20"/>
  <c r="AJ52" i="20" s="1"/>
  <c r="R52" i="20" s="1"/>
  <c r="AI50" i="20"/>
  <c r="AJ50" i="20" s="1"/>
  <c r="R50" i="20" s="1"/>
  <c r="AI48" i="20"/>
  <c r="AJ48" i="20" s="1"/>
  <c r="R48" i="20" s="1"/>
  <c r="AI46" i="20"/>
  <c r="AJ46" i="20" s="1"/>
  <c r="R46" i="20" s="1"/>
  <c r="AI44" i="20"/>
  <c r="AJ44" i="20" s="1"/>
  <c r="R44" i="20" s="1"/>
  <c r="AI17" i="20"/>
  <c r="AJ17" i="20" s="1"/>
  <c r="AI13" i="20"/>
  <c r="AJ13" i="20" s="1"/>
  <c r="R13" i="20" s="1"/>
  <c r="AI25" i="20"/>
  <c r="AJ25" i="20" s="1"/>
  <c r="R25" i="20" s="1"/>
  <c r="AI58" i="20"/>
  <c r="AJ58" i="20" s="1"/>
  <c r="AI38" i="20"/>
  <c r="AJ38" i="20" s="1"/>
  <c r="AI39" i="20"/>
  <c r="AJ39" i="20" s="1"/>
  <c r="R39" i="20" s="1"/>
  <c r="O290" i="22"/>
  <c r="AI34" i="20"/>
  <c r="AJ34" i="20" s="1"/>
  <c r="R34" i="20" s="1"/>
  <c r="AI28" i="20"/>
  <c r="AJ28" i="20" s="1"/>
  <c r="R28" i="20" s="1"/>
  <c r="AI22" i="20"/>
  <c r="AJ22" i="20" s="1"/>
  <c r="R22" i="20" s="1"/>
  <c r="AI14" i="20"/>
  <c r="AJ14" i="20" s="1"/>
  <c r="R14" i="20" s="1"/>
  <c r="AI12" i="20"/>
  <c r="AJ12" i="20" s="1"/>
  <c r="R12" i="20" s="1"/>
  <c r="AI24" i="20"/>
  <c r="AJ24" i="20" s="1"/>
  <c r="AI35" i="20"/>
  <c r="AJ35" i="20" s="1"/>
  <c r="AI32" i="20"/>
  <c r="AJ32" i="20" s="1"/>
  <c r="R32" i="20" s="1"/>
  <c r="AI20" i="20"/>
  <c r="AJ20" i="20" s="1"/>
  <c r="AI10" i="20"/>
  <c r="AJ10" i="20" s="1"/>
  <c r="R10" i="20" s="1"/>
  <c r="AI31" i="20"/>
  <c r="AJ31" i="20" s="1"/>
  <c r="R31" i="20" s="1"/>
  <c r="AI27" i="20"/>
  <c r="AJ27" i="20" s="1"/>
  <c r="R27" i="20" s="1"/>
  <c r="AI42" i="20"/>
  <c r="AJ42" i="20" s="1"/>
  <c r="R42" i="20" s="1"/>
  <c r="AI30" i="20"/>
  <c r="AJ30" i="20" s="1"/>
  <c r="R30" i="20" s="1"/>
  <c r="K74" i="22"/>
  <c r="AI16" i="20"/>
  <c r="AJ16" i="20" s="1"/>
  <c r="R16" i="20" s="1"/>
  <c r="AI57" i="20"/>
  <c r="AJ57" i="20" s="1"/>
  <c r="R57" i="20" s="1"/>
  <c r="AI41" i="20"/>
  <c r="AJ41" i="20" s="1"/>
  <c r="R41" i="20" s="1"/>
  <c r="AI15" i="20"/>
  <c r="AJ15" i="20" s="1"/>
  <c r="AI56" i="20"/>
  <c r="AJ56" i="20" s="1"/>
  <c r="R56" i="20" s="1"/>
  <c r="AI54" i="20"/>
  <c r="AJ54" i="20" s="1"/>
  <c r="R54" i="20" s="1"/>
  <c r="AI40" i="20"/>
  <c r="AJ40" i="20" s="1"/>
  <c r="R40" i="20" s="1"/>
  <c r="AI18" i="20"/>
  <c r="AJ18" i="20" s="1"/>
  <c r="R18" i="20" s="1"/>
  <c r="AI29" i="20"/>
  <c r="AJ29" i="20" s="1"/>
  <c r="R29" i="20" s="1"/>
  <c r="AI11" i="20"/>
  <c r="AJ11" i="20" s="1"/>
  <c r="R11" i="20" s="1"/>
  <c r="AI53" i="20"/>
  <c r="AJ53" i="20" s="1"/>
  <c r="R53" i="20" s="1"/>
  <c r="AI51" i="20"/>
  <c r="AJ51" i="20" s="1"/>
  <c r="R51" i="20" s="1"/>
  <c r="O248" i="22"/>
  <c r="AI19" i="20"/>
  <c r="AJ19" i="20" s="1"/>
  <c r="R19" i="20" s="1"/>
  <c r="AI36" i="20"/>
  <c r="AJ36" i="20" s="1"/>
  <c r="R36" i="20" s="1"/>
  <c r="AI26" i="20"/>
  <c r="AJ26" i="20" s="1"/>
  <c r="AI55" i="20"/>
  <c r="AJ55" i="20" s="1"/>
  <c r="R55" i="20" s="1"/>
  <c r="AI49" i="20"/>
  <c r="AJ49" i="20" s="1"/>
  <c r="R49" i="20" s="1"/>
  <c r="AI47" i="20"/>
  <c r="AJ47" i="20" s="1"/>
  <c r="R47" i="20" s="1"/>
  <c r="AI45" i="20"/>
  <c r="AJ45" i="20" s="1"/>
  <c r="R45" i="20" s="1"/>
  <c r="AI43" i="20"/>
  <c r="AJ43" i="20" s="1"/>
  <c r="R43" i="20" s="1"/>
  <c r="K230" i="22"/>
  <c r="O230" i="22"/>
  <c r="O56" i="22"/>
  <c r="K56" i="22"/>
  <c r="AA49" i="20"/>
  <c r="AY56" i="20"/>
  <c r="X314" i="22" s="1"/>
  <c r="AW56" i="20"/>
  <c r="V314" i="22" s="1"/>
  <c r="BT46" i="20"/>
  <c r="AI257" i="22" s="1"/>
  <c r="AX41" i="20"/>
  <c r="W224" i="22" s="1"/>
  <c r="AY54" i="20"/>
  <c r="X302" i="22" s="1"/>
  <c r="AZ55" i="20"/>
  <c r="Y308" i="22" s="1"/>
  <c r="AF28" i="20"/>
  <c r="AB28" i="20"/>
  <c r="CB13" i="20"/>
  <c r="AW56" i="22" s="1"/>
  <c r="BZ13" i="20"/>
  <c r="AU56" i="22" s="1"/>
  <c r="CA13" i="20"/>
  <c r="AV56" i="22" s="1"/>
  <c r="BT45" i="20"/>
  <c r="AI251" i="22" s="1"/>
  <c r="BP44" i="20"/>
  <c r="AP242" i="22" s="1"/>
  <c r="AF22" i="20"/>
  <c r="I113" i="22" s="1"/>
  <c r="AE10" i="20"/>
  <c r="H41" i="22" s="1"/>
  <c r="BT29" i="20"/>
  <c r="AI155" i="22" s="1"/>
  <c r="CE43" i="20"/>
  <c r="AZ236" i="22" s="1"/>
  <c r="AX37" i="20"/>
  <c r="W200" i="22" s="1"/>
  <c r="CB43" i="20"/>
  <c r="AW236" i="22" s="1"/>
  <c r="BZ43" i="20"/>
  <c r="AU236" i="22" s="1"/>
  <c r="AX54" i="20"/>
  <c r="W302" i="22" s="1"/>
  <c r="AY40" i="20"/>
  <c r="X218" i="22" s="1"/>
  <c r="BT50" i="20"/>
  <c r="AI281" i="22" s="1"/>
  <c r="V9" i="20"/>
  <c r="AW51" i="20"/>
  <c r="V284" i="22" s="1"/>
  <c r="AY51" i="20"/>
  <c r="X284" i="22" s="1"/>
  <c r="BN37" i="20"/>
  <c r="AN200" i="22" s="1"/>
  <c r="BL37" i="20"/>
  <c r="AL200" i="22" s="1"/>
  <c r="BO37" i="20"/>
  <c r="AO200" i="22" s="1"/>
  <c r="AW46" i="20"/>
  <c r="V254" i="22" s="1"/>
  <c r="AV46" i="20"/>
  <c r="U254" i="22" s="1"/>
  <c r="AY49" i="20"/>
  <c r="X272" i="22" s="1"/>
  <c r="AW49" i="20"/>
  <c r="V272" i="22" s="1"/>
  <c r="AX49" i="20"/>
  <c r="W272" i="22" s="1"/>
  <c r="AC47" i="20"/>
  <c r="F263" i="22" s="1"/>
  <c r="AB47" i="20"/>
  <c r="E263" i="22" s="1"/>
  <c r="AG28" i="20"/>
  <c r="AE34" i="20"/>
  <c r="H185" i="22" s="1"/>
  <c r="AE28" i="20"/>
  <c r="AA34" i="20"/>
  <c r="D185" i="22" s="1"/>
  <c r="AC28" i="20"/>
  <c r="BT31" i="20"/>
  <c r="AI167" i="22" s="1"/>
  <c r="BT51" i="20"/>
  <c r="AI287" i="22" s="1"/>
  <c r="AG14" i="20"/>
  <c r="J65" i="22" s="1"/>
  <c r="BT39" i="20"/>
  <c r="AI215" i="22" s="1"/>
  <c r="AF14" i="20"/>
  <c r="I65" i="22" s="1"/>
  <c r="AE14" i="20"/>
  <c r="H65" i="22" s="1"/>
  <c r="CC19" i="20"/>
  <c r="AX92" i="22" s="1"/>
  <c r="CD27" i="20"/>
  <c r="AY140" i="22" s="1"/>
  <c r="CC27" i="20"/>
  <c r="AX140" i="22" s="1"/>
  <c r="BM50" i="20"/>
  <c r="AM278" i="22" s="1"/>
  <c r="BO50" i="20"/>
  <c r="AO278" i="22" s="1"/>
  <c r="BP34" i="20"/>
  <c r="AP182" i="22" s="1"/>
  <c r="BQ34" i="20"/>
  <c r="AQ182" i="22" s="1"/>
  <c r="CC48" i="20"/>
  <c r="AX266" i="22" s="1"/>
  <c r="CD48" i="20"/>
  <c r="AY266" i="22" s="1"/>
  <c r="AF31" i="20"/>
  <c r="I167" i="22" s="1"/>
  <c r="AA31" i="20"/>
  <c r="D167" i="22" s="1"/>
  <c r="AE31" i="20"/>
  <c r="H167" i="22" s="1"/>
  <c r="AD31" i="20"/>
  <c r="G167" i="22" s="1"/>
  <c r="AC31" i="20"/>
  <c r="F167" i="22" s="1"/>
  <c r="BZ53" i="20"/>
  <c r="AU296" i="22" s="1"/>
  <c r="CA53" i="20"/>
  <c r="AV296" i="22" s="1"/>
  <c r="CB53" i="20"/>
  <c r="AW296" i="22" s="1"/>
  <c r="CC53" i="20"/>
  <c r="AX296" i="22" s="1"/>
  <c r="CE53" i="20"/>
  <c r="AZ296" i="22" s="1"/>
  <c r="BN19" i="20"/>
  <c r="AN92" i="22" s="1"/>
  <c r="BM19" i="20"/>
  <c r="AM92" i="22" s="1"/>
  <c r="BK19" i="20"/>
  <c r="AK92" i="22" s="1"/>
  <c r="AX27" i="20"/>
  <c r="W140" i="22" s="1"/>
  <c r="AW27" i="20"/>
  <c r="V140" i="22" s="1"/>
  <c r="AY27" i="20"/>
  <c r="X140" i="22" s="1"/>
  <c r="AV27" i="20"/>
  <c r="U140" i="22" s="1"/>
  <c r="AA58" i="20"/>
  <c r="D329" i="22" s="1"/>
  <c r="AB58" i="20"/>
  <c r="E329" i="22" s="1"/>
  <c r="AD58" i="20"/>
  <c r="G329" i="22" s="1"/>
  <c r="AG42" i="20"/>
  <c r="J233" i="22" s="1"/>
  <c r="AA42" i="20"/>
  <c r="D233" i="22" s="1"/>
  <c r="AB42" i="20"/>
  <c r="E233" i="22" s="1"/>
  <c r="AC42" i="20"/>
  <c r="F233" i="22" s="1"/>
  <c r="AE42" i="20"/>
  <c r="H233" i="22" s="1"/>
  <c r="BN47" i="20"/>
  <c r="AN260" i="22" s="1"/>
  <c r="BK47" i="20"/>
  <c r="AK260" i="22" s="1"/>
  <c r="BL52" i="20"/>
  <c r="AL290" i="22" s="1"/>
  <c r="BK52" i="20"/>
  <c r="AK290" i="22" s="1"/>
  <c r="BQ52" i="20"/>
  <c r="AQ290" i="22" s="1"/>
  <c r="BN21" i="20"/>
  <c r="AN104" i="22" s="1"/>
  <c r="BL21" i="20"/>
  <c r="AL104" i="22" s="1"/>
  <c r="AF51" i="20"/>
  <c r="I287" i="22" s="1"/>
  <c r="AA51" i="20"/>
  <c r="D287" i="22" s="1"/>
  <c r="CA46" i="20"/>
  <c r="AV254" i="22" s="1"/>
  <c r="CD46" i="20"/>
  <c r="AY254" i="22" s="1"/>
  <c r="BK30" i="20"/>
  <c r="AK158" i="22" s="1"/>
  <c r="BM30" i="20"/>
  <c r="AM158" i="22" s="1"/>
  <c r="AY26" i="20"/>
  <c r="X134" i="22" s="1"/>
  <c r="AX26" i="20"/>
  <c r="W134" i="22" s="1"/>
  <c r="AZ26" i="20"/>
  <c r="Y134" i="22" s="1"/>
  <c r="BA26" i="20"/>
  <c r="Z134" i="22" s="1"/>
  <c r="BB26" i="20"/>
  <c r="AA134" i="22" s="1"/>
  <c r="BA42" i="20"/>
  <c r="Z230" i="22" s="1"/>
  <c r="AZ42" i="20"/>
  <c r="Y230" i="22" s="1"/>
  <c r="CB21" i="20"/>
  <c r="AW104" i="22" s="1"/>
  <c r="CE21" i="20"/>
  <c r="AZ104" i="22" s="1"/>
  <c r="BZ15" i="20"/>
  <c r="AU68" i="22" s="1"/>
  <c r="CB15" i="20"/>
  <c r="AW68" i="22" s="1"/>
  <c r="CE15" i="20"/>
  <c r="AZ68" i="22" s="1"/>
  <c r="AA30" i="20"/>
  <c r="D161" i="22" s="1"/>
  <c r="AC22" i="20"/>
  <c r="F113" i="22" s="1"/>
  <c r="BT37" i="20"/>
  <c r="AI203" i="22" s="1"/>
  <c r="CB54" i="20"/>
  <c r="AW302" i="22" s="1"/>
  <c r="BM25" i="20"/>
  <c r="AM128" i="22" s="1"/>
  <c r="BP46" i="20"/>
  <c r="AP254" i="22" s="1"/>
  <c r="BL25" i="20"/>
  <c r="AL128" i="22" s="1"/>
  <c r="BT26" i="20"/>
  <c r="AI137" i="22" s="1"/>
  <c r="BB46" i="20"/>
  <c r="AA254" i="22" s="1"/>
  <c r="BN13" i="20"/>
  <c r="AN56" i="22" s="1"/>
  <c r="BM53" i="20"/>
  <c r="AM296" i="22" s="1"/>
  <c r="AZ46" i="20"/>
  <c r="Y254" i="22" s="1"/>
  <c r="CB22" i="20"/>
  <c r="AW110" i="22" s="1"/>
  <c r="BA46" i="20"/>
  <c r="Z254" i="22" s="1"/>
  <c r="BK53" i="20"/>
  <c r="AK296" i="22" s="1"/>
  <c r="BT40" i="20"/>
  <c r="AI221" i="22" s="1"/>
  <c r="AZ39" i="20"/>
  <c r="Y212" i="22" s="1"/>
  <c r="CA22" i="20"/>
  <c r="AV110" i="22" s="1"/>
  <c r="AD33" i="20"/>
  <c r="G179" i="22" s="1"/>
  <c r="BN17" i="20"/>
  <c r="AN80" i="22" s="1"/>
  <c r="BO22" i="20"/>
  <c r="AO110" i="22" s="1"/>
  <c r="CE32" i="20"/>
  <c r="AZ170" i="22" s="1"/>
  <c r="CD32" i="20"/>
  <c r="AY170" i="22" s="1"/>
  <c r="BZ32" i="20"/>
  <c r="AU170" i="22" s="1"/>
  <c r="CA32" i="20"/>
  <c r="AV170" i="22" s="1"/>
  <c r="CB32" i="20"/>
  <c r="AW170" i="22" s="1"/>
  <c r="AA21" i="20"/>
  <c r="D107" i="22" s="1"/>
  <c r="AB21" i="20"/>
  <c r="E107" i="22" s="1"/>
  <c r="BP11" i="20"/>
  <c r="AP44" i="22" s="1"/>
  <c r="BO11" i="20"/>
  <c r="AO44" i="22" s="1"/>
  <c r="AA16" i="20"/>
  <c r="D77" i="22" s="1"/>
  <c r="AB16" i="20"/>
  <c r="E77" i="22" s="1"/>
  <c r="AC16" i="20"/>
  <c r="F77" i="22" s="1"/>
  <c r="AE16" i="20"/>
  <c r="H77" i="22" s="1"/>
  <c r="AG16" i="20"/>
  <c r="J77" i="22" s="1"/>
  <c r="AW44" i="20"/>
  <c r="V242" i="22" s="1"/>
  <c r="AV44" i="20"/>
  <c r="U242" i="22" s="1"/>
  <c r="AB32" i="20"/>
  <c r="E173" i="22" s="1"/>
  <c r="AC32" i="20"/>
  <c r="F173" i="22" s="1"/>
  <c r="AD32" i="20"/>
  <c r="G173" i="22" s="1"/>
  <c r="AE32" i="20"/>
  <c r="H173" i="22" s="1"/>
  <c r="AG32" i="20"/>
  <c r="J173" i="22" s="1"/>
  <c r="BK28" i="20"/>
  <c r="AK146" i="22" s="1"/>
  <c r="BL28" i="20"/>
  <c r="AL146" i="22" s="1"/>
  <c r="BO28" i="20"/>
  <c r="AO146" i="22" s="1"/>
  <c r="BQ28" i="20"/>
  <c r="AQ146" i="22" s="1"/>
  <c r="BZ33" i="20"/>
  <c r="AU176" i="22" s="1"/>
  <c r="CA33" i="20"/>
  <c r="AV176" i="22" s="1"/>
  <c r="CB33" i="20"/>
  <c r="AW176" i="22" s="1"/>
  <c r="BK48" i="20"/>
  <c r="AK266" i="22" s="1"/>
  <c r="BL48" i="20"/>
  <c r="AL266" i="22" s="1"/>
  <c r="AD19" i="20"/>
  <c r="G95" i="22" s="1"/>
  <c r="AB19" i="20"/>
  <c r="E95" i="22" s="1"/>
  <c r="AF19" i="20"/>
  <c r="I95" i="22" s="1"/>
  <c r="BY57" i="20"/>
  <c r="AT320" i="22" s="1"/>
  <c r="CE57" i="20"/>
  <c r="AZ320" i="22" s="1"/>
  <c r="CD57" i="20"/>
  <c r="AY320" i="22" s="1"/>
  <c r="AX33" i="20"/>
  <c r="W176" i="22" s="1"/>
  <c r="AV33" i="20"/>
  <c r="U176" i="22" s="1"/>
  <c r="CA36" i="20"/>
  <c r="AV194" i="22" s="1"/>
  <c r="BZ36" i="20"/>
  <c r="AU194" i="22" s="1"/>
  <c r="BF13" i="20"/>
  <c r="CC55" i="20"/>
  <c r="AX308" i="22" s="1"/>
  <c r="CD55" i="20"/>
  <c r="AY308" i="22" s="1"/>
  <c r="AD52" i="20"/>
  <c r="G293" i="22" s="1"/>
  <c r="AF52" i="20"/>
  <c r="I293" i="22" s="1"/>
  <c r="AV45" i="20"/>
  <c r="U248" i="22" s="1"/>
  <c r="BA45" i="20"/>
  <c r="Z248" i="22" s="1"/>
  <c r="AW45" i="20"/>
  <c r="V248" i="22" s="1"/>
  <c r="AY45" i="20"/>
  <c r="X248" i="22" s="1"/>
  <c r="BB45" i="20"/>
  <c r="AA248" i="22" s="1"/>
  <c r="BB27" i="20"/>
  <c r="AA140" i="22" s="1"/>
  <c r="BA27" i="20"/>
  <c r="Z140" i="22" s="1"/>
  <c r="AX18" i="20"/>
  <c r="W86" i="22" s="1"/>
  <c r="AZ18" i="20"/>
  <c r="Y86" i="22" s="1"/>
  <c r="AE50" i="20"/>
  <c r="H281" i="22" s="1"/>
  <c r="AF50" i="20"/>
  <c r="I281" i="22" s="1"/>
  <c r="BF9" i="20"/>
  <c r="AH32" i="22" s="1"/>
  <c r="AD25" i="20"/>
  <c r="G131" i="22" s="1"/>
  <c r="AE25" i="20"/>
  <c r="H131" i="22" s="1"/>
  <c r="AD15" i="20"/>
  <c r="G71" i="22" s="1"/>
  <c r="AF45" i="20"/>
  <c r="I251" i="22" s="1"/>
  <c r="AF33" i="20"/>
  <c r="I179" i="22" s="1"/>
  <c r="AV20" i="20"/>
  <c r="U98" i="22" s="1"/>
  <c r="AW20" i="20"/>
  <c r="V98" i="22" s="1"/>
  <c r="AC15" i="20"/>
  <c r="F71" i="22" s="1"/>
  <c r="AX56" i="20"/>
  <c r="W314" i="22" s="1"/>
  <c r="CC47" i="20"/>
  <c r="AX260" i="22" s="1"/>
  <c r="BM38" i="20"/>
  <c r="AM206" i="22" s="1"/>
  <c r="BK38" i="20"/>
  <c r="AK206" i="22" s="1"/>
  <c r="AB15" i="20"/>
  <c r="E71" i="22" s="1"/>
  <c r="BF41" i="20"/>
  <c r="AF36" i="20"/>
  <c r="I197" i="22" s="1"/>
  <c r="AC27" i="20"/>
  <c r="F143" i="22" s="1"/>
  <c r="BT16" i="20"/>
  <c r="AI77" i="22" s="1"/>
  <c r="AB46" i="20"/>
  <c r="E257" i="22" s="1"/>
  <c r="AA46" i="20"/>
  <c r="D257" i="22" s="1"/>
  <c r="AG46" i="20"/>
  <c r="J257" i="22" s="1"/>
  <c r="BK22" i="20"/>
  <c r="AK110" i="22" s="1"/>
  <c r="BL22" i="20"/>
  <c r="AL110" i="22" s="1"/>
  <c r="BM22" i="20"/>
  <c r="AM110" i="22" s="1"/>
  <c r="AB18" i="20"/>
  <c r="E89" i="22" s="1"/>
  <c r="AD18" i="20"/>
  <c r="G89" i="22" s="1"/>
  <c r="AE18" i="20"/>
  <c r="H89" i="22" s="1"/>
  <c r="BN29" i="20"/>
  <c r="AN152" i="22" s="1"/>
  <c r="BK29" i="20"/>
  <c r="BL29" i="20"/>
  <c r="BF12" i="20"/>
  <c r="AV54" i="20"/>
  <c r="U302" i="22" s="1"/>
  <c r="BB54" i="20"/>
  <c r="AA302" i="22" s="1"/>
  <c r="BK39" i="20"/>
  <c r="AK212" i="22" s="1"/>
  <c r="BN39" i="20"/>
  <c r="AN212" i="22" s="1"/>
  <c r="BQ39" i="20"/>
  <c r="AQ212" i="22" s="1"/>
  <c r="BN14" i="20"/>
  <c r="AN62" i="22" s="1"/>
  <c r="BM14" i="20"/>
  <c r="AM62" i="22" s="1"/>
  <c r="BM43" i="20"/>
  <c r="AM236" i="22" s="1"/>
  <c r="BN43" i="20"/>
  <c r="AN236" i="22" s="1"/>
  <c r="BO43" i="20"/>
  <c r="AO236" i="22" s="1"/>
  <c r="BP43" i="20"/>
  <c r="AP236" i="22" s="1"/>
  <c r="BZ31" i="20"/>
  <c r="AU164" i="22" s="1"/>
  <c r="BY31" i="20"/>
  <c r="AT164" i="22" s="1"/>
  <c r="CC12" i="20"/>
  <c r="AX50" i="22" s="1"/>
  <c r="BZ12" i="20"/>
  <c r="AU50" i="22" s="1"/>
  <c r="CA12" i="20"/>
  <c r="AV50" i="22" s="1"/>
  <c r="CB12" i="20"/>
  <c r="AW50" i="22" s="1"/>
  <c r="CE12" i="20"/>
  <c r="AZ50" i="22" s="1"/>
  <c r="BT21" i="20"/>
  <c r="AI107" i="22" s="1"/>
  <c r="BF24" i="20"/>
  <c r="BK35" i="20"/>
  <c r="AK188" i="22" s="1"/>
  <c r="BL35" i="20"/>
  <c r="AL188" i="22" s="1"/>
  <c r="BN35" i="20"/>
  <c r="AN188" i="22" s="1"/>
  <c r="BO35" i="20"/>
  <c r="AO188" i="22" s="1"/>
  <c r="BP35" i="20"/>
  <c r="AP188" i="22" s="1"/>
  <c r="BF58" i="20"/>
  <c r="CA10" i="20"/>
  <c r="AV38" i="22" s="1"/>
  <c r="CC10" i="20"/>
  <c r="AX38" i="22" s="1"/>
  <c r="AV57" i="20"/>
  <c r="U320" i="22" s="1"/>
  <c r="AW57" i="20"/>
  <c r="V320" i="22" s="1"/>
  <c r="BB57" i="20"/>
  <c r="AA320" i="22" s="1"/>
  <c r="BF11" i="20"/>
  <c r="BF25" i="20"/>
  <c r="AW32" i="20"/>
  <c r="V170" i="22" s="1"/>
  <c r="AX32" i="20"/>
  <c r="W170" i="22" s="1"/>
  <c r="BT17" i="20"/>
  <c r="AI83" i="22" s="1"/>
  <c r="BF38" i="20"/>
  <c r="CC29" i="20"/>
  <c r="AX152" i="22" s="1"/>
  <c r="CD29" i="20"/>
  <c r="AY152" i="22" s="1"/>
  <c r="CE29" i="20"/>
  <c r="AZ152" i="22" s="1"/>
  <c r="CE45" i="20"/>
  <c r="AZ248" i="22" s="1"/>
  <c r="BF23" i="20"/>
  <c r="BT20" i="20"/>
  <c r="AI101" i="22" s="1"/>
  <c r="BA49" i="20"/>
  <c r="Z272" i="22" s="1"/>
  <c r="CA45" i="20"/>
  <c r="AV248" i="22" s="1"/>
  <c r="BP31" i="20"/>
  <c r="AP164" i="22" s="1"/>
  <c r="BQ29" i="20"/>
  <c r="AQ152" i="22" s="1"/>
  <c r="BA22" i="20"/>
  <c r="Z110" i="22" s="1"/>
  <c r="AX22" i="20"/>
  <c r="W110" i="22" s="1"/>
  <c r="AW22" i="20"/>
  <c r="V110" i="22" s="1"/>
  <c r="BB22" i="20"/>
  <c r="AA110" i="22" s="1"/>
  <c r="AV22" i="20"/>
  <c r="U110" i="22" s="1"/>
  <c r="BZ18" i="20"/>
  <c r="AU86" i="22" s="1"/>
  <c r="CC14" i="20"/>
  <c r="AX62" i="22" s="1"/>
  <c r="AX53" i="20"/>
  <c r="W296" i="22" s="1"/>
  <c r="AZ53" i="20"/>
  <c r="Y296" i="22" s="1"/>
  <c r="BA51" i="20"/>
  <c r="Z284" i="22" s="1"/>
  <c r="BY45" i="20"/>
  <c r="AT248" i="22" s="1"/>
  <c r="BO29" i="20"/>
  <c r="AO152" i="22" s="1"/>
  <c r="BY18" i="20"/>
  <c r="AT86" i="22" s="1"/>
  <c r="CC17" i="20"/>
  <c r="AX80" i="22" s="1"/>
  <c r="BY17" i="20"/>
  <c r="AT80" i="22" s="1"/>
  <c r="CA17" i="20"/>
  <c r="AV80" i="22" s="1"/>
  <c r="CB17" i="20"/>
  <c r="AW80" i="22" s="1"/>
  <c r="CB14" i="20"/>
  <c r="AW62" i="22" s="1"/>
  <c r="BF49" i="20"/>
  <c r="BT47" i="20"/>
  <c r="AI263" i="22" s="1"/>
  <c r="AA10" i="20"/>
  <c r="D41" i="22" s="1"/>
  <c r="BT48" i="20"/>
  <c r="AI269" i="22" s="1"/>
  <c r="BT52" i="20"/>
  <c r="AI293" i="22" s="1"/>
  <c r="BB48" i="20"/>
  <c r="AA266" i="22" s="1"/>
  <c r="BP40" i="20"/>
  <c r="AP218" i="22" s="1"/>
  <c r="BT14" i="20"/>
  <c r="AI65" i="22" s="1"/>
  <c r="BP13" i="20"/>
  <c r="AP56" i="22" s="1"/>
  <c r="BL40" i="20"/>
  <c r="AL218" i="22" s="1"/>
  <c r="BT36" i="20"/>
  <c r="AI197" i="22" s="1"/>
  <c r="BT53" i="20"/>
  <c r="AI299" i="22" s="1"/>
  <c r="BT22" i="20"/>
  <c r="AI113" i="22" s="1"/>
  <c r="BT33" i="20"/>
  <c r="AI179" i="22" s="1"/>
  <c r="BT28" i="20"/>
  <c r="AI149" i="22" s="1"/>
  <c r="BT56" i="20"/>
  <c r="AI317" i="22" s="1"/>
  <c r="BT44" i="20"/>
  <c r="AI245" i="22" s="1"/>
  <c r="BT19" i="20"/>
  <c r="AI95" i="22" s="1"/>
  <c r="BT55" i="20"/>
  <c r="AI311" i="22" s="1"/>
  <c r="BT27" i="20"/>
  <c r="AI143" i="22" s="1"/>
  <c r="BT32" i="20"/>
  <c r="AI173" i="22" s="1"/>
  <c r="BT57" i="20"/>
  <c r="AI323" i="22" s="1"/>
  <c r="BT18" i="20"/>
  <c r="AI89" i="22" s="1"/>
  <c r="BT54" i="20"/>
  <c r="AI305" i="22" s="1"/>
  <c r="BT43" i="20"/>
  <c r="AI239" i="22" s="1"/>
  <c r="BT35" i="20"/>
  <c r="AI191" i="22" s="1"/>
  <c r="BT30" i="20"/>
  <c r="AI161" i="22" s="1"/>
  <c r="AA41" i="20"/>
  <c r="D227" i="22" s="1"/>
  <c r="AE41" i="20"/>
  <c r="H227" i="22" s="1"/>
  <c r="AG41" i="20"/>
  <c r="J227" i="22" s="1"/>
  <c r="AD41" i="20"/>
  <c r="G227" i="22" s="1"/>
  <c r="AF41" i="20"/>
  <c r="I227" i="22" s="1"/>
  <c r="AC41" i="20"/>
  <c r="F227" i="22" s="1"/>
  <c r="AB41" i="20"/>
  <c r="E227" i="22" s="1"/>
  <c r="AB20" i="20"/>
  <c r="E101" i="22" s="1"/>
  <c r="AF20" i="20"/>
  <c r="I101" i="22" s="1"/>
  <c r="AA20" i="20"/>
  <c r="D101" i="22" s="1"/>
  <c r="AC20" i="20"/>
  <c r="F101" i="22" s="1"/>
  <c r="AD20" i="20"/>
  <c r="G101" i="22" s="1"/>
  <c r="AE20" i="20"/>
  <c r="H101" i="22" s="1"/>
  <c r="AG20" i="20"/>
  <c r="J101" i="22" s="1"/>
  <c r="AU58" i="20"/>
  <c r="CE50" i="20"/>
  <c r="AZ278" i="22" s="1"/>
  <c r="BZ50" i="20"/>
  <c r="AU278" i="22" s="1"/>
  <c r="CA50" i="20"/>
  <c r="AV278" i="22" s="1"/>
  <c r="CB50" i="20"/>
  <c r="AW278" i="22" s="1"/>
  <c r="CC50" i="20"/>
  <c r="AX278" i="22" s="1"/>
  <c r="CD50" i="20"/>
  <c r="AY278" i="22" s="1"/>
  <c r="BY50" i="20"/>
  <c r="AT278" i="22" s="1"/>
  <c r="AY31" i="20"/>
  <c r="X164" i="22" s="1"/>
  <c r="BA31" i="20"/>
  <c r="Z164" i="22" s="1"/>
  <c r="AX31" i="20"/>
  <c r="W164" i="22" s="1"/>
  <c r="AZ31" i="20"/>
  <c r="Y164" i="22" s="1"/>
  <c r="BB31" i="20"/>
  <c r="AA164" i="22" s="1"/>
  <c r="AV31" i="20"/>
  <c r="U164" i="22" s="1"/>
  <c r="AW31" i="20"/>
  <c r="V164" i="22" s="1"/>
  <c r="AX21" i="20"/>
  <c r="W104" i="22" s="1"/>
  <c r="AW21" i="20"/>
  <c r="V104" i="22" s="1"/>
  <c r="AY21" i="20"/>
  <c r="X104" i="22" s="1"/>
  <c r="BB21" i="20"/>
  <c r="AA104" i="22" s="1"/>
  <c r="AV21" i="20"/>
  <c r="U104" i="22" s="1"/>
  <c r="AZ21" i="20"/>
  <c r="Y104" i="22" s="1"/>
  <c r="BA21" i="20"/>
  <c r="Z104" i="22" s="1"/>
  <c r="AC12" i="20"/>
  <c r="F53" i="22" s="1"/>
  <c r="AA12" i="20"/>
  <c r="D53" i="22" s="1"/>
  <c r="AB12" i="20"/>
  <c r="E53" i="22" s="1"/>
  <c r="AD12" i="20"/>
  <c r="G53" i="22" s="1"/>
  <c r="AE12" i="20"/>
  <c r="H53" i="22" s="1"/>
  <c r="AG12" i="20"/>
  <c r="J53" i="22" s="1"/>
  <c r="AF12" i="20"/>
  <c r="I53" i="22" s="1"/>
  <c r="CC52" i="20"/>
  <c r="AX290" i="22" s="1"/>
  <c r="CE52" i="20"/>
  <c r="AZ290" i="22" s="1"/>
  <c r="CD52" i="20"/>
  <c r="AY290" i="22" s="1"/>
  <c r="CB52" i="20"/>
  <c r="AW290" i="22" s="1"/>
  <c r="BY52" i="20"/>
  <c r="AT290" i="22" s="1"/>
  <c r="BZ52" i="20"/>
  <c r="AU290" i="22" s="1"/>
  <c r="CA52" i="20"/>
  <c r="AV290" i="22" s="1"/>
  <c r="AE56" i="20"/>
  <c r="H317" i="22" s="1"/>
  <c r="AA56" i="20"/>
  <c r="D317" i="22" s="1"/>
  <c r="AB56" i="20"/>
  <c r="E317" i="22" s="1"/>
  <c r="AC56" i="20"/>
  <c r="F317" i="22" s="1"/>
  <c r="AG56" i="20"/>
  <c r="J317" i="22" s="1"/>
  <c r="AD56" i="20"/>
  <c r="G317" i="22" s="1"/>
  <c r="AF56" i="20"/>
  <c r="I317" i="22" s="1"/>
  <c r="BM23" i="20"/>
  <c r="AM116" i="22" s="1"/>
  <c r="BO23" i="20"/>
  <c r="AO116" i="22" s="1"/>
  <c r="BL23" i="20"/>
  <c r="AL116" i="22" s="1"/>
  <c r="BN23" i="20"/>
  <c r="AN116" i="22" s="1"/>
  <c r="BP23" i="20"/>
  <c r="AP116" i="22" s="1"/>
  <c r="BQ23" i="20"/>
  <c r="AQ116" i="22" s="1"/>
  <c r="BK23" i="20"/>
  <c r="AK116" i="22" s="1"/>
  <c r="V57" i="20"/>
  <c r="B320" i="22" s="1"/>
  <c r="AB55" i="20"/>
  <c r="E311" i="22" s="1"/>
  <c r="AF55" i="20"/>
  <c r="I311" i="22" s="1"/>
  <c r="AA55" i="20"/>
  <c r="D311" i="22" s="1"/>
  <c r="AC55" i="20"/>
  <c r="F311" i="22" s="1"/>
  <c r="AD55" i="20"/>
  <c r="G311" i="22" s="1"/>
  <c r="AG55" i="20"/>
  <c r="J311" i="22" s="1"/>
  <c r="AE55" i="20"/>
  <c r="H311" i="22" s="1"/>
  <c r="CA51" i="20"/>
  <c r="AV284" i="22" s="1"/>
  <c r="CE51" i="20"/>
  <c r="AZ284" i="22" s="1"/>
  <c r="CD51" i="20"/>
  <c r="AY284" i="22" s="1"/>
  <c r="BY51" i="20"/>
  <c r="AT284" i="22" s="1"/>
  <c r="BZ51" i="20"/>
  <c r="AU284" i="22" s="1"/>
  <c r="CB51" i="20"/>
  <c r="AW284" i="22" s="1"/>
  <c r="CC51" i="20"/>
  <c r="AX284" i="22" s="1"/>
  <c r="BZ42" i="20"/>
  <c r="AU230" i="22" s="1"/>
  <c r="BY42" i="20"/>
  <c r="AT230" i="22" s="1"/>
  <c r="CA42" i="20"/>
  <c r="AV230" i="22" s="1"/>
  <c r="CD42" i="20"/>
  <c r="AY230" i="22" s="1"/>
  <c r="CE42" i="20"/>
  <c r="AZ230" i="22" s="1"/>
  <c r="CB42" i="20"/>
  <c r="AW230" i="22" s="1"/>
  <c r="CC42" i="20"/>
  <c r="AX230" i="22" s="1"/>
  <c r="BL36" i="20"/>
  <c r="AL194" i="22" s="1"/>
  <c r="BN36" i="20"/>
  <c r="AN194" i="22" s="1"/>
  <c r="BO36" i="20"/>
  <c r="AO194" i="22" s="1"/>
  <c r="BM36" i="20"/>
  <c r="AM194" i="22" s="1"/>
  <c r="BQ36" i="20"/>
  <c r="AQ194" i="22" s="1"/>
  <c r="BP36" i="20"/>
  <c r="AP194" i="22" s="1"/>
  <c r="BK36" i="20"/>
  <c r="AK194" i="22" s="1"/>
  <c r="BK27" i="20"/>
  <c r="AK140" i="22" s="1"/>
  <c r="BO27" i="20"/>
  <c r="AO140" i="22" s="1"/>
  <c r="BQ27" i="20"/>
  <c r="AQ140" i="22" s="1"/>
  <c r="BL27" i="20"/>
  <c r="AL140" i="22" s="1"/>
  <c r="BN27" i="20"/>
  <c r="AN140" i="22" s="1"/>
  <c r="BM27" i="20"/>
  <c r="AM140" i="22" s="1"/>
  <c r="BP27" i="20"/>
  <c r="AP140" i="22" s="1"/>
  <c r="CA56" i="20"/>
  <c r="AV314" i="22" s="1"/>
  <c r="BY56" i="20"/>
  <c r="AT314" i="22" s="1"/>
  <c r="CB56" i="20"/>
  <c r="AW314" i="22" s="1"/>
  <c r="CE56" i="20"/>
  <c r="AZ314" i="22" s="1"/>
  <c r="BZ56" i="20"/>
  <c r="AU314" i="22" s="1"/>
  <c r="CC56" i="20"/>
  <c r="AX314" i="22" s="1"/>
  <c r="CD56" i="20"/>
  <c r="AY314" i="22" s="1"/>
  <c r="BM41" i="20"/>
  <c r="AM224" i="22" s="1"/>
  <c r="BO41" i="20"/>
  <c r="AO224" i="22" s="1"/>
  <c r="BK41" i="20"/>
  <c r="AK224" i="22" s="1"/>
  <c r="BN41" i="20"/>
  <c r="AN224" i="22" s="1"/>
  <c r="BQ41" i="20"/>
  <c r="AQ224" i="22" s="1"/>
  <c r="BL41" i="20"/>
  <c r="AL224" i="22" s="1"/>
  <c r="BP41" i="20"/>
  <c r="AP224" i="22" s="1"/>
  <c r="BB17" i="20"/>
  <c r="AA80" i="22" s="1"/>
  <c r="BA17" i="20"/>
  <c r="Z80" i="22" s="1"/>
  <c r="AW17" i="20"/>
  <c r="V80" i="22" s="1"/>
  <c r="AX17" i="20"/>
  <c r="W80" i="22" s="1"/>
  <c r="AV17" i="20"/>
  <c r="U80" i="22" s="1"/>
  <c r="BP56" i="20"/>
  <c r="BK56" i="20"/>
  <c r="BO56" i="20"/>
  <c r="BL56" i="20"/>
  <c r="BN56" i="20"/>
  <c r="AN314" i="22" s="1"/>
  <c r="BQ56" i="20"/>
  <c r="AA37" i="20"/>
  <c r="D203" i="22" s="1"/>
  <c r="AC37" i="20"/>
  <c r="F203" i="22" s="1"/>
  <c r="AF37" i="20"/>
  <c r="I203" i="22" s="1"/>
  <c r="AD37" i="20"/>
  <c r="G203" i="22" s="1"/>
  <c r="AB37" i="20"/>
  <c r="E203" i="22" s="1"/>
  <c r="AG37" i="20"/>
  <c r="J203" i="22" s="1"/>
  <c r="BY33" i="20"/>
  <c r="AT176" i="22" s="1"/>
  <c r="CC33" i="20"/>
  <c r="AX176" i="22" s="1"/>
  <c r="CD33" i="20"/>
  <c r="AY176" i="22" s="1"/>
  <c r="CE33" i="20"/>
  <c r="AZ176" i="22" s="1"/>
  <c r="BL30" i="20"/>
  <c r="AL158" i="22" s="1"/>
  <c r="BO30" i="20"/>
  <c r="AO158" i="22" s="1"/>
  <c r="BP30" i="20"/>
  <c r="AP158" i="22" s="1"/>
  <c r="BN30" i="20"/>
  <c r="AN158" i="22" s="1"/>
  <c r="BQ30" i="20"/>
  <c r="AQ158" i="22" s="1"/>
  <c r="AE22" i="20"/>
  <c r="H113" i="22" s="1"/>
  <c r="AB22" i="20"/>
  <c r="E113" i="22" s="1"/>
  <c r="AD22" i="20"/>
  <c r="G113" i="22" s="1"/>
  <c r="AG22" i="20"/>
  <c r="J113" i="22" s="1"/>
  <c r="BL18" i="20"/>
  <c r="AL86" i="22" s="1"/>
  <c r="BN18" i="20"/>
  <c r="AN86" i="22" s="1"/>
  <c r="BK18" i="20"/>
  <c r="AK86" i="22" s="1"/>
  <c r="BO18" i="20"/>
  <c r="AO86" i="22" s="1"/>
  <c r="BP18" i="20"/>
  <c r="AP86" i="22" s="1"/>
  <c r="BQ18" i="20"/>
  <c r="AQ86" i="22" s="1"/>
  <c r="BM18" i="20"/>
  <c r="AM86" i="22" s="1"/>
  <c r="BO10" i="20"/>
  <c r="AO38" i="22" s="1"/>
  <c r="BN10" i="20"/>
  <c r="AN38" i="22" s="1"/>
  <c r="BK10" i="20"/>
  <c r="AK38" i="22" s="1"/>
  <c r="AC36" i="20"/>
  <c r="F197" i="22" s="1"/>
  <c r="AG36" i="20"/>
  <c r="J197" i="22" s="1"/>
  <c r="AB36" i="20"/>
  <c r="E197" i="22" s="1"/>
  <c r="AE36" i="20"/>
  <c r="H197" i="22" s="1"/>
  <c r="AD36" i="20"/>
  <c r="G197" i="22" s="1"/>
  <c r="AA33" i="20"/>
  <c r="D179" i="22" s="1"/>
  <c r="AB33" i="20"/>
  <c r="E179" i="22" s="1"/>
  <c r="AG33" i="20"/>
  <c r="J179" i="22" s="1"/>
  <c r="AC33" i="20"/>
  <c r="F179" i="22" s="1"/>
  <c r="AF29" i="20"/>
  <c r="I155" i="22" s="1"/>
  <c r="CE26" i="20"/>
  <c r="AZ134" i="22" s="1"/>
  <c r="AV24" i="20"/>
  <c r="U122" i="22" s="1"/>
  <c r="AZ24" i="20"/>
  <c r="Y122" i="22" s="1"/>
  <c r="BB24" i="20"/>
  <c r="AA122" i="22" s="1"/>
  <c r="AW24" i="20"/>
  <c r="V122" i="22" s="1"/>
  <c r="AX24" i="20"/>
  <c r="W122" i="22" s="1"/>
  <c r="BA24" i="20"/>
  <c r="Z122" i="22" s="1"/>
  <c r="AB17" i="20"/>
  <c r="E83" i="22" s="1"/>
  <c r="AW16" i="20"/>
  <c r="V74" i="22" s="1"/>
  <c r="BB16" i="20"/>
  <c r="AA74" i="22" s="1"/>
  <c r="BA16" i="20"/>
  <c r="Z74" i="22" s="1"/>
  <c r="AV16" i="20"/>
  <c r="U74" i="22" s="1"/>
  <c r="AX16" i="20"/>
  <c r="W74" i="22" s="1"/>
  <c r="AY16" i="20"/>
  <c r="X74" i="22" s="1"/>
  <c r="V14" i="20"/>
  <c r="B62" i="22" s="1"/>
  <c r="CB55" i="20"/>
  <c r="AW308" i="22" s="1"/>
  <c r="BZ55" i="20"/>
  <c r="AU308" i="22" s="1"/>
  <c r="CA55" i="20"/>
  <c r="AV308" i="22" s="1"/>
  <c r="CE55" i="20"/>
  <c r="AZ308" i="22" s="1"/>
  <c r="BL44" i="20"/>
  <c r="AL242" i="22" s="1"/>
  <c r="BN44" i="20"/>
  <c r="AN242" i="22" s="1"/>
  <c r="BK44" i="20"/>
  <c r="AK242" i="22" s="1"/>
  <c r="BM44" i="20"/>
  <c r="AM242" i="22" s="1"/>
  <c r="BQ44" i="20"/>
  <c r="AQ242" i="22" s="1"/>
  <c r="AF26" i="20"/>
  <c r="I137" i="22" s="1"/>
  <c r="AA26" i="20"/>
  <c r="D137" i="22" s="1"/>
  <c r="AB26" i="20"/>
  <c r="E137" i="22" s="1"/>
  <c r="AE26" i="20"/>
  <c r="H137" i="22" s="1"/>
  <c r="AG26" i="20"/>
  <c r="J137" i="22" s="1"/>
  <c r="AC26" i="20"/>
  <c r="F137" i="22" s="1"/>
  <c r="AX20" i="20"/>
  <c r="W98" i="22" s="1"/>
  <c r="AZ20" i="20"/>
  <c r="Y98" i="22" s="1"/>
  <c r="AY20" i="20"/>
  <c r="X98" i="22" s="1"/>
  <c r="BA20" i="20"/>
  <c r="Z98" i="22" s="1"/>
  <c r="BB20" i="20"/>
  <c r="AA98" i="22" s="1"/>
  <c r="BA12" i="20"/>
  <c r="Z50" i="22" s="1"/>
  <c r="AX12" i="20"/>
  <c r="W50" i="22" s="1"/>
  <c r="AZ12" i="20"/>
  <c r="Y50" i="22" s="1"/>
  <c r="AV12" i="20"/>
  <c r="U50" i="22" s="1"/>
  <c r="AW12" i="20"/>
  <c r="V50" i="22" s="1"/>
  <c r="AY12" i="20"/>
  <c r="X50" i="22" s="1"/>
  <c r="V49" i="20"/>
  <c r="B272" i="22" s="1"/>
  <c r="AX47" i="20"/>
  <c r="W260" i="22" s="1"/>
  <c r="AZ47" i="20"/>
  <c r="Y260" i="22" s="1"/>
  <c r="AV47" i="20"/>
  <c r="U260" i="22" s="1"/>
  <c r="AW47" i="20"/>
  <c r="V260" i="22" s="1"/>
  <c r="AY50" i="20"/>
  <c r="X278" i="22" s="1"/>
  <c r="AZ50" i="20"/>
  <c r="Y278" i="22" s="1"/>
  <c r="BA50" i="20"/>
  <c r="Z278" i="22" s="1"/>
  <c r="AV50" i="20"/>
  <c r="U278" i="22" s="1"/>
  <c r="AW50" i="20"/>
  <c r="V278" i="22" s="1"/>
  <c r="BB50" i="20"/>
  <c r="AA278" i="22" s="1"/>
  <c r="V27" i="20"/>
  <c r="B140" i="22" s="1"/>
  <c r="AE13" i="20"/>
  <c r="H59" i="22" s="1"/>
  <c r="AG13" i="20"/>
  <c r="J59" i="22" s="1"/>
  <c r="AB13" i="20"/>
  <c r="E59" i="22" s="1"/>
  <c r="AF13" i="20"/>
  <c r="I59" i="22" s="1"/>
  <c r="AA13" i="20"/>
  <c r="D59" i="22" s="1"/>
  <c r="AC13" i="20"/>
  <c r="F59" i="22" s="1"/>
  <c r="AD13" i="20"/>
  <c r="G59" i="22" s="1"/>
  <c r="AB57" i="20"/>
  <c r="E323" i="22" s="1"/>
  <c r="AA57" i="20"/>
  <c r="D323" i="22" s="1"/>
  <c r="AC57" i="20"/>
  <c r="F323" i="22" s="1"/>
  <c r="AE57" i="20"/>
  <c r="H323" i="22" s="1"/>
  <c r="AD57" i="20"/>
  <c r="G323" i="22" s="1"/>
  <c r="AG57" i="20"/>
  <c r="J323" i="22" s="1"/>
  <c r="AV10" i="20"/>
  <c r="U38" i="22" s="1"/>
  <c r="AW10" i="20"/>
  <c r="V38" i="22" s="1"/>
  <c r="AX10" i="20"/>
  <c r="W38" i="22" s="1"/>
  <c r="BB10" i="20"/>
  <c r="AA38" i="22" s="1"/>
  <c r="BA10" i="20"/>
  <c r="Z38" i="22" s="1"/>
  <c r="AY10" i="20"/>
  <c r="X38" i="22" s="1"/>
  <c r="AB24" i="20"/>
  <c r="E125" i="22" s="1"/>
  <c r="AD24" i="20"/>
  <c r="G125" i="22" s="1"/>
  <c r="AF24" i="20"/>
  <c r="I125" i="22" s="1"/>
  <c r="AA24" i="20"/>
  <c r="D125" i="22" s="1"/>
  <c r="AC24" i="20"/>
  <c r="F125" i="22" s="1"/>
  <c r="AE24" i="20"/>
  <c r="H125" i="22" s="1"/>
  <c r="AG24" i="20"/>
  <c r="J125" i="22" s="1"/>
  <c r="CA57" i="20"/>
  <c r="AV320" i="22" s="1"/>
  <c r="BM52" i="20"/>
  <c r="AM290" i="22" s="1"/>
  <c r="BK37" i="20"/>
  <c r="AK200" i="22" s="1"/>
  <c r="BM37" i="20"/>
  <c r="AM200" i="22" s="1"/>
  <c r="BQ37" i="20"/>
  <c r="AQ200" i="22" s="1"/>
  <c r="BP37" i="20"/>
  <c r="AP200" i="22" s="1"/>
  <c r="V35" i="20"/>
  <c r="B188" i="22" s="1"/>
  <c r="CC28" i="20"/>
  <c r="AX146" i="22" s="1"/>
  <c r="CE28" i="20"/>
  <c r="AZ146" i="22" s="1"/>
  <c r="CD28" i="20"/>
  <c r="AY146" i="22" s="1"/>
  <c r="BY28" i="20"/>
  <c r="AT146" i="22" s="1"/>
  <c r="BZ28" i="20"/>
  <c r="AU146" i="22" s="1"/>
  <c r="CA28" i="20"/>
  <c r="AV146" i="22" s="1"/>
  <c r="CB28" i="20"/>
  <c r="AW146" i="22" s="1"/>
  <c r="BO21" i="20"/>
  <c r="AO104" i="22" s="1"/>
  <c r="BB52" i="20"/>
  <c r="AA290" i="22" s="1"/>
  <c r="AX52" i="20"/>
  <c r="W290" i="22" s="1"/>
  <c r="AY52" i="20"/>
  <c r="X290" i="22" s="1"/>
  <c r="AZ52" i="20"/>
  <c r="Y290" i="22" s="1"/>
  <c r="BA52" i="20"/>
  <c r="Z290" i="22" s="1"/>
  <c r="BK24" i="20"/>
  <c r="AK122" i="22" s="1"/>
  <c r="BN24" i="20"/>
  <c r="AN122" i="22" s="1"/>
  <c r="BO24" i="20"/>
  <c r="AO122" i="22" s="1"/>
  <c r="BP24" i="20"/>
  <c r="AP122" i="22" s="1"/>
  <c r="BQ24" i="20"/>
  <c r="AQ122" i="22" s="1"/>
  <c r="AB48" i="20"/>
  <c r="E269" i="22" s="1"/>
  <c r="AE48" i="20"/>
  <c r="H269" i="22" s="1"/>
  <c r="AA48" i="20"/>
  <c r="D269" i="22" s="1"/>
  <c r="AD48" i="20"/>
  <c r="G269" i="22" s="1"/>
  <c r="AF48" i="20"/>
  <c r="I269" i="22" s="1"/>
  <c r="AG48" i="20"/>
  <c r="J269" i="22" s="1"/>
  <c r="CB26" i="20"/>
  <c r="AW134" i="22" s="1"/>
  <c r="CD26" i="20"/>
  <c r="AY134" i="22" s="1"/>
  <c r="BY26" i="20"/>
  <c r="AT134" i="22" s="1"/>
  <c r="BZ26" i="20"/>
  <c r="AU134" i="22" s="1"/>
  <c r="CC26" i="20"/>
  <c r="AX134" i="22" s="1"/>
  <c r="BP38" i="20"/>
  <c r="AP206" i="22" s="1"/>
  <c r="BO38" i="20"/>
  <c r="AO206" i="22" s="1"/>
  <c r="BL38" i="20"/>
  <c r="AL206" i="22" s="1"/>
  <c r="BN38" i="20"/>
  <c r="AN206" i="22" s="1"/>
  <c r="BQ38" i="20"/>
  <c r="AQ206" i="22" s="1"/>
  <c r="AV34" i="20"/>
  <c r="U182" i="22" s="1"/>
  <c r="AX34" i="20"/>
  <c r="W182" i="22" s="1"/>
  <c r="BB34" i="20"/>
  <c r="AA182" i="22" s="1"/>
  <c r="AY34" i="20"/>
  <c r="X182" i="22" s="1"/>
  <c r="AZ34" i="20"/>
  <c r="Y182" i="22" s="1"/>
  <c r="BA34" i="20"/>
  <c r="Z182" i="22" s="1"/>
  <c r="AA54" i="20"/>
  <c r="D305" i="22" s="1"/>
  <c r="AD54" i="20"/>
  <c r="G305" i="22" s="1"/>
  <c r="AE54" i="20"/>
  <c r="H305" i="22" s="1"/>
  <c r="AF54" i="20"/>
  <c r="I305" i="22" s="1"/>
  <c r="AB54" i="20"/>
  <c r="E305" i="22" s="1"/>
  <c r="AC54" i="20"/>
  <c r="F305" i="22" s="1"/>
  <c r="AA53" i="20"/>
  <c r="D299" i="22" s="1"/>
  <c r="AB53" i="20"/>
  <c r="E299" i="22" s="1"/>
  <c r="AF53" i="20"/>
  <c r="I299" i="22" s="1"/>
  <c r="CA39" i="20"/>
  <c r="AV212" i="22" s="1"/>
  <c r="CC39" i="20"/>
  <c r="AX212" i="22" s="1"/>
  <c r="CB39" i="20"/>
  <c r="AW212" i="22" s="1"/>
  <c r="BY39" i="20"/>
  <c r="AT212" i="22" s="1"/>
  <c r="BZ39" i="20"/>
  <c r="AU212" i="22" s="1"/>
  <c r="CD39" i="20"/>
  <c r="AY212" i="22" s="1"/>
  <c r="CE39" i="20"/>
  <c r="AZ212" i="22" s="1"/>
  <c r="CB44" i="20"/>
  <c r="AW242" i="22" s="1"/>
  <c r="CD44" i="20"/>
  <c r="AY242" i="22" s="1"/>
  <c r="CC44" i="20"/>
  <c r="AX242" i="22" s="1"/>
  <c r="CE44" i="20"/>
  <c r="AZ242" i="22" s="1"/>
  <c r="BZ30" i="20"/>
  <c r="AU158" i="22" s="1"/>
  <c r="CD30" i="20"/>
  <c r="AY158" i="22" s="1"/>
  <c r="BY30" i="20"/>
  <c r="AT158" i="22" s="1"/>
  <c r="CA30" i="20"/>
  <c r="AV158" i="22" s="1"/>
  <c r="CC30" i="20"/>
  <c r="AX158" i="22" s="1"/>
  <c r="CB30" i="20"/>
  <c r="AW158" i="22" s="1"/>
  <c r="BK31" i="20"/>
  <c r="AK164" i="22" s="1"/>
  <c r="BM31" i="20"/>
  <c r="AM164" i="22" s="1"/>
  <c r="BN31" i="20"/>
  <c r="AN164" i="22" s="1"/>
  <c r="BO31" i="20"/>
  <c r="AO164" i="22" s="1"/>
  <c r="BQ31" i="20"/>
  <c r="AY57" i="20"/>
  <c r="X320" i="22" s="1"/>
  <c r="BA57" i="20"/>
  <c r="Z320" i="22" s="1"/>
  <c r="AX57" i="20"/>
  <c r="W320" i="22" s="1"/>
  <c r="AZ57" i="20"/>
  <c r="Y320" i="22" s="1"/>
  <c r="AX45" i="20"/>
  <c r="W248" i="22" s="1"/>
  <c r="AZ45" i="20"/>
  <c r="Y248" i="22" s="1"/>
  <c r="BM58" i="20"/>
  <c r="AM326" i="22" s="1"/>
  <c r="BP58" i="20"/>
  <c r="AP326" i="22" s="1"/>
  <c r="BK58" i="20"/>
  <c r="AK326" i="22" s="1"/>
  <c r="BN58" i="20"/>
  <c r="AN326" i="22" s="1"/>
  <c r="BO58" i="20"/>
  <c r="AO326" i="22" s="1"/>
  <c r="BQ58" i="20"/>
  <c r="AQ326" i="22" s="1"/>
  <c r="AZ30" i="20"/>
  <c r="Y158" i="22" s="1"/>
  <c r="BB30" i="20"/>
  <c r="AA158" i="22" s="1"/>
  <c r="AV30" i="20"/>
  <c r="U158" i="22" s="1"/>
  <c r="AX30" i="20"/>
  <c r="W158" i="22" s="1"/>
  <c r="AY30" i="20"/>
  <c r="X158" i="22" s="1"/>
  <c r="BA30" i="20"/>
  <c r="Z158" i="22" s="1"/>
  <c r="AW30" i="20"/>
  <c r="V158" i="22" s="1"/>
  <c r="AY53" i="20"/>
  <c r="X296" i="22" s="1"/>
  <c r="AV53" i="20"/>
  <c r="U296" i="22" s="1"/>
  <c r="AW53" i="20"/>
  <c r="V296" i="22" s="1"/>
  <c r="BA53" i="20"/>
  <c r="Z296" i="22" s="1"/>
  <c r="BB53" i="20"/>
  <c r="AA296" i="22" s="1"/>
  <c r="AC35" i="20"/>
  <c r="F191" i="22" s="1"/>
  <c r="AE35" i="20"/>
  <c r="H191" i="22" s="1"/>
  <c r="AB35" i="20"/>
  <c r="E191" i="22" s="1"/>
  <c r="AF35" i="20"/>
  <c r="I191" i="22" s="1"/>
  <c r="AA35" i="20"/>
  <c r="D191" i="22" s="1"/>
  <c r="AG35" i="20"/>
  <c r="J191" i="22" s="1"/>
  <c r="AE52" i="20"/>
  <c r="H293" i="22" s="1"/>
  <c r="AG52" i="20"/>
  <c r="J293" i="22" s="1"/>
  <c r="AB52" i="20"/>
  <c r="E293" i="22" s="1"/>
  <c r="AA52" i="20"/>
  <c r="D293" i="22" s="1"/>
  <c r="AC52" i="20"/>
  <c r="F293" i="22" s="1"/>
  <c r="AW15" i="20"/>
  <c r="V68" i="22" s="1"/>
  <c r="AY15" i="20"/>
  <c r="X68" i="22" s="1"/>
  <c r="AZ15" i="20"/>
  <c r="Y68" i="22" s="1"/>
  <c r="AV15" i="20"/>
  <c r="U68" i="22" s="1"/>
  <c r="AX15" i="20"/>
  <c r="W68" i="22" s="1"/>
  <c r="BA15" i="20"/>
  <c r="Z68" i="22" s="1"/>
  <c r="BB15" i="20"/>
  <c r="AA68" i="22" s="1"/>
  <c r="V52" i="20"/>
  <c r="B290" i="22" s="1"/>
  <c r="V42" i="20"/>
  <c r="B230" i="22" s="1"/>
  <c r="AW39" i="20"/>
  <c r="V212" i="22" s="1"/>
  <c r="AY39" i="20"/>
  <c r="X212" i="22" s="1"/>
  <c r="AV39" i="20"/>
  <c r="U212" i="22" s="1"/>
  <c r="BA39" i="20"/>
  <c r="Z212" i="22" s="1"/>
  <c r="BB39" i="20"/>
  <c r="AA212" i="22" s="1"/>
  <c r="BZ16" i="20"/>
  <c r="AU74" i="22" s="1"/>
  <c r="CB16" i="20"/>
  <c r="AW74" i="22" s="1"/>
  <c r="CD16" i="20"/>
  <c r="AY74" i="22" s="1"/>
  <c r="CC16" i="20"/>
  <c r="AX74" i="22" s="1"/>
  <c r="CE16" i="20"/>
  <c r="AZ74" i="22" s="1"/>
  <c r="BY16" i="20"/>
  <c r="AT74" i="22" s="1"/>
  <c r="CA16" i="20"/>
  <c r="AV74" i="22" s="1"/>
  <c r="AC11" i="20"/>
  <c r="F47" i="22" s="1"/>
  <c r="AE11" i="20"/>
  <c r="H47" i="22" s="1"/>
  <c r="AF11" i="20"/>
  <c r="I47" i="22" s="1"/>
  <c r="AB11" i="20"/>
  <c r="E47" i="22" s="1"/>
  <c r="AA11" i="20"/>
  <c r="D47" i="22" s="1"/>
  <c r="AD11" i="20"/>
  <c r="G47" i="22" s="1"/>
  <c r="AG11" i="20"/>
  <c r="J47" i="22" s="1"/>
  <c r="BP15" i="20"/>
  <c r="BO15" i="20"/>
  <c r="BQ15" i="20"/>
  <c r="BL15" i="20"/>
  <c r="BM15" i="20"/>
  <c r="BN15" i="20"/>
  <c r="BB40" i="20"/>
  <c r="AA218" i="22" s="1"/>
  <c r="AV40" i="20"/>
  <c r="U218" i="22" s="1"/>
  <c r="AW40" i="20"/>
  <c r="V218" i="22" s="1"/>
  <c r="AZ40" i="20"/>
  <c r="Y218" i="22" s="1"/>
  <c r="BA40" i="20"/>
  <c r="Z218" i="22" s="1"/>
  <c r="AC50" i="20"/>
  <c r="F281" i="22" s="1"/>
  <c r="AB50" i="20"/>
  <c r="E281" i="22" s="1"/>
  <c r="AD50" i="20"/>
  <c r="G281" i="22" s="1"/>
  <c r="AA50" i="20"/>
  <c r="D281" i="22" s="1"/>
  <c r="AG50" i="20"/>
  <c r="J281" i="22" s="1"/>
  <c r="BK14" i="20"/>
  <c r="AK62" i="22" s="1"/>
  <c r="BP14" i="20"/>
  <c r="AP62" i="22" s="1"/>
  <c r="BO14" i="20"/>
  <c r="AO62" i="22" s="1"/>
  <c r="BQ14" i="20"/>
  <c r="AQ62" i="22" s="1"/>
  <c r="BL14" i="20"/>
  <c r="AL62" i="22" s="1"/>
  <c r="BN52" i="20"/>
  <c r="AN290" i="22" s="1"/>
  <c r="BO52" i="20"/>
  <c r="AO290" i="22" s="1"/>
  <c r="BP52" i="20"/>
  <c r="AP290" i="22" s="1"/>
  <c r="BK21" i="20"/>
  <c r="AK104" i="22" s="1"/>
  <c r="BP21" i="20"/>
  <c r="AP104" i="22" s="1"/>
  <c r="BM21" i="20"/>
  <c r="AM104" i="22" s="1"/>
  <c r="BQ21" i="20"/>
  <c r="AQ104" i="22" s="1"/>
  <c r="AX14" i="20"/>
  <c r="W62" i="22" s="1"/>
  <c r="AZ14" i="20"/>
  <c r="Y62" i="22" s="1"/>
  <c r="BA14" i="20"/>
  <c r="Z62" i="22" s="1"/>
  <c r="AV14" i="20"/>
  <c r="U62" i="22" s="1"/>
  <c r="AW14" i="20"/>
  <c r="V62" i="22" s="1"/>
  <c r="AY14" i="20"/>
  <c r="X62" i="22" s="1"/>
  <c r="BB14" i="20"/>
  <c r="AA62" i="22" s="1"/>
  <c r="AF44" i="20"/>
  <c r="I245" i="22" s="1"/>
  <c r="AG44" i="20"/>
  <c r="J245" i="22" s="1"/>
  <c r="AA44" i="20"/>
  <c r="D245" i="22" s="1"/>
  <c r="AD44" i="20"/>
  <c r="G245" i="22" s="1"/>
  <c r="AE44" i="20"/>
  <c r="H245" i="22" s="1"/>
  <c r="BY11" i="20"/>
  <c r="AT44" i="22" s="1"/>
  <c r="CA11" i="20"/>
  <c r="AV44" i="22" s="1"/>
  <c r="CE11" i="20"/>
  <c r="AZ44" i="22" s="1"/>
  <c r="CB11" i="20"/>
  <c r="AW44" i="22" s="1"/>
  <c r="BZ11" i="20"/>
  <c r="AU44" i="22" s="1"/>
  <c r="CC11" i="20"/>
  <c r="AX44" i="22" s="1"/>
  <c r="CA58" i="20"/>
  <c r="AV326" i="22" s="1"/>
  <c r="CE58" i="20"/>
  <c r="AZ326" i="22" s="1"/>
  <c r="CB58" i="20"/>
  <c r="AW326" i="22" s="1"/>
  <c r="CC58" i="20"/>
  <c r="AX326" i="22" s="1"/>
  <c r="BA35" i="20"/>
  <c r="Z188" i="22" s="1"/>
  <c r="AX35" i="20"/>
  <c r="W188" i="22" s="1"/>
  <c r="AV35" i="20"/>
  <c r="U188" i="22" s="1"/>
  <c r="AZ35" i="20"/>
  <c r="Y188" i="22" s="1"/>
  <c r="AW35" i="20"/>
  <c r="V188" i="22" s="1"/>
  <c r="AY35" i="20"/>
  <c r="X188" i="22" s="1"/>
  <c r="BB35" i="20"/>
  <c r="AA188" i="22" s="1"/>
  <c r="AB51" i="20"/>
  <c r="E287" i="22" s="1"/>
  <c r="AD51" i="20"/>
  <c r="G287" i="22" s="1"/>
  <c r="AC51" i="20"/>
  <c r="F287" i="22" s="1"/>
  <c r="AE51" i="20"/>
  <c r="H287" i="22" s="1"/>
  <c r="BL46" i="20"/>
  <c r="AL254" i="22" s="1"/>
  <c r="BM46" i="20"/>
  <c r="AM254" i="22" s="1"/>
  <c r="BK46" i="20"/>
  <c r="AK254" i="22" s="1"/>
  <c r="BN46" i="20"/>
  <c r="AN254" i="22" s="1"/>
  <c r="BO46" i="20"/>
  <c r="AO254" i="22" s="1"/>
  <c r="BM51" i="20"/>
  <c r="AM284" i="22" s="1"/>
  <c r="BQ51" i="20"/>
  <c r="AQ284" i="22" s="1"/>
  <c r="BN51" i="20"/>
  <c r="AN284" i="22" s="1"/>
  <c r="BO51" i="20"/>
  <c r="AO284" i="22" s="1"/>
  <c r="BP51" i="20"/>
  <c r="AP284" i="22" s="1"/>
  <c r="BK51" i="20"/>
  <c r="AK284" i="22" s="1"/>
  <c r="Z43" i="20"/>
  <c r="AY19" i="20"/>
  <c r="X92" i="22" s="1"/>
  <c r="BA19" i="20"/>
  <c r="Z92" i="22" s="1"/>
  <c r="AW19" i="20"/>
  <c r="V92" i="22" s="1"/>
  <c r="BB19" i="20"/>
  <c r="AA92" i="22" s="1"/>
  <c r="AZ19" i="20"/>
  <c r="Y92" i="22" s="1"/>
  <c r="AV19" i="20"/>
  <c r="U92" i="22" s="1"/>
  <c r="AX19" i="20"/>
  <c r="W92" i="22" s="1"/>
  <c r="AD17" i="20"/>
  <c r="G83" i="22" s="1"/>
  <c r="AC17" i="20"/>
  <c r="F83" i="22" s="1"/>
  <c r="AF17" i="20"/>
  <c r="I83" i="22" s="1"/>
  <c r="AE17" i="20"/>
  <c r="H83" i="22" s="1"/>
  <c r="AG17" i="20"/>
  <c r="J83" i="22" s="1"/>
  <c r="BO33" i="20"/>
  <c r="BQ33" i="20"/>
  <c r="BK33" i="20"/>
  <c r="AK176" i="22" s="1"/>
  <c r="BM33" i="20"/>
  <c r="BP33" i="20"/>
  <c r="BL33" i="20"/>
  <c r="BN33" i="20"/>
  <c r="AN176" i="22" s="1"/>
  <c r="AZ56" i="20"/>
  <c r="Y314" i="22" s="1"/>
  <c r="BA56" i="20"/>
  <c r="Z314" i="22" s="1"/>
  <c r="BB56" i="20"/>
  <c r="AA314" i="22" s="1"/>
  <c r="AV56" i="20"/>
  <c r="U314" i="22" s="1"/>
  <c r="BY47" i="20"/>
  <c r="AT260" i="22" s="1"/>
  <c r="CA47" i="20"/>
  <c r="AV260" i="22" s="1"/>
  <c r="BZ47" i="20"/>
  <c r="AU260" i="22" s="1"/>
  <c r="CD47" i="20"/>
  <c r="AY260" i="22" s="1"/>
  <c r="CE47" i="20"/>
  <c r="AZ260" i="22" s="1"/>
  <c r="BN48" i="20"/>
  <c r="AN266" i="22" s="1"/>
  <c r="BP48" i="20"/>
  <c r="AP266" i="22" s="1"/>
  <c r="BM48" i="20"/>
  <c r="AM266" i="22" s="1"/>
  <c r="BO48" i="20"/>
  <c r="AO266" i="22" s="1"/>
  <c r="BQ48" i="20"/>
  <c r="AQ266" i="22" s="1"/>
  <c r="BL26" i="20"/>
  <c r="AL134" i="22" s="1"/>
  <c r="BQ26" i="20"/>
  <c r="AQ134" i="22" s="1"/>
  <c r="BK26" i="20"/>
  <c r="AK134" i="22" s="1"/>
  <c r="BM26" i="20"/>
  <c r="AM134" i="22" s="1"/>
  <c r="BN26" i="20"/>
  <c r="AN134" i="22" s="1"/>
  <c r="BO26" i="20"/>
  <c r="AO134" i="22" s="1"/>
  <c r="BP26" i="20"/>
  <c r="AP134" i="22" s="1"/>
  <c r="BY25" i="20"/>
  <c r="AT128" i="22" s="1"/>
  <c r="CC25" i="20"/>
  <c r="AX128" i="22" s="1"/>
  <c r="CE25" i="20"/>
  <c r="AZ128" i="22" s="1"/>
  <c r="CB25" i="20"/>
  <c r="AW128" i="22" s="1"/>
  <c r="CD25" i="20"/>
  <c r="AY128" i="22" s="1"/>
  <c r="BZ25" i="20"/>
  <c r="AU128" i="22" s="1"/>
  <c r="CA25" i="20"/>
  <c r="AV128" i="22" s="1"/>
  <c r="BQ54" i="20"/>
  <c r="AQ302" i="22" s="1"/>
  <c r="BK54" i="20"/>
  <c r="AK302" i="22" s="1"/>
  <c r="BP54" i="20"/>
  <c r="AP302" i="22" s="1"/>
  <c r="BL54" i="20"/>
  <c r="AL302" i="22" s="1"/>
  <c r="BN54" i="20"/>
  <c r="AN302" i="22" s="1"/>
  <c r="BO54" i="20"/>
  <c r="AO302" i="22" s="1"/>
  <c r="AD40" i="20"/>
  <c r="G221" i="22" s="1"/>
  <c r="AF40" i="20"/>
  <c r="I221" i="22" s="1"/>
  <c r="AB40" i="20"/>
  <c r="E221" i="22" s="1"/>
  <c r="AG40" i="20"/>
  <c r="J221" i="22" s="1"/>
  <c r="AC40" i="20"/>
  <c r="F221" i="22" s="1"/>
  <c r="AE40" i="20"/>
  <c r="H221" i="22" s="1"/>
  <c r="AX55" i="20"/>
  <c r="W308" i="22" s="1"/>
  <c r="AV55" i="20"/>
  <c r="U308" i="22" s="1"/>
  <c r="BB55" i="20"/>
  <c r="AA308" i="22" s="1"/>
  <c r="AW55" i="20"/>
  <c r="V308" i="22" s="1"/>
  <c r="AY55" i="20"/>
  <c r="X308" i="22" s="1"/>
  <c r="AG49" i="20"/>
  <c r="BN42" i="20"/>
  <c r="AN230" i="22" s="1"/>
  <c r="BL42" i="20"/>
  <c r="AL230" i="22" s="1"/>
  <c r="BP42" i="20"/>
  <c r="AP230" i="22" s="1"/>
  <c r="BQ42" i="20"/>
  <c r="AQ230" i="22" s="1"/>
  <c r="BK42" i="20"/>
  <c r="AK230" i="22" s="1"/>
  <c r="BM42" i="20"/>
  <c r="AM230" i="22" s="1"/>
  <c r="BO42" i="20"/>
  <c r="AO230" i="22" s="1"/>
  <c r="BL32" i="20"/>
  <c r="AL170" i="22" s="1"/>
  <c r="BP32" i="20"/>
  <c r="AP170" i="22" s="1"/>
  <c r="BQ32" i="20"/>
  <c r="AQ170" i="22" s="1"/>
  <c r="BM32" i="20"/>
  <c r="AM170" i="22" s="1"/>
  <c r="BK32" i="20"/>
  <c r="AK170" i="22" s="1"/>
  <c r="BN32" i="20"/>
  <c r="AN170" i="22" s="1"/>
  <c r="AF23" i="20"/>
  <c r="I119" i="22" s="1"/>
  <c r="AG23" i="20"/>
  <c r="J119" i="22" s="1"/>
  <c r="AA23" i="20"/>
  <c r="D119" i="22" s="1"/>
  <c r="AB23" i="20"/>
  <c r="E119" i="22" s="1"/>
  <c r="AC23" i="20"/>
  <c r="F119" i="22" s="1"/>
  <c r="AD23" i="20"/>
  <c r="G119" i="22" s="1"/>
  <c r="CA49" i="20"/>
  <c r="AV272" i="22" s="1"/>
  <c r="CE49" i="20"/>
  <c r="AZ272" i="22" s="1"/>
  <c r="CB49" i="20"/>
  <c r="AW272" i="22" s="1"/>
  <c r="CD49" i="20"/>
  <c r="AY272" i="22" s="1"/>
  <c r="BY49" i="20"/>
  <c r="AT272" i="22" s="1"/>
  <c r="CC49" i="20"/>
  <c r="AX272" i="22" s="1"/>
  <c r="BZ49" i="20"/>
  <c r="AU272" i="22" s="1"/>
  <c r="AF49" i="20"/>
  <c r="AX48" i="20"/>
  <c r="W266" i="22" s="1"/>
  <c r="AY48" i="20"/>
  <c r="X266" i="22" s="1"/>
  <c r="BA48" i="20"/>
  <c r="Z266" i="22" s="1"/>
  <c r="AV48" i="20"/>
  <c r="U266" i="22" s="1"/>
  <c r="AW48" i="20"/>
  <c r="V266" i="22" s="1"/>
  <c r="BK45" i="20"/>
  <c r="BL45" i="20"/>
  <c r="BQ45" i="20"/>
  <c r="BM45" i="20"/>
  <c r="AM248" i="22" s="1"/>
  <c r="BN45" i="20"/>
  <c r="BO45" i="20"/>
  <c r="AO248" i="22" s="1"/>
  <c r="AY43" i="20"/>
  <c r="X236" i="22" s="1"/>
  <c r="BA43" i="20"/>
  <c r="Z236" i="22" s="1"/>
  <c r="AX43" i="20"/>
  <c r="W236" i="22" s="1"/>
  <c r="BB43" i="20"/>
  <c r="AA236" i="22" s="1"/>
  <c r="AZ43" i="20"/>
  <c r="Y236" i="22" s="1"/>
  <c r="AV43" i="20"/>
  <c r="U236" i="22" s="1"/>
  <c r="AW43" i="20"/>
  <c r="V236" i="22" s="1"/>
  <c r="BY41" i="20"/>
  <c r="AT224" i="22" s="1"/>
  <c r="CB41" i="20"/>
  <c r="AW224" i="22" s="1"/>
  <c r="CA41" i="20"/>
  <c r="AV224" i="22" s="1"/>
  <c r="CC41" i="20"/>
  <c r="AX224" i="22" s="1"/>
  <c r="CD41" i="20"/>
  <c r="AY224" i="22" s="1"/>
  <c r="BZ41" i="20"/>
  <c r="AU224" i="22" s="1"/>
  <c r="CE41" i="20"/>
  <c r="AZ224" i="22" s="1"/>
  <c r="BZ34" i="20"/>
  <c r="AU182" i="22" s="1"/>
  <c r="CB34" i="20"/>
  <c r="AW182" i="22" s="1"/>
  <c r="CE34" i="20"/>
  <c r="AZ182" i="22" s="1"/>
  <c r="CA34" i="20"/>
  <c r="AV182" i="22" s="1"/>
  <c r="CC34" i="20"/>
  <c r="AX182" i="22" s="1"/>
  <c r="CD34" i="20"/>
  <c r="AY182" i="22" s="1"/>
  <c r="CC31" i="20"/>
  <c r="AX164" i="22" s="1"/>
  <c r="CE31" i="20"/>
  <c r="AZ164" i="22" s="1"/>
  <c r="CA31" i="20"/>
  <c r="AV164" i="22" s="1"/>
  <c r="CD31" i="20"/>
  <c r="AY164" i="22" s="1"/>
  <c r="CB31" i="20"/>
  <c r="AW164" i="22" s="1"/>
  <c r="BZ24" i="20"/>
  <c r="AU122" i="22" s="1"/>
  <c r="BY24" i="20"/>
  <c r="AT122" i="22" s="1"/>
  <c r="CA24" i="20"/>
  <c r="AV122" i="22" s="1"/>
  <c r="CD24" i="20"/>
  <c r="AY122" i="22" s="1"/>
  <c r="CB24" i="20"/>
  <c r="AW122" i="22" s="1"/>
  <c r="CC24" i="20"/>
  <c r="AX122" i="22" s="1"/>
  <c r="CE24" i="20"/>
  <c r="AZ122" i="22" s="1"/>
  <c r="V12" i="20"/>
  <c r="B50" i="22" s="1"/>
  <c r="AG53" i="20"/>
  <c r="J299" i="22" s="1"/>
  <c r="BN50" i="20"/>
  <c r="AN278" i="22" s="1"/>
  <c r="BP50" i="20"/>
  <c r="AP278" i="22" s="1"/>
  <c r="BK50" i="20"/>
  <c r="AK278" i="22" s="1"/>
  <c r="BQ50" i="20"/>
  <c r="AQ278" i="22" s="1"/>
  <c r="BL50" i="20"/>
  <c r="AL278" i="22" s="1"/>
  <c r="AD49" i="20"/>
  <c r="CE46" i="20"/>
  <c r="AZ254" i="22" s="1"/>
  <c r="BY46" i="20"/>
  <c r="AT254" i="22" s="1"/>
  <c r="BZ46" i="20"/>
  <c r="AU254" i="22" s="1"/>
  <c r="CB46" i="20"/>
  <c r="AW254" i="22" s="1"/>
  <c r="CC46" i="20"/>
  <c r="AX254" i="22" s="1"/>
  <c r="AY29" i="20"/>
  <c r="X152" i="22" s="1"/>
  <c r="BK25" i="20"/>
  <c r="AK128" i="22" s="1"/>
  <c r="BN25" i="20"/>
  <c r="BO25" i="20"/>
  <c r="AO128" i="22" s="1"/>
  <c r="BP25" i="20"/>
  <c r="AP128" i="22" s="1"/>
  <c r="V16" i="20"/>
  <c r="B74" i="22" s="1"/>
  <c r="BK57" i="20"/>
  <c r="AK320" i="22" s="1"/>
  <c r="BN57" i="20"/>
  <c r="AN320" i="22" s="1"/>
  <c r="BO57" i="20"/>
  <c r="AO320" i="22" s="1"/>
  <c r="BL57" i="20"/>
  <c r="AL320" i="22" s="1"/>
  <c r="BP57" i="20"/>
  <c r="AP320" i="22" s="1"/>
  <c r="BM57" i="20"/>
  <c r="AM320" i="22" s="1"/>
  <c r="BY53" i="20"/>
  <c r="AT296" i="22" s="1"/>
  <c r="CD53" i="20"/>
  <c r="AY296" i="22" s="1"/>
  <c r="AE53" i="20"/>
  <c r="H299" i="22" s="1"/>
  <c r="V31" i="20"/>
  <c r="B164" i="22" s="1"/>
  <c r="BZ23" i="20"/>
  <c r="AU116" i="22" s="1"/>
  <c r="CA23" i="20"/>
  <c r="AV116" i="22" s="1"/>
  <c r="CD23" i="20"/>
  <c r="AY116" i="22" s="1"/>
  <c r="BY23" i="20"/>
  <c r="AT116" i="22" s="1"/>
  <c r="CB23" i="20"/>
  <c r="AW116" i="22" s="1"/>
  <c r="CC23" i="20"/>
  <c r="AX116" i="22" s="1"/>
  <c r="V23" i="20"/>
  <c r="B116" i="22" s="1"/>
  <c r="BQ20" i="20"/>
  <c r="AQ98" i="22" s="1"/>
  <c r="BP20" i="20"/>
  <c r="AP98" i="22" s="1"/>
  <c r="BO20" i="20"/>
  <c r="AO98" i="22" s="1"/>
  <c r="BK20" i="20"/>
  <c r="AK98" i="22" s="1"/>
  <c r="BL20" i="20"/>
  <c r="AL98" i="22" s="1"/>
  <c r="Z38" i="20"/>
  <c r="AY25" i="20"/>
  <c r="X128" i="22" s="1"/>
  <c r="BA25" i="20"/>
  <c r="Z128" i="22" s="1"/>
  <c r="AZ25" i="20"/>
  <c r="Y128" i="22" s="1"/>
  <c r="AX25" i="20"/>
  <c r="W128" i="22" s="1"/>
  <c r="AV25" i="20"/>
  <c r="U128" i="22" s="1"/>
  <c r="AW25" i="20"/>
  <c r="V128" i="22" s="1"/>
  <c r="AV28" i="20"/>
  <c r="U146" i="22" s="1"/>
  <c r="AX28" i="20"/>
  <c r="W146" i="22" s="1"/>
  <c r="AZ28" i="20"/>
  <c r="Y146" i="22" s="1"/>
  <c r="BB28" i="20"/>
  <c r="AA146" i="22" s="1"/>
  <c r="AY28" i="20"/>
  <c r="X146" i="22" s="1"/>
  <c r="BA28" i="20"/>
  <c r="Z146" i="22" s="1"/>
  <c r="CB37" i="20"/>
  <c r="AW200" i="22" s="1"/>
  <c r="CE37" i="20"/>
  <c r="AZ200" i="22" s="1"/>
  <c r="BZ37" i="20"/>
  <c r="AU200" i="22" s="1"/>
  <c r="CA37" i="20"/>
  <c r="AV200" i="22" s="1"/>
  <c r="CC37" i="20"/>
  <c r="AX200" i="22" s="1"/>
  <c r="BY37" i="20"/>
  <c r="AT200" i="22" s="1"/>
  <c r="AC29" i="20"/>
  <c r="F155" i="22" s="1"/>
  <c r="AE29" i="20"/>
  <c r="H155" i="22" s="1"/>
  <c r="AA29" i="20"/>
  <c r="D155" i="22" s="1"/>
  <c r="AB29" i="20"/>
  <c r="E155" i="22" s="1"/>
  <c r="AG29" i="20"/>
  <c r="J155" i="22" s="1"/>
  <c r="V36" i="20"/>
  <c r="B194" i="22" s="1"/>
  <c r="AE21" i="20"/>
  <c r="H107" i="22" s="1"/>
  <c r="AG21" i="20"/>
  <c r="J107" i="22" s="1"/>
  <c r="AC21" i="20"/>
  <c r="F107" i="22" s="1"/>
  <c r="AD21" i="20"/>
  <c r="G107" i="22" s="1"/>
  <c r="AF21" i="20"/>
  <c r="I107" i="22" s="1"/>
  <c r="BP55" i="20"/>
  <c r="AP308" i="22" s="1"/>
  <c r="BQ55" i="20"/>
  <c r="AQ308" i="22" s="1"/>
  <c r="BK55" i="20"/>
  <c r="AK308" i="22" s="1"/>
  <c r="BM55" i="20"/>
  <c r="AM308" i="22" s="1"/>
  <c r="BL55" i="20"/>
  <c r="AL308" i="22" s="1"/>
  <c r="BO55" i="20"/>
  <c r="AO308" i="22" s="1"/>
  <c r="CD36" i="20"/>
  <c r="AY194" i="22" s="1"/>
  <c r="CB36" i="20"/>
  <c r="AW194" i="22" s="1"/>
  <c r="CC36" i="20"/>
  <c r="AX194" i="22" s="1"/>
  <c r="CE36" i="20"/>
  <c r="AZ194" i="22" s="1"/>
  <c r="BY36" i="20"/>
  <c r="AT194" i="22" s="1"/>
  <c r="AX46" i="20"/>
  <c r="W254" i="22" s="1"/>
  <c r="AY46" i="20"/>
  <c r="X254" i="22" s="1"/>
  <c r="BY35" i="20"/>
  <c r="AT188" i="22" s="1"/>
  <c r="CA35" i="20"/>
  <c r="AV188" i="22" s="1"/>
  <c r="CE35" i="20"/>
  <c r="AZ188" i="22" s="1"/>
  <c r="CC35" i="20"/>
  <c r="AX188" i="22" s="1"/>
  <c r="BZ35" i="20"/>
  <c r="AU188" i="22" s="1"/>
  <c r="CB35" i="20"/>
  <c r="AW188" i="22" s="1"/>
  <c r="CD35" i="20"/>
  <c r="AY188" i="22" s="1"/>
  <c r="CD58" i="20"/>
  <c r="AY326" i="22" s="1"/>
  <c r="AD53" i="20"/>
  <c r="G299" i="22" s="1"/>
  <c r="AW52" i="20"/>
  <c r="V290" i="22" s="1"/>
  <c r="BB47" i="20"/>
  <c r="AA260" i="22" s="1"/>
  <c r="CA44" i="20"/>
  <c r="AV242" i="22" s="1"/>
  <c r="AC44" i="20"/>
  <c r="F245" i="22" s="1"/>
  <c r="BZ40" i="20"/>
  <c r="AU218" i="22" s="1"/>
  <c r="CB40" i="20"/>
  <c r="AW218" i="22" s="1"/>
  <c r="BY40" i="20"/>
  <c r="AT218" i="22" s="1"/>
  <c r="CA40" i="20"/>
  <c r="AV218" i="22" s="1"/>
  <c r="CC40" i="20"/>
  <c r="AX218" i="22" s="1"/>
  <c r="CD40" i="20"/>
  <c r="AY218" i="22" s="1"/>
  <c r="AA39" i="20"/>
  <c r="D215" i="22" s="1"/>
  <c r="AE39" i="20"/>
  <c r="H215" i="22" s="1"/>
  <c r="AG39" i="20"/>
  <c r="J215" i="22" s="1"/>
  <c r="AD39" i="20"/>
  <c r="G215" i="22" s="1"/>
  <c r="AF39" i="20"/>
  <c r="I215" i="22" s="1"/>
  <c r="AB39" i="20"/>
  <c r="E215" i="22" s="1"/>
  <c r="AC39" i="20"/>
  <c r="F215" i="22" s="1"/>
  <c r="AV36" i="20"/>
  <c r="U194" i="22" s="1"/>
  <c r="AW36" i="20"/>
  <c r="V194" i="22" s="1"/>
  <c r="AX36" i="20"/>
  <c r="W194" i="22" s="1"/>
  <c r="BA36" i="20"/>
  <c r="Z194" i="22" s="1"/>
  <c r="BB36" i="20"/>
  <c r="AA194" i="22" s="1"/>
  <c r="AZ36" i="20"/>
  <c r="Y194" i="22" s="1"/>
  <c r="AW29" i="20"/>
  <c r="V152" i="22" s="1"/>
  <c r="BA29" i="20"/>
  <c r="Z152" i="22" s="1"/>
  <c r="AV29" i="20"/>
  <c r="U152" i="22" s="1"/>
  <c r="BB29" i="20"/>
  <c r="AA152" i="22" s="1"/>
  <c r="AZ29" i="20"/>
  <c r="Y152" i="22" s="1"/>
  <c r="BN20" i="20"/>
  <c r="AN98" i="22" s="1"/>
  <c r="BK49" i="20"/>
  <c r="AK272" i="22" s="1"/>
  <c r="BL49" i="20"/>
  <c r="AL272" i="22" s="1"/>
  <c r="BM49" i="20"/>
  <c r="AM272" i="22" s="1"/>
  <c r="BP49" i="20"/>
  <c r="AP272" i="22" s="1"/>
  <c r="BQ49" i="20"/>
  <c r="AQ272" i="22" s="1"/>
  <c r="BA13" i="20"/>
  <c r="Z56" i="22" s="1"/>
  <c r="AV13" i="20"/>
  <c r="U56" i="22" s="1"/>
  <c r="AW13" i="20"/>
  <c r="V56" i="22" s="1"/>
  <c r="AZ13" i="20"/>
  <c r="Y56" i="22" s="1"/>
  <c r="AX13" i="20"/>
  <c r="W56" i="22" s="1"/>
  <c r="AV42" i="20"/>
  <c r="U230" i="22" s="1"/>
  <c r="AY42" i="20"/>
  <c r="X230" i="22" s="1"/>
  <c r="AW42" i="20"/>
  <c r="V230" i="22" s="1"/>
  <c r="AX42" i="20"/>
  <c r="W230" i="22" s="1"/>
  <c r="BM34" i="20"/>
  <c r="AM182" i="22" s="1"/>
  <c r="BN34" i="20"/>
  <c r="AN182" i="22" s="1"/>
  <c r="BK34" i="20"/>
  <c r="AK182" i="22" s="1"/>
  <c r="BL34" i="20"/>
  <c r="AL182" i="22" s="1"/>
  <c r="BO34" i="20"/>
  <c r="AO182" i="22" s="1"/>
  <c r="BY27" i="20"/>
  <c r="AT140" i="22" s="1"/>
  <c r="CA27" i="20"/>
  <c r="AV140" i="22" s="1"/>
  <c r="BZ27" i="20"/>
  <c r="AU140" i="22" s="1"/>
  <c r="CB27" i="20"/>
  <c r="AW140" i="22" s="1"/>
  <c r="BL53" i="20"/>
  <c r="AL296" i="22" s="1"/>
  <c r="BN53" i="20"/>
  <c r="AN296" i="22" s="1"/>
  <c r="BQ53" i="20"/>
  <c r="AQ296" i="22" s="1"/>
  <c r="BP53" i="20"/>
  <c r="AP296" i="22" s="1"/>
  <c r="BL19" i="20"/>
  <c r="AL92" i="22" s="1"/>
  <c r="BQ19" i="20"/>
  <c r="AQ92" i="22" s="1"/>
  <c r="BP19" i="20"/>
  <c r="AP92" i="22" s="1"/>
  <c r="BO19" i="20"/>
  <c r="AO92" i="22" s="1"/>
  <c r="AW23" i="20"/>
  <c r="V116" i="22" s="1"/>
  <c r="AX23" i="20"/>
  <c r="W116" i="22" s="1"/>
  <c r="AY23" i="20"/>
  <c r="X116" i="22" s="1"/>
  <c r="AZ23" i="20"/>
  <c r="Y116" i="22" s="1"/>
  <c r="AV23" i="20"/>
  <c r="U116" i="22" s="1"/>
  <c r="BA23" i="20"/>
  <c r="Z116" i="22" s="1"/>
  <c r="AV11" i="20"/>
  <c r="U44" i="22" s="1"/>
  <c r="BA11" i="20"/>
  <c r="Z44" i="22" s="1"/>
  <c r="AW11" i="20"/>
  <c r="V44" i="22" s="1"/>
  <c r="AY11" i="20"/>
  <c r="X44" i="22" s="1"/>
  <c r="AX11" i="20"/>
  <c r="W44" i="22" s="1"/>
  <c r="BB11" i="20"/>
  <c r="AA44" i="22" s="1"/>
  <c r="BZ54" i="20"/>
  <c r="AU302" i="22" s="1"/>
  <c r="CE54" i="20"/>
  <c r="AZ302" i="22" s="1"/>
  <c r="BY54" i="20"/>
  <c r="AT302" i="22" s="1"/>
  <c r="CC54" i="20"/>
  <c r="AX302" i="22" s="1"/>
  <c r="CD54" i="20"/>
  <c r="AY302" i="22" s="1"/>
  <c r="BZ57" i="20"/>
  <c r="AU320" i="22" s="1"/>
  <c r="CB57" i="20"/>
  <c r="AW320" i="22" s="1"/>
  <c r="CC57" i="20"/>
  <c r="AX320" i="22" s="1"/>
  <c r="BZ58" i="20"/>
  <c r="AU326" i="22" s="1"/>
  <c r="V56" i="20"/>
  <c r="B314" i="22" s="1"/>
  <c r="AC53" i="20"/>
  <c r="F299" i="22" s="1"/>
  <c r="AV52" i="20"/>
  <c r="U290" i="22" s="1"/>
  <c r="AG51" i="20"/>
  <c r="J287" i="22" s="1"/>
  <c r="BO49" i="20"/>
  <c r="AO272" i="22" s="1"/>
  <c r="AE49" i="20"/>
  <c r="AB49" i="20"/>
  <c r="BA47" i="20"/>
  <c r="Z260" i="22" s="1"/>
  <c r="BZ44" i="20"/>
  <c r="AU242" i="22" s="1"/>
  <c r="AB44" i="20"/>
  <c r="E245" i="22" s="1"/>
  <c r="BB42" i="20"/>
  <c r="AA230" i="22" s="1"/>
  <c r="V39" i="20"/>
  <c r="B212" i="22" s="1"/>
  <c r="CE27" i="20"/>
  <c r="AZ140" i="22" s="1"/>
  <c r="BM24" i="20"/>
  <c r="AM122" i="22" s="1"/>
  <c r="BM20" i="20"/>
  <c r="AM98" i="22" s="1"/>
  <c r="AZ17" i="20"/>
  <c r="Y80" i="22" s="1"/>
  <c r="BP16" i="20"/>
  <c r="AP74" i="22" s="1"/>
  <c r="BN16" i="20"/>
  <c r="AN74" i="22" s="1"/>
  <c r="BO16" i="20"/>
  <c r="AO74" i="22" s="1"/>
  <c r="BQ16" i="20"/>
  <c r="AQ74" i="22" s="1"/>
  <c r="BL16" i="20"/>
  <c r="AL74" i="22" s="1"/>
  <c r="BM16" i="20"/>
  <c r="AM74" i="22" s="1"/>
  <c r="BB13" i="20"/>
  <c r="AA56" i="22" s="1"/>
  <c r="CD11" i="20"/>
  <c r="AY44" i="22" s="1"/>
  <c r="BM39" i="20"/>
  <c r="AM212" i="22" s="1"/>
  <c r="BO39" i="20"/>
  <c r="AO212" i="22" s="1"/>
  <c r="BL39" i="20"/>
  <c r="AL212" i="22" s="1"/>
  <c r="BP39" i="20"/>
  <c r="AP212" i="22" s="1"/>
  <c r="BM35" i="20"/>
  <c r="AM188" i="22" s="1"/>
  <c r="BQ35" i="20"/>
  <c r="AQ188" i="22" s="1"/>
  <c r="CE14" i="20"/>
  <c r="AZ62" i="22" s="1"/>
  <c r="BY14" i="20"/>
  <c r="AT62" i="22" s="1"/>
  <c r="BZ14" i="20"/>
  <c r="AU62" i="22" s="1"/>
  <c r="CA14" i="20"/>
  <c r="AV62" i="22" s="1"/>
  <c r="BT10" i="20"/>
  <c r="AI41" i="22" s="1"/>
  <c r="CC45" i="20"/>
  <c r="AX248" i="22" s="1"/>
  <c r="BY29" i="20"/>
  <c r="AT152" i="22" s="1"/>
  <c r="CA29" i="20"/>
  <c r="AV152" i="22" s="1"/>
  <c r="CB29" i="20"/>
  <c r="AW152" i="22" s="1"/>
  <c r="AZ27" i="20"/>
  <c r="Y140" i="22" s="1"/>
  <c r="AD16" i="20"/>
  <c r="G77" i="22" s="1"/>
  <c r="AF16" i="20"/>
  <c r="I77" i="22" s="1"/>
  <c r="BK43" i="20"/>
  <c r="AK236" i="22" s="1"/>
  <c r="BQ43" i="20"/>
  <c r="AQ236" i="22" s="1"/>
  <c r="BA32" i="20"/>
  <c r="Z170" i="22" s="1"/>
  <c r="AV32" i="20"/>
  <c r="U170" i="22" s="1"/>
  <c r="AY32" i="20"/>
  <c r="X170" i="22" s="1"/>
  <c r="AZ32" i="20"/>
  <c r="Y170" i="22" s="1"/>
  <c r="BB32" i="20"/>
  <c r="AA170" i="22" s="1"/>
  <c r="CE18" i="20"/>
  <c r="AZ86" i="22" s="1"/>
  <c r="CD18" i="20"/>
  <c r="AY86" i="22" s="1"/>
  <c r="CB18" i="20"/>
  <c r="AW86" i="22" s="1"/>
  <c r="CC18" i="20"/>
  <c r="AX86" i="22" s="1"/>
  <c r="AC18" i="20"/>
  <c r="F89" i="22" s="1"/>
  <c r="AF18" i="20"/>
  <c r="I89" i="22" s="1"/>
  <c r="AG18" i="20"/>
  <c r="J89" i="22" s="1"/>
  <c r="BA54" i="20"/>
  <c r="Z302" i="22" s="1"/>
  <c r="AW54" i="20"/>
  <c r="V302" i="22" s="1"/>
  <c r="BZ38" i="20"/>
  <c r="AU206" i="22" s="1"/>
  <c r="CC38" i="20"/>
  <c r="AX206" i="22" s="1"/>
  <c r="CE38" i="20"/>
  <c r="AZ206" i="22" s="1"/>
  <c r="BY38" i="20"/>
  <c r="AT206" i="22" s="1"/>
  <c r="CA38" i="20"/>
  <c r="AV206" i="22" s="1"/>
  <c r="CB38" i="20"/>
  <c r="AW206" i="22" s="1"/>
  <c r="BN28" i="20"/>
  <c r="AN146" i="22" s="1"/>
  <c r="BP28" i="20"/>
  <c r="AP146" i="22" s="1"/>
  <c r="BM28" i="20"/>
  <c r="AM146" i="22" s="1"/>
  <c r="V18" i="20"/>
  <c r="B86" i="22" s="1"/>
  <c r="AB14" i="20"/>
  <c r="E65" i="22" s="1"/>
  <c r="AD14" i="20"/>
  <c r="G65" i="22" s="1"/>
  <c r="AC14" i="20"/>
  <c r="F65" i="22" s="1"/>
  <c r="CD45" i="20"/>
  <c r="AY248" i="22" s="1"/>
  <c r="BZ45" i="20"/>
  <c r="AU248" i="22" s="1"/>
  <c r="BA37" i="20"/>
  <c r="Z200" i="22" s="1"/>
  <c r="BB37" i="20"/>
  <c r="AA200" i="22" s="1"/>
  <c r="AV37" i="20"/>
  <c r="U200" i="22" s="1"/>
  <c r="AW37" i="20"/>
  <c r="V200" i="22" s="1"/>
  <c r="AZ37" i="20"/>
  <c r="Y200" i="22" s="1"/>
  <c r="CC22" i="20"/>
  <c r="AX110" i="22" s="1"/>
  <c r="CE22" i="20"/>
  <c r="AZ110" i="22" s="1"/>
  <c r="BY22" i="20"/>
  <c r="AT110" i="22" s="1"/>
  <c r="BZ22" i="20"/>
  <c r="AU110" i="22" s="1"/>
  <c r="CB20" i="20"/>
  <c r="AW98" i="22" s="1"/>
  <c r="CD20" i="20"/>
  <c r="AY98" i="22" s="1"/>
  <c r="BY20" i="20"/>
  <c r="AT98" i="22" s="1"/>
  <c r="BZ20" i="20"/>
  <c r="AU98" i="22" s="1"/>
  <c r="CA20" i="20"/>
  <c r="AV98" i="22" s="1"/>
  <c r="CC20" i="20"/>
  <c r="AX98" i="22" s="1"/>
  <c r="BL12" i="20"/>
  <c r="AL50" i="22" s="1"/>
  <c r="BN12" i="20"/>
  <c r="AN50" i="22" s="1"/>
  <c r="BM12" i="20"/>
  <c r="AM50" i="22" s="1"/>
  <c r="BK12" i="20"/>
  <c r="AK50" i="22" s="1"/>
  <c r="BO12" i="20"/>
  <c r="AO50" i="22" s="1"/>
  <c r="BP12" i="20"/>
  <c r="AP50" i="22" s="1"/>
  <c r="BP29" i="20"/>
  <c r="AP152" i="22" s="1"/>
  <c r="AV49" i="20"/>
  <c r="U272" i="22" s="1"/>
  <c r="AZ49" i="20"/>
  <c r="Y272" i="22" s="1"/>
  <c r="BB49" i="20"/>
  <c r="AA272" i="22" s="1"/>
  <c r="AF46" i="20"/>
  <c r="I257" i="22" s="1"/>
  <c r="BA44" i="20"/>
  <c r="Z242" i="22" s="1"/>
  <c r="AD42" i="20"/>
  <c r="G233" i="22" s="1"/>
  <c r="AF42" i="20"/>
  <c r="I233" i="22" s="1"/>
  <c r="CC32" i="20"/>
  <c r="AX170" i="22" s="1"/>
  <c r="BY32" i="20"/>
  <c r="AT170" i="22" s="1"/>
  <c r="V22" i="20"/>
  <c r="B110" i="22" s="1"/>
  <c r="BP47" i="20"/>
  <c r="AP260" i="22" s="1"/>
  <c r="AE47" i="20"/>
  <c r="H263" i="22" s="1"/>
  <c r="AD46" i="20"/>
  <c r="G257" i="22" s="1"/>
  <c r="AE45" i="20"/>
  <c r="H251" i="22" s="1"/>
  <c r="AA45" i="20"/>
  <c r="D251" i="22" s="1"/>
  <c r="AB45" i="20"/>
  <c r="E251" i="22" s="1"/>
  <c r="AC45" i="20"/>
  <c r="F251" i="22" s="1"/>
  <c r="AG45" i="20"/>
  <c r="J251" i="22" s="1"/>
  <c r="AX44" i="20"/>
  <c r="W242" i="22" s="1"/>
  <c r="BN40" i="20"/>
  <c r="AN218" i="22" s="1"/>
  <c r="V34" i="20"/>
  <c r="B182" i="22" s="1"/>
  <c r="AA32" i="20"/>
  <c r="D173" i="22" s="1"/>
  <c r="AF32" i="20"/>
  <c r="I173" i="22" s="1"/>
  <c r="AE30" i="20"/>
  <c r="H161" i="22" s="1"/>
  <c r="AE19" i="20"/>
  <c r="H95" i="22" s="1"/>
  <c r="AV18" i="20"/>
  <c r="U86" i="22" s="1"/>
  <c r="BA18" i="20"/>
  <c r="Z86" i="22" s="1"/>
  <c r="AY18" i="20"/>
  <c r="X86" i="22" s="1"/>
  <c r="AW18" i="20"/>
  <c r="V86" i="22" s="1"/>
  <c r="BB18" i="20"/>
  <c r="AA86" i="22" s="1"/>
  <c r="CD13" i="20"/>
  <c r="AY56" i="22" s="1"/>
  <c r="CC13" i="20"/>
  <c r="AX56" i="22" s="1"/>
  <c r="BY13" i="20"/>
  <c r="AT56" i="22" s="1"/>
  <c r="CE13" i="20"/>
  <c r="AZ56" i="22" s="1"/>
  <c r="BZ48" i="20"/>
  <c r="AU266" i="22" s="1"/>
  <c r="BY48" i="20"/>
  <c r="AT266" i="22" s="1"/>
  <c r="CA48" i="20"/>
  <c r="AV266" i="22" s="1"/>
  <c r="CB48" i="20"/>
  <c r="AW266" i="22" s="1"/>
  <c r="CE48" i="20"/>
  <c r="AZ266" i="22" s="1"/>
  <c r="AW41" i="20"/>
  <c r="V224" i="22" s="1"/>
  <c r="AZ41" i="20"/>
  <c r="Y224" i="22" s="1"/>
  <c r="AV41" i="20"/>
  <c r="U224" i="22" s="1"/>
  <c r="BA41" i="20"/>
  <c r="Z224" i="22" s="1"/>
  <c r="BB41" i="20"/>
  <c r="AA224" i="22" s="1"/>
  <c r="AW33" i="20"/>
  <c r="V176" i="22" s="1"/>
  <c r="AY33" i="20"/>
  <c r="X176" i="22" s="1"/>
  <c r="AZ33" i="20"/>
  <c r="Y176" i="22" s="1"/>
  <c r="BA33" i="20"/>
  <c r="Z176" i="22" s="1"/>
  <c r="BB33" i="20"/>
  <c r="AA176" i="22" s="1"/>
  <c r="AF58" i="20"/>
  <c r="I329" i="22" s="1"/>
  <c r="AE58" i="20"/>
  <c r="H329" i="22" s="1"/>
  <c r="BB51" i="20"/>
  <c r="AA284" i="22" s="1"/>
  <c r="AD47" i="20"/>
  <c r="G263" i="22" s="1"/>
  <c r="BN22" i="20"/>
  <c r="AN110" i="22" s="1"/>
  <c r="BP22" i="20"/>
  <c r="AP110" i="22" s="1"/>
  <c r="V17" i="20"/>
  <c r="B80" i="22" s="1"/>
  <c r="AA15" i="20"/>
  <c r="D71" i="22" s="1"/>
  <c r="AE15" i="20"/>
  <c r="H71" i="22" s="1"/>
  <c r="AG15" i="20"/>
  <c r="J71" i="22" s="1"/>
  <c r="BQ47" i="20"/>
  <c r="AQ260" i="22" s="1"/>
  <c r="BO47" i="20"/>
  <c r="AO260" i="22" s="1"/>
  <c r="BL47" i="20"/>
  <c r="AL260" i="22" s="1"/>
  <c r="BM47" i="20"/>
  <c r="AM260" i="22" s="1"/>
  <c r="BT42" i="20"/>
  <c r="AI233" i="22" s="1"/>
  <c r="BK40" i="20"/>
  <c r="AK218" i="22" s="1"/>
  <c r="BO40" i="20"/>
  <c r="AO218" i="22" s="1"/>
  <c r="BQ40" i="20"/>
  <c r="AQ218" i="22" s="1"/>
  <c r="AB30" i="20"/>
  <c r="E161" i="22" s="1"/>
  <c r="AD30" i="20"/>
  <c r="G161" i="22" s="1"/>
  <c r="AF30" i="20"/>
  <c r="I161" i="22" s="1"/>
  <c r="AG30" i="20"/>
  <c r="J161" i="22" s="1"/>
  <c r="BY19" i="20"/>
  <c r="AT92" i="22" s="1"/>
  <c r="BZ19" i="20"/>
  <c r="AU92" i="22" s="1"/>
  <c r="CB19" i="20"/>
  <c r="AW92" i="22" s="1"/>
  <c r="CE19" i="20"/>
  <c r="AZ92" i="22" s="1"/>
  <c r="CA19" i="20"/>
  <c r="AV92" i="22" s="1"/>
  <c r="AA19" i="20"/>
  <c r="D95" i="22" s="1"/>
  <c r="AC19" i="20"/>
  <c r="F95" i="22" s="1"/>
  <c r="AG19" i="20"/>
  <c r="J95" i="22" s="1"/>
  <c r="BL11" i="20"/>
  <c r="AL44" i="22" s="1"/>
  <c r="BK11" i="20"/>
  <c r="AK44" i="22" s="1"/>
  <c r="BM11" i="20"/>
  <c r="AM44" i="22" s="1"/>
  <c r="BN11" i="20"/>
  <c r="AN44" i="22" s="1"/>
  <c r="BQ11" i="20"/>
  <c r="AQ44" i="22" s="1"/>
  <c r="BY43" i="20"/>
  <c r="AT236" i="22" s="1"/>
  <c r="CA43" i="20"/>
  <c r="AV236" i="22" s="1"/>
  <c r="CC43" i="20"/>
  <c r="AX236" i="22" s="1"/>
  <c r="AX38" i="20"/>
  <c r="W206" i="22" s="1"/>
  <c r="AZ38" i="20"/>
  <c r="Y206" i="22" s="1"/>
  <c r="AY38" i="20"/>
  <c r="X206" i="22" s="1"/>
  <c r="AV38" i="20"/>
  <c r="U206" i="22" s="1"/>
  <c r="AW38" i="20"/>
  <c r="V206" i="22" s="1"/>
  <c r="BA38" i="20"/>
  <c r="Z206" i="22" s="1"/>
  <c r="BM17" i="20"/>
  <c r="AM80" i="22" s="1"/>
  <c r="BO17" i="20"/>
  <c r="AO80" i="22" s="1"/>
  <c r="BK17" i="20"/>
  <c r="AK80" i="22" s="1"/>
  <c r="BP17" i="20"/>
  <c r="AP80" i="22" s="1"/>
  <c r="BQ17" i="20"/>
  <c r="AQ80" i="22" s="1"/>
  <c r="AE46" i="20"/>
  <c r="H257" i="22" s="1"/>
  <c r="AC46" i="20"/>
  <c r="F257" i="22" s="1"/>
  <c r="AZ44" i="20"/>
  <c r="Y242" i="22" s="1"/>
  <c r="AY44" i="20"/>
  <c r="X242" i="22" s="1"/>
  <c r="BB44" i="20"/>
  <c r="AA242" i="22" s="1"/>
  <c r="AC58" i="20"/>
  <c r="F329" i="22" s="1"/>
  <c r="AG58" i="20"/>
  <c r="J329" i="22" s="1"/>
  <c r="V54" i="20"/>
  <c r="B302" i="22" s="1"/>
  <c r="AV51" i="20"/>
  <c r="U284" i="22" s="1"/>
  <c r="AX51" i="20"/>
  <c r="W284" i="22" s="1"/>
  <c r="AZ51" i="20"/>
  <c r="Y284" i="22" s="1"/>
  <c r="AF47" i="20"/>
  <c r="I263" i="22" s="1"/>
  <c r="AG47" i="20"/>
  <c r="J263" i="22" s="1"/>
  <c r="AD27" i="20"/>
  <c r="G143" i="22" s="1"/>
  <c r="AA27" i="20"/>
  <c r="D143" i="22" s="1"/>
  <c r="AE27" i="20"/>
  <c r="H143" i="22" s="1"/>
  <c r="AF27" i="20"/>
  <c r="I143" i="22" s="1"/>
  <c r="AG27" i="20"/>
  <c r="J143" i="22" s="1"/>
  <c r="CA21" i="20"/>
  <c r="AV104" i="22" s="1"/>
  <c r="CC21" i="20"/>
  <c r="AX104" i="22" s="1"/>
  <c r="CD21" i="20"/>
  <c r="AY104" i="22" s="1"/>
  <c r="BZ21" i="20"/>
  <c r="AU104" i="22" s="1"/>
  <c r="BY21" i="20"/>
  <c r="AT104" i="22" s="1"/>
  <c r="V13" i="20"/>
  <c r="B56" i="22" s="1"/>
  <c r="BZ10" i="20"/>
  <c r="AU38" i="22" s="1"/>
  <c r="CB10" i="20"/>
  <c r="AW38" i="22" s="1"/>
  <c r="CE10" i="20"/>
  <c r="AZ38" i="22" s="1"/>
  <c r="BY10" i="20"/>
  <c r="AT38" i="22" s="1"/>
  <c r="CD10" i="20"/>
  <c r="AY38" i="22" s="1"/>
  <c r="AW26" i="20"/>
  <c r="V134" i="22" s="1"/>
  <c r="AV26" i="20"/>
  <c r="U134" i="22" s="1"/>
  <c r="V19" i="20"/>
  <c r="B92" i="22" s="1"/>
  <c r="BK13" i="20"/>
  <c r="AK56" i="22" s="1"/>
  <c r="BM13" i="20"/>
  <c r="AM56" i="22" s="1"/>
  <c r="BQ13" i="20"/>
  <c r="AQ56" i="22" s="1"/>
  <c r="BO13" i="20"/>
  <c r="AO56" i="22" s="1"/>
  <c r="BT34" i="20"/>
  <c r="AI185" i="22" s="1"/>
  <c r="AZ22" i="20"/>
  <c r="Y110" i="22" s="1"/>
  <c r="CD17" i="20"/>
  <c r="AY80" i="22" s="1"/>
  <c r="AY22" i="20"/>
  <c r="X110" i="22" s="1"/>
  <c r="BZ17" i="20"/>
  <c r="AU80" i="22" s="1"/>
  <c r="CE17" i="20"/>
  <c r="AZ80" i="22" s="1"/>
  <c r="CA15" i="20"/>
  <c r="AV68" i="22" s="1"/>
  <c r="CC15" i="20"/>
  <c r="AX68" i="22" s="1"/>
  <c r="BY15" i="20"/>
  <c r="AT68" i="22" s="1"/>
  <c r="CD15" i="20"/>
  <c r="AY68" i="22" s="1"/>
  <c r="BY12" i="20"/>
  <c r="AT50" i="22" s="1"/>
  <c r="CD12" i="20"/>
  <c r="AY50" i="22" s="1"/>
  <c r="AD34" i="20"/>
  <c r="G185" i="22" s="1"/>
  <c r="AF34" i="20"/>
  <c r="I185" i="22" s="1"/>
  <c r="AB34" i="20"/>
  <c r="E185" i="22" s="1"/>
  <c r="AG34" i="20"/>
  <c r="J185" i="22" s="1"/>
  <c r="AG31" i="20"/>
  <c r="J167" i="22" s="1"/>
  <c r="AB31" i="20"/>
  <c r="E167" i="22" s="1"/>
  <c r="AA28" i="20"/>
  <c r="AD28" i="20"/>
  <c r="V32" i="20"/>
  <c r="B170" i="22" s="1"/>
  <c r="AD10" i="20"/>
  <c r="G41" i="22" s="1"/>
  <c r="AF10" i="20"/>
  <c r="I41" i="22" s="1"/>
  <c r="AB10" i="20"/>
  <c r="E41" i="22" s="1"/>
  <c r="AC10" i="20"/>
  <c r="F41" i="22" s="1"/>
  <c r="AA25" i="20"/>
  <c r="D131" i="22" s="1"/>
  <c r="AC25" i="20"/>
  <c r="F131" i="22" s="1"/>
  <c r="AG25" i="20"/>
  <c r="J131" i="22" s="1"/>
  <c r="AB25" i="20"/>
  <c r="E131" i="22" s="1"/>
  <c r="AF25" i="20"/>
  <c r="I131" i="22" s="1"/>
  <c r="V10" i="20"/>
  <c r="B38" i="22" s="1"/>
  <c r="J41" i="22"/>
  <c r="AQ50" i="22"/>
  <c r="AL284" i="22"/>
  <c r="AW260" i="22"/>
  <c r="I71" i="22"/>
  <c r="AN308" i="22"/>
  <c r="AL236" i="22"/>
  <c r="Y302" i="22"/>
  <c r="AL80" i="22"/>
  <c r="AZ158" i="22"/>
  <c r="AV86" i="22"/>
  <c r="X122" i="22"/>
  <c r="AM218" i="22"/>
  <c r="AY200" i="22"/>
  <c r="X80" i="22"/>
  <c r="X56" i="22"/>
  <c r="AZ218" i="22"/>
  <c r="J305" i="22"/>
  <c r="D197" i="22"/>
  <c r="AO170" i="22"/>
  <c r="AT326" i="22"/>
  <c r="AY110" i="22"/>
  <c r="AM302" i="22"/>
  <c r="D221" i="22"/>
  <c r="X194" i="22"/>
  <c r="F269" i="22"/>
  <c r="AN272" i="22"/>
  <c r="W278" i="22"/>
  <c r="X200" i="22"/>
  <c r="G251" i="22"/>
  <c r="Y266" i="22"/>
  <c r="AH176" i="22"/>
  <c r="AH74" i="22"/>
  <c r="AH218" i="22"/>
  <c r="AL122" i="22"/>
  <c r="Z308" i="22"/>
  <c r="D83" i="22"/>
  <c r="AL326" i="22"/>
  <c r="AK74" i="22"/>
  <c r="G137" i="22"/>
  <c r="D263" i="22"/>
  <c r="Y74" i="22"/>
  <c r="D113" i="22"/>
  <c r="AQ110" i="22"/>
  <c r="B158" i="22"/>
  <c r="AA50" i="22"/>
  <c r="AQ254" i="22"/>
  <c r="AL164" i="22"/>
  <c r="AZ98" i="22"/>
  <c r="AZ116" i="22"/>
  <c r="B236" i="22"/>
  <c r="B224" i="22"/>
  <c r="D65" i="22"/>
  <c r="AO242" i="22"/>
  <c r="AH212" i="22"/>
  <c r="B200" i="22"/>
  <c r="E143" i="22"/>
  <c r="B266" i="22"/>
  <c r="AA116" i="22"/>
  <c r="B260" i="22"/>
  <c r="AV134" i="22"/>
  <c r="Y44" i="22"/>
  <c r="AH182" i="22"/>
  <c r="AH302" i="22"/>
  <c r="AH62" i="22"/>
  <c r="AH278" i="22"/>
  <c r="AH104" i="22"/>
  <c r="AH290" i="22"/>
  <c r="AH236" i="22"/>
  <c r="AH194" i="22"/>
  <c r="AJ9" i="20"/>
  <c r="Y9" i="20"/>
  <c r="Z9" i="20" s="1"/>
  <c r="AF9" i="20" s="1"/>
  <c r="I35" i="22" s="1"/>
  <c r="AT9" i="20"/>
  <c r="AU9" i="20" s="1"/>
  <c r="BB9" i="20" s="1"/>
  <c r="AA32" i="22" s="1"/>
  <c r="BI9" i="20"/>
  <c r="BJ9" i="20" s="1"/>
  <c r="BP9" i="20" s="1"/>
  <c r="AP32" i="22" s="1"/>
  <c r="AH170" i="22"/>
  <c r="BW9" i="20"/>
  <c r="BX9" i="20" s="1"/>
  <c r="CE9" i="20" s="1"/>
  <c r="AZ32" i="22" s="1"/>
  <c r="AH164" i="22"/>
  <c r="AH80" i="22"/>
  <c r="AH230" i="22"/>
  <c r="AH146" i="22"/>
  <c r="AH242" i="22"/>
  <c r="AH158" i="22"/>
  <c r="AH296" i="22"/>
  <c r="AH200" i="22"/>
  <c r="AH254" i="22"/>
  <c r="AH266" i="22"/>
  <c r="AH38" i="22"/>
  <c r="AT182" i="22"/>
  <c r="AH308" i="22"/>
  <c r="AH320" i="22"/>
  <c r="AH98" i="22"/>
  <c r="AH260" i="22"/>
  <c r="AH92" i="22"/>
  <c r="AH314" i="22"/>
  <c r="AH188" i="22"/>
  <c r="AH134" i="22"/>
  <c r="AH86" i="22"/>
  <c r="AH140" i="22"/>
  <c r="AH248" i="22"/>
  <c r="AH152" i="22"/>
  <c r="AH110" i="22"/>
  <c r="AH284" i="22"/>
  <c r="AU152" i="22"/>
  <c r="AW248" i="22"/>
  <c r="AT242" i="22"/>
  <c r="AV302" i="22"/>
  <c r="AY62" i="22"/>
  <c r="AY206" i="22"/>
  <c r="AY92" i="22"/>
  <c r="AY236" i="22"/>
  <c r="AT308" i="22"/>
  <c r="W152" i="22"/>
  <c r="I323" i="22"/>
  <c r="D89" i="22"/>
  <c r="W218" i="22"/>
  <c r="V182" i="22"/>
  <c r="H119" i="22"/>
  <c r="AL56" i="22"/>
  <c r="AA206" i="22"/>
  <c r="G155" i="22"/>
  <c r="AA128" i="22"/>
  <c r="AO296" i="22"/>
  <c r="X224" i="22"/>
  <c r="Y38" i="22"/>
  <c r="H179" i="22"/>
  <c r="W212" i="22"/>
  <c r="X260" i="22"/>
  <c r="V146" i="22"/>
  <c r="AQ320" i="22"/>
  <c r="F161" i="22"/>
  <c r="G191" i="22"/>
  <c r="F185" i="22"/>
  <c r="H203" i="22"/>
  <c r="B32" i="22" l="1"/>
  <c r="CI22" i="20"/>
  <c r="BD110" i="22" s="1"/>
  <c r="C22" i="20"/>
  <c r="S22" i="20"/>
  <c r="CI34" i="20"/>
  <c r="BD182" i="22" s="1"/>
  <c r="S34" i="20"/>
  <c r="C34" i="20"/>
  <c r="CI54" i="20"/>
  <c r="BD302" i="22" s="1"/>
  <c r="S54" i="20"/>
  <c r="C54" i="20"/>
  <c r="C56" i="20"/>
  <c r="S56" i="20"/>
  <c r="CI56" i="20"/>
  <c r="BD314" i="22" s="1"/>
  <c r="CI25" i="20"/>
  <c r="BD128" i="22" s="1"/>
  <c r="S25" i="20"/>
  <c r="C25" i="20"/>
  <c r="S14" i="20"/>
  <c r="C14" i="20"/>
  <c r="CI14" i="20"/>
  <c r="BD62" i="22" s="1"/>
  <c r="CI40" i="20"/>
  <c r="BD218" i="22" s="1"/>
  <c r="C40" i="20"/>
  <c r="S40" i="20"/>
  <c r="C57" i="20"/>
  <c r="S57" i="20"/>
  <c r="CI57" i="20"/>
  <c r="BD320" i="22" s="1"/>
  <c r="C16" i="20"/>
  <c r="CI16" i="20"/>
  <c r="BD74" i="22" s="1"/>
  <c r="S16" i="20"/>
  <c r="CI46" i="20"/>
  <c r="BD254" i="22" s="1"/>
  <c r="S46" i="20"/>
  <c r="C46" i="20"/>
  <c r="CI48" i="20"/>
  <c r="BD266" i="22" s="1"/>
  <c r="S48" i="20"/>
  <c r="C48" i="20"/>
  <c r="CI19" i="20"/>
  <c r="BD92" i="22" s="1"/>
  <c r="C19" i="20"/>
  <c r="S19" i="20"/>
  <c r="CI53" i="20"/>
  <c r="BD296" i="22" s="1"/>
  <c r="S53" i="20"/>
  <c r="C53" i="20"/>
  <c r="CI18" i="20"/>
  <c r="BD86" i="22" s="1"/>
  <c r="S18" i="20"/>
  <c r="C18" i="20"/>
  <c r="CI52" i="20"/>
  <c r="BD290" i="22" s="1"/>
  <c r="C52" i="20"/>
  <c r="S52" i="20"/>
  <c r="CI27" i="20"/>
  <c r="BD140" i="22" s="1"/>
  <c r="C27" i="20"/>
  <c r="S27" i="20"/>
  <c r="C37" i="20"/>
  <c r="CI37" i="20"/>
  <c r="BD200" i="22" s="1"/>
  <c r="S37" i="20"/>
  <c r="C32" i="20"/>
  <c r="S32" i="20"/>
  <c r="CI32" i="20"/>
  <c r="BD170" i="22" s="1"/>
  <c r="CI51" i="20"/>
  <c r="BD284" i="22" s="1"/>
  <c r="C51" i="20"/>
  <c r="S51" i="20"/>
  <c r="C39" i="20"/>
  <c r="CI39" i="20"/>
  <c r="BD212" i="22" s="1"/>
  <c r="S39" i="20"/>
  <c r="CI43" i="20"/>
  <c r="BD236" i="22" s="1"/>
  <c r="S43" i="20"/>
  <c r="C43" i="20"/>
  <c r="CI45" i="20"/>
  <c r="BD248" i="22" s="1"/>
  <c r="C45" i="20"/>
  <c r="S45" i="20"/>
  <c r="C33" i="20"/>
  <c r="S33" i="20"/>
  <c r="CI33" i="20"/>
  <c r="BD176" i="22" s="1"/>
  <c r="CI31" i="20"/>
  <c r="BD164" i="22" s="1"/>
  <c r="S31" i="20"/>
  <c r="C31" i="20"/>
  <c r="BR25" i="20"/>
  <c r="BT25" i="20" s="1"/>
  <c r="AI131" i="22" s="1"/>
  <c r="CI23" i="20"/>
  <c r="BD116" i="22" s="1"/>
  <c r="C23" i="20"/>
  <c r="S23" i="20"/>
  <c r="CI36" i="20"/>
  <c r="BD194" i="22" s="1"/>
  <c r="C36" i="20"/>
  <c r="S36" i="20"/>
  <c r="CI47" i="20"/>
  <c r="BD260" i="22" s="1"/>
  <c r="S47" i="20"/>
  <c r="C47" i="20"/>
  <c r="CI24" i="20"/>
  <c r="BD122" i="22" s="1"/>
  <c r="S24" i="20"/>
  <c r="C24" i="20"/>
  <c r="CI42" i="20"/>
  <c r="BD230" i="22" s="1"/>
  <c r="C42" i="20"/>
  <c r="S42" i="20"/>
  <c r="CI29" i="20"/>
  <c r="BD152" i="22" s="1"/>
  <c r="C29" i="20"/>
  <c r="S29" i="20"/>
  <c r="CI17" i="20"/>
  <c r="BD80" i="22" s="1"/>
  <c r="C17" i="20"/>
  <c r="S17" i="20"/>
  <c r="CI30" i="20"/>
  <c r="BD158" i="22" s="1"/>
  <c r="S30" i="20"/>
  <c r="C30" i="20"/>
  <c r="BR41" i="20"/>
  <c r="BT41" i="20" s="1"/>
  <c r="AI227" i="22" s="1"/>
  <c r="CI41" i="20"/>
  <c r="BD224" i="22" s="1"/>
  <c r="C41" i="20"/>
  <c r="S41" i="20"/>
  <c r="C38" i="20"/>
  <c r="CI38" i="20"/>
  <c r="BD206" i="22" s="1"/>
  <c r="S38" i="20"/>
  <c r="CI26" i="20"/>
  <c r="BD134" i="22" s="1"/>
  <c r="C26" i="20"/>
  <c r="S26" i="20"/>
  <c r="CI21" i="20"/>
  <c r="BD104" i="22" s="1"/>
  <c r="S21" i="20"/>
  <c r="C21" i="20"/>
  <c r="AH206" i="22"/>
  <c r="BR38" i="20"/>
  <c r="BR58" i="20"/>
  <c r="BT58" i="20" s="1"/>
  <c r="AI329" i="22" s="1"/>
  <c r="CI50" i="20"/>
  <c r="BD278" i="22" s="1"/>
  <c r="C50" i="20"/>
  <c r="S50" i="20"/>
  <c r="BR24" i="20"/>
  <c r="BT24" i="20" s="1"/>
  <c r="AI125" i="22" s="1"/>
  <c r="CI55" i="20"/>
  <c r="BD308" i="22" s="1"/>
  <c r="S55" i="20"/>
  <c r="C55" i="20"/>
  <c r="CI20" i="20"/>
  <c r="BD98" i="22" s="1"/>
  <c r="S20" i="20"/>
  <c r="C20" i="20"/>
  <c r="CI35" i="20"/>
  <c r="BD188" i="22" s="1"/>
  <c r="S35" i="20"/>
  <c r="C35" i="20"/>
  <c r="BR49" i="20"/>
  <c r="BT49" i="20" s="1"/>
  <c r="AI275" i="22" s="1"/>
  <c r="AH116" i="22"/>
  <c r="BR23" i="20"/>
  <c r="CI44" i="20"/>
  <c r="BD242" i="22" s="1"/>
  <c r="S44" i="20"/>
  <c r="C44" i="20"/>
  <c r="CI28" i="20"/>
  <c r="BD146" i="22" s="1"/>
  <c r="S28" i="20"/>
  <c r="C28" i="20"/>
  <c r="CI49" i="20"/>
  <c r="BD272" i="22" s="1"/>
  <c r="C49" i="20"/>
  <c r="S49" i="20"/>
  <c r="CI58" i="20"/>
  <c r="BD326" i="22" s="1"/>
  <c r="C58" i="20"/>
  <c r="S58" i="20"/>
  <c r="C15" i="20"/>
  <c r="CI15" i="20"/>
  <c r="BD68" i="22" s="1"/>
  <c r="S15" i="20"/>
  <c r="CI13" i="20"/>
  <c r="BD56" i="22" s="1"/>
  <c r="C13" i="20"/>
  <c r="S13" i="20"/>
  <c r="CI11" i="20"/>
  <c r="BD44" i="22" s="1"/>
  <c r="S11" i="20"/>
  <c r="C11" i="20"/>
  <c r="CI12" i="20"/>
  <c r="BD50" i="22" s="1"/>
  <c r="C12" i="20"/>
  <c r="S12" i="20"/>
  <c r="AH50" i="22"/>
  <c r="BR12" i="20"/>
  <c r="BM10" i="20"/>
  <c r="AM38" i="22" s="1"/>
  <c r="BD174" i="22"/>
  <c r="BL10" i="20"/>
  <c r="AL38" i="22" s="1"/>
  <c r="BR13" i="20"/>
  <c r="BT13" i="20" s="1"/>
  <c r="AI59" i="22" s="1"/>
  <c r="R9" i="20"/>
  <c r="C9" i="20" s="1"/>
  <c r="BQ10" i="20"/>
  <c r="AQ38" i="22" s="1"/>
  <c r="BR11" i="20"/>
  <c r="BT11" i="20" s="1"/>
  <c r="AI47" i="22" s="1"/>
  <c r="BD257" i="22"/>
  <c r="BD137" i="22"/>
  <c r="BD186" i="22"/>
  <c r="BD275" i="22"/>
  <c r="BD125" i="22"/>
  <c r="BD138" i="22"/>
  <c r="BD144" i="22"/>
  <c r="BD185" i="22"/>
  <c r="BD83" i="22"/>
  <c r="BD90" i="22"/>
  <c r="BD173" i="22"/>
  <c r="BD264" i="22"/>
  <c r="BD155" i="22"/>
  <c r="BD41" i="22"/>
  <c r="BD240" i="22"/>
  <c r="BD102" i="22"/>
  <c r="BD149" i="22"/>
  <c r="BD263" i="22"/>
  <c r="BD96" i="22"/>
  <c r="BD209" i="22"/>
  <c r="BD294" i="22"/>
  <c r="BD227" i="22"/>
  <c r="BD131" i="22"/>
  <c r="BD108" i="22"/>
  <c r="BD239" i="22"/>
  <c r="BD311" i="22"/>
  <c r="BD324" i="22"/>
  <c r="BD282" i="22"/>
  <c r="BD312" i="22"/>
  <c r="BD66" i="22"/>
  <c r="BD306" i="22"/>
  <c r="BD53" i="22"/>
  <c r="BD281" i="22"/>
  <c r="BD287" i="22"/>
  <c r="BD65" i="22"/>
  <c r="BD251" i="22"/>
  <c r="BD270" i="22"/>
  <c r="BD215" i="22"/>
  <c r="BD197" i="22"/>
  <c r="BD198" i="22"/>
  <c r="BD47" i="22"/>
  <c r="BD77" i="22"/>
  <c r="BD191" i="22"/>
  <c r="BD113" i="22"/>
  <c r="BD246" i="22"/>
  <c r="BD222" i="22"/>
  <c r="BD150" i="22"/>
  <c r="BD78" i="22"/>
  <c r="BD234" i="22"/>
  <c r="BD216" i="22"/>
  <c r="BD203" i="22"/>
  <c r="BD167" i="22"/>
  <c r="BD305" i="22"/>
  <c r="BD143" i="22"/>
  <c r="BD258" i="22"/>
  <c r="BD107" i="22"/>
  <c r="BD300" i="22"/>
  <c r="BD119" i="22"/>
  <c r="BD323" i="22"/>
  <c r="BD192" i="22"/>
  <c r="BD288" i="22"/>
  <c r="BD59" i="22"/>
  <c r="BD269" i="22"/>
  <c r="BD114" i="22"/>
  <c r="BD317" i="22"/>
  <c r="BD71" i="22"/>
  <c r="BD161" i="22"/>
  <c r="BD179" i="22"/>
  <c r="BD245" i="22"/>
  <c r="BD221" i="22"/>
  <c r="BD204" i="22"/>
  <c r="BD95" i="22"/>
  <c r="BD299" i="22"/>
  <c r="BD162" i="22"/>
  <c r="BD233" i="22"/>
  <c r="BD84" i="22"/>
  <c r="BD293" i="22"/>
  <c r="BD101" i="22"/>
  <c r="BD89" i="22"/>
  <c r="S10" i="20"/>
  <c r="C10" i="20"/>
  <c r="BR9" i="20"/>
  <c r="BT9" i="20" s="1"/>
  <c r="AI35" i="22" s="1"/>
  <c r="AK36" i="20"/>
  <c r="K197" i="22" s="1"/>
  <c r="AL36" i="20"/>
  <c r="O197" i="22" s="1"/>
  <c r="AL24" i="20"/>
  <c r="O125" i="22" s="1"/>
  <c r="AK24" i="20"/>
  <c r="K125" i="22" s="1"/>
  <c r="AK51" i="20"/>
  <c r="K287" i="22" s="1"/>
  <c r="AL51" i="20"/>
  <c r="O287" i="22" s="1"/>
  <c r="AL22" i="20"/>
  <c r="O113" i="22" s="1"/>
  <c r="AK22" i="20"/>
  <c r="K113" i="22" s="1"/>
  <c r="AL53" i="20"/>
  <c r="O299" i="22" s="1"/>
  <c r="AK53" i="20"/>
  <c r="K299" i="22" s="1"/>
  <c r="AK28" i="20"/>
  <c r="K149" i="22" s="1"/>
  <c r="AL28" i="20"/>
  <c r="O149" i="22" s="1"/>
  <c r="AL34" i="20"/>
  <c r="O185" i="22" s="1"/>
  <c r="AK34" i="20"/>
  <c r="K185" i="22" s="1"/>
  <c r="AK39" i="20"/>
  <c r="K215" i="22" s="1"/>
  <c r="AL39" i="20"/>
  <c r="O215" i="22" s="1"/>
  <c r="AL54" i="20"/>
  <c r="O305" i="22" s="1"/>
  <c r="AK54" i="20"/>
  <c r="K305" i="22" s="1"/>
  <c r="AL56" i="20"/>
  <c r="O317" i="22" s="1"/>
  <c r="AK56" i="20"/>
  <c r="K317" i="22" s="1"/>
  <c r="AK25" i="20"/>
  <c r="K131" i="22" s="1"/>
  <c r="AL25" i="20"/>
  <c r="O131" i="22" s="1"/>
  <c r="AL15" i="20"/>
  <c r="O71" i="22" s="1"/>
  <c r="AK15" i="20"/>
  <c r="K71" i="22" s="1"/>
  <c r="AL13" i="20"/>
  <c r="AK13" i="20"/>
  <c r="AL12" i="20"/>
  <c r="O53" i="22" s="1"/>
  <c r="AK12" i="20"/>
  <c r="K53" i="22" s="1"/>
  <c r="AL29" i="20"/>
  <c r="O155" i="22" s="1"/>
  <c r="AK29" i="20"/>
  <c r="K155" i="22" s="1"/>
  <c r="AL58" i="20"/>
  <c r="AK58" i="20"/>
  <c r="AL41" i="20"/>
  <c r="O227" i="22" s="1"/>
  <c r="AK41" i="20"/>
  <c r="K227" i="22" s="1"/>
  <c r="AL17" i="20"/>
  <c r="O83" i="22" s="1"/>
  <c r="AK17" i="20"/>
  <c r="K83" i="22" s="1"/>
  <c r="AL57" i="20"/>
  <c r="O323" i="22" s="1"/>
  <c r="AK57" i="20"/>
  <c r="K323" i="22" s="1"/>
  <c r="AK44" i="20"/>
  <c r="K245" i="22" s="1"/>
  <c r="AL44" i="20"/>
  <c r="O245" i="22" s="1"/>
  <c r="AL19" i="20"/>
  <c r="O95" i="22" s="1"/>
  <c r="AK19" i="20"/>
  <c r="K95" i="22" s="1"/>
  <c r="AL38" i="20"/>
  <c r="AK38" i="20"/>
  <c r="K209" i="22" s="1"/>
  <c r="AK48" i="20"/>
  <c r="K269" i="22" s="1"/>
  <c r="AL48" i="20"/>
  <c r="O269" i="22" s="1"/>
  <c r="AK30" i="20"/>
  <c r="K161" i="22" s="1"/>
  <c r="AL30" i="20"/>
  <c r="AL50" i="20"/>
  <c r="AK50" i="20"/>
  <c r="K281" i="22" s="1"/>
  <c r="AL14" i="20"/>
  <c r="O65" i="22" s="1"/>
  <c r="AK14" i="20"/>
  <c r="K65" i="22" s="1"/>
  <c r="AL11" i="20"/>
  <c r="O47" i="22" s="1"/>
  <c r="AK11" i="20"/>
  <c r="K47" i="22" s="1"/>
  <c r="AK18" i="20"/>
  <c r="K89" i="22" s="1"/>
  <c r="AL18" i="20"/>
  <c r="O89" i="22" s="1"/>
  <c r="AL16" i="20"/>
  <c r="O77" i="22" s="1"/>
  <c r="AK16" i="20"/>
  <c r="K77" i="22" s="1"/>
  <c r="AL45" i="20"/>
  <c r="O251" i="22" s="1"/>
  <c r="AK45" i="20"/>
  <c r="K251" i="22" s="1"/>
  <c r="AL31" i="20"/>
  <c r="O167" i="22" s="1"/>
  <c r="AK31" i="20"/>
  <c r="K167" i="22" s="1"/>
  <c r="AL33" i="20"/>
  <c r="O179" i="22" s="1"/>
  <c r="AK33" i="20"/>
  <c r="K179" i="22" s="1"/>
  <c r="AL9" i="20"/>
  <c r="O35" i="22" s="1"/>
  <c r="AK9" i="20"/>
  <c r="AK47" i="20"/>
  <c r="K263" i="22" s="1"/>
  <c r="AL47" i="20"/>
  <c r="O263" i="22" s="1"/>
  <c r="AL10" i="20"/>
  <c r="O41" i="22" s="1"/>
  <c r="AK10" i="20"/>
  <c r="K41" i="22" s="1"/>
  <c r="AL37" i="20"/>
  <c r="AK37" i="20"/>
  <c r="K203" i="22" s="1"/>
  <c r="AL46" i="20"/>
  <c r="O257" i="22" s="1"/>
  <c r="AK46" i="20"/>
  <c r="K257" i="22" s="1"/>
  <c r="AK52" i="20"/>
  <c r="K293" i="22" s="1"/>
  <c r="AL52" i="20"/>
  <c r="O293" i="22" s="1"/>
  <c r="AL49" i="20"/>
  <c r="O275" i="22" s="1"/>
  <c r="AK49" i="20"/>
  <c r="K275" i="22" s="1"/>
  <c r="AK20" i="20"/>
  <c r="K101" i="22" s="1"/>
  <c r="AL20" i="20"/>
  <c r="O101" i="22" s="1"/>
  <c r="AL23" i="20"/>
  <c r="O119" i="22" s="1"/>
  <c r="AK23" i="20"/>
  <c r="K119" i="22" s="1"/>
  <c r="AL42" i="20"/>
  <c r="O233" i="22" s="1"/>
  <c r="AK42" i="20"/>
  <c r="K233" i="22" s="1"/>
  <c r="AL27" i="20"/>
  <c r="O143" i="22" s="1"/>
  <c r="AK27" i="20"/>
  <c r="K143" i="22" s="1"/>
  <c r="AL55" i="20"/>
  <c r="O311" i="22" s="1"/>
  <c r="AK55" i="20"/>
  <c r="K311" i="22" s="1"/>
  <c r="AL32" i="20"/>
  <c r="O173" i="22" s="1"/>
  <c r="AK32" i="20"/>
  <c r="K173" i="22" s="1"/>
  <c r="AL21" i="20"/>
  <c r="O107" i="22" s="1"/>
  <c r="AK21" i="20"/>
  <c r="K107" i="22" s="1"/>
  <c r="AK40" i="20"/>
  <c r="K221" i="22" s="1"/>
  <c r="AL40" i="20"/>
  <c r="AL43" i="20"/>
  <c r="O239" i="22" s="1"/>
  <c r="AK43" i="20"/>
  <c r="K239" i="22" s="1"/>
  <c r="AK26" i="20"/>
  <c r="K137" i="22" s="1"/>
  <c r="AL26" i="20"/>
  <c r="O137" i="22" s="1"/>
  <c r="AK35" i="20"/>
  <c r="K191" i="22" s="1"/>
  <c r="AL35" i="20"/>
  <c r="O191" i="22" s="1"/>
  <c r="AQ9" i="20"/>
  <c r="O32" i="22" s="1"/>
  <c r="AP9" i="20"/>
  <c r="K32" i="22" s="1"/>
  <c r="O146" i="22"/>
  <c r="K146" i="22"/>
  <c r="O281" i="22"/>
  <c r="O254" i="22"/>
  <c r="K254" i="22"/>
  <c r="K266" i="22"/>
  <c r="O266" i="22"/>
  <c r="K218" i="22"/>
  <c r="O218" i="22"/>
  <c r="O104" i="22"/>
  <c r="K104" i="22"/>
  <c r="O86" i="22"/>
  <c r="K86" i="22"/>
  <c r="K236" i="22"/>
  <c r="O236" i="22"/>
  <c r="K92" i="22"/>
  <c r="O92" i="22"/>
  <c r="O224" i="22"/>
  <c r="K224" i="22"/>
  <c r="O209" i="22"/>
  <c r="K80" i="22"/>
  <c r="O80" i="22"/>
  <c r="O206" i="22"/>
  <c r="K206" i="22"/>
  <c r="O98" i="22"/>
  <c r="K98" i="22"/>
  <c r="K260" i="22"/>
  <c r="O260" i="22"/>
  <c r="K272" i="22"/>
  <c r="O272" i="22"/>
  <c r="K188" i="22"/>
  <c r="O188" i="22"/>
  <c r="O68" i="22"/>
  <c r="K68" i="22"/>
  <c r="O203" i="22"/>
  <c r="O284" i="22"/>
  <c r="K284" i="22"/>
  <c r="O308" i="22"/>
  <c r="K308" i="22"/>
  <c r="K329" i="22"/>
  <c r="O329" i="22"/>
  <c r="K140" i="22"/>
  <c r="O140" i="22"/>
  <c r="O320" i="22"/>
  <c r="K320" i="22"/>
  <c r="K164" i="22"/>
  <c r="O164" i="22"/>
  <c r="O161" i="22"/>
  <c r="O296" i="22"/>
  <c r="K296" i="22"/>
  <c r="K302" i="22"/>
  <c r="O302" i="22"/>
  <c r="K110" i="22"/>
  <c r="O110" i="22"/>
  <c r="K176" i="22"/>
  <c r="O176" i="22"/>
  <c r="K44" i="22"/>
  <c r="O44" i="22"/>
  <c r="O182" i="22"/>
  <c r="K182" i="22"/>
  <c r="K242" i="22"/>
  <c r="O242" i="22"/>
  <c r="K122" i="22"/>
  <c r="O122" i="22"/>
  <c r="K62" i="22"/>
  <c r="O62" i="22"/>
  <c r="O212" i="22"/>
  <c r="K212" i="22"/>
  <c r="K134" i="22"/>
  <c r="O134" i="22"/>
  <c r="K59" i="22"/>
  <c r="O59" i="22"/>
  <c r="O221" i="22"/>
  <c r="K194" i="22"/>
  <c r="O194" i="22"/>
  <c r="O50" i="22"/>
  <c r="K50" i="22"/>
  <c r="K278" i="22"/>
  <c r="O278" i="22"/>
  <c r="K128" i="22"/>
  <c r="O128" i="22"/>
  <c r="K326" i="22"/>
  <c r="O326" i="22"/>
  <c r="K158" i="22"/>
  <c r="O158" i="22"/>
  <c r="O314" i="22"/>
  <c r="K314" i="22"/>
  <c r="O116" i="22"/>
  <c r="K116" i="22"/>
  <c r="K170" i="22"/>
  <c r="O170" i="22"/>
  <c r="K200" i="22"/>
  <c r="O200" i="22"/>
  <c r="O74" i="22"/>
  <c r="K248" i="22"/>
  <c r="O152" i="22"/>
  <c r="K290" i="22"/>
  <c r="K38" i="22"/>
  <c r="O38" i="22"/>
  <c r="AH326" i="22"/>
  <c r="AH44" i="22"/>
  <c r="AH128" i="22"/>
  <c r="AH224" i="22"/>
  <c r="AH56" i="22"/>
  <c r="BT23" i="20"/>
  <c r="AI119" i="22" s="1"/>
  <c r="AH272" i="22"/>
  <c r="AH122" i="22"/>
  <c r="AY9" i="20"/>
  <c r="X32" i="22" s="1"/>
  <c r="BT12" i="20"/>
  <c r="AI53" i="22" s="1"/>
  <c r="BT38" i="20"/>
  <c r="AI209" i="22" s="1"/>
  <c r="AV58" i="20"/>
  <c r="U326" i="22" s="1"/>
  <c r="AW58" i="20"/>
  <c r="V326" i="22" s="1"/>
  <c r="BB58" i="20"/>
  <c r="AA326" i="22" s="1"/>
  <c r="AX58" i="20"/>
  <c r="W326" i="22" s="1"/>
  <c r="BA58" i="20"/>
  <c r="Z326" i="22" s="1"/>
  <c r="AY58" i="20"/>
  <c r="X326" i="22" s="1"/>
  <c r="AZ58" i="20"/>
  <c r="Y326" i="22" s="1"/>
  <c r="AA43" i="20"/>
  <c r="D239" i="22" s="1"/>
  <c r="AC43" i="20"/>
  <c r="F239" i="22" s="1"/>
  <c r="AF43" i="20"/>
  <c r="I239" i="22" s="1"/>
  <c r="AD43" i="20"/>
  <c r="G239" i="22" s="1"/>
  <c r="AG43" i="20"/>
  <c r="J239" i="22" s="1"/>
  <c r="AB43" i="20"/>
  <c r="E239" i="22" s="1"/>
  <c r="AE43" i="20"/>
  <c r="H239" i="22" s="1"/>
  <c r="AB38" i="20"/>
  <c r="E209" i="22" s="1"/>
  <c r="AE38" i="20"/>
  <c r="H209" i="22" s="1"/>
  <c r="AG38" i="20"/>
  <c r="J209" i="22" s="1"/>
  <c r="AC38" i="20"/>
  <c r="F209" i="22" s="1"/>
  <c r="AD38" i="20"/>
  <c r="G209" i="22" s="1"/>
  <c r="AF38" i="20"/>
  <c r="I209" i="22" s="1"/>
  <c r="AA38" i="20"/>
  <c r="D209" i="22" s="1"/>
  <c r="AN128" i="22"/>
  <c r="AL248" i="22"/>
  <c r="AK248" i="22"/>
  <c r="AN248" i="22"/>
  <c r="AP248" i="22"/>
  <c r="AQ248" i="22"/>
  <c r="AK68" i="22"/>
  <c r="AL68" i="22"/>
  <c r="AO176" i="22"/>
  <c r="AP176" i="22"/>
  <c r="AQ176" i="22"/>
  <c r="AM176" i="22"/>
  <c r="AL176" i="22"/>
  <c r="AO314" i="22"/>
  <c r="AL314" i="22"/>
  <c r="AQ314" i="22"/>
  <c r="AP314" i="22"/>
  <c r="AN68" i="22"/>
  <c r="AK314" i="22"/>
  <c r="AM152" i="22"/>
  <c r="AQ68" i="22"/>
  <c r="AL152" i="22"/>
  <c r="AP68" i="22"/>
  <c r="AM314" i="22"/>
  <c r="AM68" i="22"/>
  <c r="AO68" i="22"/>
  <c r="AQ128" i="22"/>
  <c r="AQ164" i="22"/>
  <c r="AK152" i="22"/>
  <c r="G149" i="22"/>
  <c r="H149" i="22"/>
  <c r="I149" i="22"/>
  <c r="J149" i="22"/>
  <c r="D149" i="22"/>
  <c r="F149" i="22"/>
  <c r="E149" i="22"/>
  <c r="E275" i="22"/>
  <c r="F275" i="22"/>
  <c r="G275" i="22"/>
  <c r="J275" i="22"/>
  <c r="D275" i="22"/>
  <c r="H275" i="22"/>
  <c r="I275" i="22"/>
  <c r="AZ9" i="20"/>
  <c r="Y32" i="22" s="1"/>
  <c r="CA9" i="20"/>
  <c r="AV32" i="22" s="1"/>
  <c r="CD9" i="20"/>
  <c r="AY32" i="22" s="1"/>
  <c r="BZ9" i="20"/>
  <c r="AU32" i="22" s="1"/>
  <c r="CB9" i="20"/>
  <c r="AW32" i="22" s="1"/>
  <c r="AX9" i="20"/>
  <c r="W32" i="22" s="1"/>
  <c r="AD9" i="20"/>
  <c r="G35" i="22" s="1"/>
  <c r="BL9" i="20"/>
  <c r="AL32" i="22" s="1"/>
  <c r="BO9" i="20"/>
  <c r="AO32" i="22" s="1"/>
  <c r="AB9" i="20"/>
  <c r="E35" i="22" s="1"/>
  <c r="BM9" i="20"/>
  <c r="AM32" i="22" s="1"/>
  <c r="AE9" i="20"/>
  <c r="H35" i="22" s="1"/>
  <c r="BN9" i="20"/>
  <c r="AN32" i="22" s="1"/>
  <c r="CC9" i="20"/>
  <c r="AX32" i="22" s="1"/>
  <c r="BK9" i="20"/>
  <c r="AK32" i="22" s="1"/>
  <c r="AW9" i="20"/>
  <c r="V32" i="22" s="1"/>
  <c r="AV9" i="20"/>
  <c r="U32" i="22" s="1"/>
  <c r="BQ9" i="20"/>
  <c r="AQ32" i="22" s="1"/>
  <c r="AA9" i="20"/>
  <c r="D35" i="22" s="1"/>
  <c r="BY9" i="20"/>
  <c r="AT32" i="22" s="1"/>
  <c r="AG9" i="20"/>
  <c r="J35" i="22" s="1"/>
  <c r="BA9" i="20"/>
  <c r="Z32" i="22" s="1"/>
  <c r="AC9" i="20"/>
  <c r="F35" i="22" s="1"/>
  <c r="BD210" i="22" l="1"/>
  <c r="BD120" i="22"/>
  <c r="BD330" i="22"/>
  <c r="BD276" i="22"/>
  <c r="BD228" i="22"/>
  <c r="BD126" i="22"/>
  <c r="BD295" i="22"/>
  <c r="BD54" i="22"/>
  <c r="BD42" i="22"/>
  <c r="BD166" i="22"/>
  <c r="BD61" i="22"/>
  <c r="BD304" i="22"/>
  <c r="BD48" i="22"/>
  <c r="BD310" i="22"/>
  <c r="BD64" i="22"/>
  <c r="BD60" i="22"/>
  <c r="BD193" i="22"/>
  <c r="BD318" i="22"/>
  <c r="BD43" i="22"/>
  <c r="BD58" i="22"/>
  <c r="BD76" i="22"/>
  <c r="BD187" i="22"/>
  <c r="BD313" i="22"/>
  <c r="BD241" i="22"/>
  <c r="BD307" i="22"/>
  <c r="BD88" i="22"/>
  <c r="BD322" i="22"/>
  <c r="BD145" i="22"/>
  <c r="BD271" i="22"/>
  <c r="BD172" i="22"/>
  <c r="BD163" i="22"/>
  <c r="BD52" i="22"/>
  <c r="BD265" i="22"/>
  <c r="BD196" i="22"/>
  <c r="BD226" i="22"/>
  <c r="BD229" i="22"/>
  <c r="BD252" i="22"/>
  <c r="BD316" i="22"/>
  <c r="BD142" i="22"/>
  <c r="BD180" i="22"/>
  <c r="BD67" i="22"/>
  <c r="BD154" i="22"/>
  <c r="BD85" i="22"/>
  <c r="BD112" i="22"/>
  <c r="BD232" i="22"/>
  <c r="BD121" i="22"/>
  <c r="BD274" i="22"/>
  <c r="BD214" i="22"/>
  <c r="BD94" i="22"/>
  <c r="BD190" i="22"/>
  <c r="BD319" i="22"/>
  <c r="BD202" i="22"/>
  <c r="BD184" i="22"/>
  <c r="BD91" i="22"/>
  <c r="BD277" i="22"/>
  <c r="BD168" i="22"/>
  <c r="BD157" i="22"/>
  <c r="BD211" i="22"/>
  <c r="BD208" i="22"/>
  <c r="BD49" i="22"/>
  <c r="BD46" i="22"/>
  <c r="BD329" i="22"/>
  <c r="BD286" i="22"/>
  <c r="BD289" i="22"/>
  <c r="BD235" i="22"/>
  <c r="BD175" i="22"/>
  <c r="BD325" i="22"/>
  <c r="BD82" i="22"/>
  <c r="BD106" i="22"/>
  <c r="BD109" i="22"/>
  <c r="BD72" i="22"/>
  <c r="BD223" i="22"/>
  <c r="BD220" i="22"/>
  <c r="BD79" i="22"/>
  <c r="BD256" i="22"/>
  <c r="BD259" i="22"/>
  <c r="BD151" i="22"/>
  <c r="BD148" i="22"/>
  <c r="BD199" i="22"/>
  <c r="BD160" i="22"/>
  <c r="BD169" i="22"/>
  <c r="BD124" i="22"/>
  <c r="BD127" i="22"/>
  <c r="BD55" i="22"/>
  <c r="BD292" i="22"/>
  <c r="BD217" i="22"/>
  <c r="BD253" i="22"/>
  <c r="BD250" i="22"/>
  <c r="BD244" i="22"/>
  <c r="BD247" i="22"/>
  <c r="BD181" i="22"/>
  <c r="BD178" i="22"/>
  <c r="BD156" i="22"/>
  <c r="BD301" i="22"/>
  <c r="BD298" i="22"/>
  <c r="BD115" i="22"/>
  <c r="BD262" i="22"/>
  <c r="BD238" i="22"/>
  <c r="BD139" i="22"/>
  <c r="BD136" i="22"/>
  <c r="BD97" i="22"/>
  <c r="BD205" i="22"/>
  <c r="BD328" i="22"/>
  <c r="BD331" i="22"/>
  <c r="BD130" i="22"/>
  <c r="BD133" i="22"/>
  <c r="BD118" i="22"/>
  <c r="BD40" i="22"/>
  <c r="BD268" i="22"/>
  <c r="BD70" i="22"/>
  <c r="BD73" i="22"/>
  <c r="BD132" i="22"/>
  <c r="BD283" i="22"/>
  <c r="BD280" i="22"/>
  <c r="BD100" i="22"/>
  <c r="BD103" i="22"/>
  <c r="BD36" i="22"/>
  <c r="BD35" i="22"/>
  <c r="K35" i="22"/>
  <c r="BD37" i="22" s="1"/>
  <c r="CI10" i="20"/>
  <c r="BD38" i="22" s="1"/>
  <c r="S9" i="20"/>
  <c r="C7" i="20" s="1"/>
  <c r="CI9" i="20"/>
  <c r="BD32" i="22" s="1"/>
  <c r="BD34"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kyufu</author>
  </authors>
  <commentList>
    <comment ref="B2" authorId="0" shapeId="0" xr:uid="{DC67AC60-D807-4015-A100-1C85EFF3264F}">
      <text>
        <r>
          <rPr>
            <sz val="10"/>
            <color indexed="81"/>
            <rFont val="MS P ゴシック"/>
            <family val="3"/>
            <charset val="128"/>
          </rPr>
          <t xml:space="preserve">
本シートの色のついた入力エリアに入力してください。入力した内容が様式シートに反映されます。最大で50名分を一括で作成可能です。
●入力方法について
①上段の所属所コード等を入力してください。
②「必ず入力」枠内の組合員の基本情報を入力してください。
③組合員の異動内容によって「所属所異動の場合に入力」枠または「退職等の場合に入力」枠を入力してください。
※各入力エリアには外部データからのコピー＆ペーストによる入力が可能です。（※その場合は「値のみ貼り付け」を行ってください。）
●エラーメッセージについて
・入力後、エラーが表示されている場合は当該箇所を確認し、必要に応じて修正してください。エラー項目の内容は様式に反映されない場合があります。
●印刷について
・様式シートで報告の対象者の範囲を選択し、「印刷範囲を設定」して印刷してください。
●追加報告時の注意点について
・異動報告書の提出後に、新たな者に係る報告が必要となった場合は、入力済の内容を修正するのではなく、後に追加で入力するか、新しい様式データを使用してください。
・異動報告書の様式シートで新たな報告対象者のみを選択して印刷範囲の設定を行い、印刷して提出してください。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kyufu</author>
  </authors>
  <commentList>
    <comment ref="B2" authorId="0" shapeId="0" xr:uid="{4F03234F-BF78-4124-8693-2DD6A6FDE070}">
      <text>
        <r>
          <rPr>
            <sz val="10"/>
            <color indexed="81"/>
            <rFont val="MS P ゴシック"/>
            <family val="3"/>
            <charset val="128"/>
          </rPr>
          <t xml:space="preserve">
本シートの色のついた入力エリアに入力してください。入力した内容が様式シートに反映されます。最大で50名分を一括で作成可能です。
●入力方法について
①上段の所属所コード等を入力してください。
②「必ず入力」枠内の組合員の基本情報を入力してください。
③組合員の異動内容によって「所属所異動の場合に入力」枠または「退職等の場合に入力」枠を入力してください。
※各入力エリアには外部データからのコピー＆ペーストによる入力が可能です。（※その場合は「値のみ貼り付け」を行ってください。）
●エラーメッセージについて
・入力後、エラーが表示されている場合は当該箇所を確認し、必要に応じて修正してください。エラー項目の内容は様式に反映されない場合があります。
●印刷について
・様式シートで報告の対象者の範囲を選択し、「印刷範囲を設定」して印刷してください。
●追加報告時の注意点について
・異動報告書の提出後に、新たな者に係る報告が必要となった場合は、入力済の内容を修正するのではなく、後に追加で入力するか、新しい様式データを使用してください。
・異動報告書の様式シートで新たな報告対象者のみを選択して印刷範囲の設定を行い、印刷して提出してください。</t>
        </r>
      </text>
    </comment>
  </commentList>
</comments>
</file>

<file path=xl/sharedStrings.xml><?xml version="1.0" encoding="utf-8"?>
<sst xmlns="http://schemas.openxmlformats.org/spreadsheetml/2006/main" count="10872" uniqueCount="5497">
  <si>
    <t>所属名正</t>
  </si>
  <si>
    <t>所属電話番号</t>
  </si>
  <si>
    <t>56301</t>
  </si>
  <si>
    <t>半田幼稚園</t>
  </si>
  <si>
    <t>0569-21-0390</t>
  </si>
  <si>
    <t>56302</t>
  </si>
  <si>
    <t>乙川幼稚園</t>
  </si>
  <si>
    <t>0569-21-0279</t>
  </si>
  <si>
    <t>56303</t>
  </si>
  <si>
    <t>亀崎幼稚園</t>
  </si>
  <si>
    <t>0569-28-0256</t>
  </si>
  <si>
    <t>56304</t>
  </si>
  <si>
    <t>成岩幼稚園</t>
  </si>
  <si>
    <t>0569-21-0294</t>
  </si>
  <si>
    <t>56305</t>
  </si>
  <si>
    <t>板山幼稚園</t>
  </si>
  <si>
    <t>0569-27-7168</t>
  </si>
  <si>
    <t>56306</t>
  </si>
  <si>
    <t>花園幼稚園</t>
  </si>
  <si>
    <t>0569-21-9566</t>
  </si>
  <si>
    <t>56307</t>
  </si>
  <si>
    <t>宮池幼稚園</t>
  </si>
  <si>
    <t>0569-24-9240</t>
  </si>
  <si>
    <t>56313</t>
  </si>
  <si>
    <t>常滑幼稚園</t>
  </si>
  <si>
    <t>0569-35-2124</t>
  </si>
  <si>
    <t>56314</t>
  </si>
  <si>
    <t>青海こども園</t>
  </si>
  <si>
    <t>0569-42-4333</t>
  </si>
  <si>
    <t>56322</t>
  </si>
  <si>
    <t>梅が丘幼稚園</t>
  </si>
  <si>
    <t>0562-55-4002</t>
  </si>
  <si>
    <t>56323</t>
  </si>
  <si>
    <t>知多東部幼稚園</t>
  </si>
  <si>
    <t>0562-35-0650</t>
  </si>
  <si>
    <t>56415</t>
  </si>
  <si>
    <t>西尾幼稚園</t>
  </si>
  <si>
    <t>0563-57-2401</t>
  </si>
  <si>
    <t>56416</t>
  </si>
  <si>
    <t>鶴城幼稚園</t>
  </si>
  <si>
    <t>0563-56-3926</t>
  </si>
  <si>
    <t>56417</t>
  </si>
  <si>
    <t>平坂幼稚園</t>
  </si>
  <si>
    <t>0563-59-6031</t>
  </si>
  <si>
    <t>57001</t>
  </si>
  <si>
    <t>名古屋市立大学</t>
  </si>
  <si>
    <t>56016</t>
  </si>
  <si>
    <t>大高幼稚園</t>
  </si>
  <si>
    <t>052-621-6033</t>
  </si>
  <si>
    <t>56017</t>
  </si>
  <si>
    <t>桶狭間幼稚園</t>
  </si>
  <si>
    <t>052-621-6018</t>
  </si>
  <si>
    <t>56018</t>
  </si>
  <si>
    <t>平田幼稚園</t>
  </si>
  <si>
    <t>052-502-2016</t>
  </si>
  <si>
    <t>56019</t>
  </si>
  <si>
    <t>西山台幼稚園</t>
  </si>
  <si>
    <t>052-701-5286</t>
  </si>
  <si>
    <t>56020</t>
  </si>
  <si>
    <t>報徳幼稚園</t>
  </si>
  <si>
    <t>052-913-5321</t>
  </si>
  <si>
    <t>56021</t>
  </si>
  <si>
    <t>比良幼稚園</t>
  </si>
  <si>
    <t>052-502-1376</t>
  </si>
  <si>
    <t>56022</t>
  </si>
  <si>
    <t>大幸幼稚園</t>
  </si>
  <si>
    <t>052-722-1546</t>
  </si>
  <si>
    <t>56023</t>
  </si>
  <si>
    <t>荒子幼稚園</t>
  </si>
  <si>
    <t>052-353-4936</t>
  </si>
  <si>
    <t>56024</t>
  </si>
  <si>
    <t>浦里幼稚園</t>
  </si>
  <si>
    <t>052-891-2726</t>
  </si>
  <si>
    <t>56025</t>
  </si>
  <si>
    <t>二城幼稚園</t>
  </si>
  <si>
    <t>052-793-3851</t>
  </si>
  <si>
    <t>56026</t>
  </si>
  <si>
    <t>楠西幼稚園</t>
  </si>
  <si>
    <t>052-902-2250</t>
  </si>
  <si>
    <t>56027</t>
  </si>
  <si>
    <t>猪高幼稚園</t>
  </si>
  <si>
    <t>052-773-2756</t>
  </si>
  <si>
    <t>56028</t>
  </si>
  <si>
    <t>植田幼稚園</t>
  </si>
  <si>
    <t>052-803-3108</t>
  </si>
  <si>
    <t>56029</t>
  </si>
  <si>
    <t>春田幼稚園</t>
  </si>
  <si>
    <t>052-301-3610</t>
  </si>
  <si>
    <t>56030</t>
  </si>
  <si>
    <t>神の倉幼稚園</t>
  </si>
  <si>
    <t>052-876-6490</t>
  </si>
  <si>
    <t>56031</t>
  </si>
  <si>
    <t>梅森坂幼稚園</t>
  </si>
  <si>
    <t>052-703-6644</t>
  </si>
  <si>
    <t>56032</t>
  </si>
  <si>
    <t>おりべ幼稚園</t>
  </si>
  <si>
    <t>052-914-2806</t>
  </si>
  <si>
    <t>56033</t>
  </si>
  <si>
    <t>はとり幼稚園</t>
  </si>
  <si>
    <t>052-432-1221</t>
  </si>
  <si>
    <t>56034</t>
  </si>
  <si>
    <t>比良西幼稚園</t>
  </si>
  <si>
    <t>052-502-7441</t>
  </si>
  <si>
    <t>60001</t>
  </si>
  <si>
    <t>62001</t>
  </si>
  <si>
    <t>豊明小学校</t>
  </si>
  <si>
    <t>0562-97-0111</t>
  </si>
  <si>
    <t>60002</t>
  </si>
  <si>
    <t>60029</t>
  </si>
  <si>
    <t>中央小学校</t>
  </si>
  <si>
    <t>0562-92-0312</t>
  </si>
  <si>
    <t>60003</t>
  </si>
  <si>
    <t>沓掛小学校</t>
  </si>
  <si>
    <t>0562-92-0743</t>
  </si>
  <si>
    <t>60004</t>
  </si>
  <si>
    <t>栄小学校</t>
  </si>
  <si>
    <t>0562-97-5710</t>
  </si>
  <si>
    <t>60005</t>
  </si>
  <si>
    <t>双峰小学校</t>
  </si>
  <si>
    <t>0562-92-4821</t>
  </si>
  <si>
    <t>60006</t>
  </si>
  <si>
    <t>東郷小学校</t>
  </si>
  <si>
    <t>0561-39-0006</t>
  </si>
  <si>
    <t>60007</t>
  </si>
  <si>
    <t>62005</t>
  </si>
  <si>
    <t>春木台小学校</t>
  </si>
  <si>
    <t>0561-39-3531</t>
  </si>
  <si>
    <t>60008</t>
  </si>
  <si>
    <t>諸輪小学校</t>
  </si>
  <si>
    <t>0561-39-3731</t>
  </si>
  <si>
    <t>60009</t>
  </si>
  <si>
    <t>62008</t>
  </si>
  <si>
    <t>日進西小学校</t>
  </si>
  <si>
    <t>052-801-0506</t>
  </si>
  <si>
    <t>60010</t>
  </si>
  <si>
    <t>62007</t>
  </si>
  <si>
    <t>日進東小学校</t>
  </si>
  <si>
    <t>0561-73-2227</t>
  </si>
  <si>
    <t>60011</t>
  </si>
  <si>
    <t>日進北小学校</t>
  </si>
  <si>
    <t>0561-72-0145</t>
  </si>
  <si>
    <t>60012</t>
  </si>
  <si>
    <t>日進南小学校</t>
  </si>
  <si>
    <t>0561-73-1320</t>
  </si>
  <si>
    <t>60013</t>
  </si>
  <si>
    <t>相野山小学校</t>
  </si>
  <si>
    <t>0561-73-1525</t>
  </si>
  <si>
    <t>60014</t>
  </si>
  <si>
    <t>60123</t>
  </si>
  <si>
    <t>長久手小学校</t>
  </si>
  <si>
    <t>0561-62-0002</t>
  </si>
  <si>
    <t>60015</t>
  </si>
  <si>
    <t>長久手西小学校</t>
  </si>
  <si>
    <t>0561-62-2936</t>
  </si>
  <si>
    <t>60016</t>
  </si>
  <si>
    <t>三崎小学校</t>
  </si>
  <si>
    <t>0562-93-5111</t>
  </si>
  <si>
    <t>60017</t>
  </si>
  <si>
    <t>大宮小学校</t>
  </si>
  <si>
    <t>0562-93-0911</t>
  </si>
  <si>
    <t>60018</t>
  </si>
  <si>
    <t>唐竹小学校</t>
  </si>
  <si>
    <t>0562-93-1212</t>
  </si>
  <si>
    <t>60019</t>
  </si>
  <si>
    <t>音貝小学校</t>
  </si>
  <si>
    <t>052-803-1195</t>
  </si>
  <si>
    <t>60020</t>
  </si>
  <si>
    <t>高嶺小学校</t>
  </si>
  <si>
    <t>0561-38-2201</t>
  </si>
  <si>
    <t>60021</t>
  </si>
  <si>
    <t>60024</t>
  </si>
  <si>
    <t>旭小学校</t>
  </si>
  <si>
    <t>0561-53-2035</t>
  </si>
  <si>
    <t>60022</t>
  </si>
  <si>
    <t>62022</t>
  </si>
  <si>
    <t>東栄小学校</t>
  </si>
  <si>
    <t>0561-53-2926</t>
  </si>
  <si>
    <t>60023</t>
  </si>
  <si>
    <t>62023</t>
  </si>
  <si>
    <t>渋川小学校</t>
  </si>
  <si>
    <t>0561-53-2044</t>
  </si>
  <si>
    <t>本地原小学校</t>
  </si>
  <si>
    <t>0561-53-2702</t>
  </si>
  <si>
    <t>60025</t>
  </si>
  <si>
    <t>城山小学校</t>
  </si>
  <si>
    <t>0561-53-5020</t>
  </si>
  <si>
    <t>60026</t>
  </si>
  <si>
    <t>白鳳小学校</t>
  </si>
  <si>
    <t>0561-53-5700</t>
  </si>
  <si>
    <t>60027</t>
  </si>
  <si>
    <t>瑞鳳小学校</t>
  </si>
  <si>
    <t>052-773-2391</t>
  </si>
  <si>
    <t>60028</t>
  </si>
  <si>
    <t>旭丘小学校</t>
  </si>
  <si>
    <t>0561-54-3066</t>
  </si>
  <si>
    <t>舘小学校</t>
  </si>
  <si>
    <t>0562-97-1235</t>
  </si>
  <si>
    <t>60030</t>
  </si>
  <si>
    <t>長久手東小学校</t>
  </si>
  <si>
    <t>0561-62-4353</t>
  </si>
  <si>
    <t>60031</t>
  </si>
  <si>
    <t>62031</t>
  </si>
  <si>
    <t>西枇杷島小学校</t>
  </si>
  <si>
    <t>052-502-1406</t>
  </si>
  <si>
    <t>60032</t>
  </si>
  <si>
    <t>古城小学校</t>
  </si>
  <si>
    <t>052-502-7171</t>
  </si>
  <si>
    <t>60033</t>
  </si>
  <si>
    <t>62034</t>
  </si>
  <si>
    <t>志水小学校</t>
  </si>
  <si>
    <t>0568-28-5580</t>
  </si>
  <si>
    <t>60034</t>
  </si>
  <si>
    <t>豊山小学校</t>
  </si>
  <si>
    <t>0568-28-0004</t>
  </si>
  <si>
    <t>60035</t>
  </si>
  <si>
    <t>新栄小学校</t>
  </si>
  <si>
    <t>0568-28-3457</t>
  </si>
  <si>
    <t>60036</t>
  </si>
  <si>
    <t>60038</t>
  </si>
  <si>
    <t>師勝小学校</t>
  </si>
  <si>
    <t>0568-21-0125</t>
  </si>
  <si>
    <t>60037</t>
  </si>
  <si>
    <t>60049</t>
  </si>
  <si>
    <t>師勝南小学校</t>
  </si>
  <si>
    <t>0568-22-2322</t>
  </si>
  <si>
    <t>師勝北小学校</t>
  </si>
  <si>
    <t>0568-22-7338</t>
  </si>
  <si>
    <t>60039</t>
  </si>
  <si>
    <t>62039</t>
  </si>
  <si>
    <t>西春小学校</t>
  </si>
  <si>
    <t>0568-21-1104</t>
  </si>
  <si>
    <t>60040</t>
  </si>
  <si>
    <t>五条小学校</t>
  </si>
  <si>
    <t>0568-21-0083</t>
  </si>
  <si>
    <t>60041</t>
  </si>
  <si>
    <t>鴨田小学校</t>
  </si>
  <si>
    <t>0568-22-4425</t>
  </si>
  <si>
    <t>60042</t>
  </si>
  <si>
    <t>60044</t>
  </si>
  <si>
    <t>春日小学校</t>
  </si>
  <si>
    <t>052-400-3029</t>
  </si>
  <si>
    <t>60043</t>
  </si>
  <si>
    <t>師勝東小学校</t>
  </si>
  <si>
    <t>0568-23-1052</t>
  </si>
  <si>
    <t>清洲小学校</t>
  </si>
  <si>
    <t>052-400-3651</t>
  </si>
  <si>
    <t>60045</t>
  </si>
  <si>
    <t>栗島小学校</t>
  </si>
  <si>
    <t>0568-23-3237</t>
  </si>
  <si>
    <t>60046</t>
  </si>
  <si>
    <t>師勝西小学校</t>
  </si>
  <si>
    <t>0568-23-5515</t>
  </si>
  <si>
    <t>60047</t>
  </si>
  <si>
    <t>新川小学校</t>
  </si>
  <si>
    <t>052-400-2771</t>
  </si>
  <si>
    <t>60048</t>
  </si>
  <si>
    <t>星の宮小学校</t>
  </si>
  <si>
    <t>052-409-0016</t>
  </si>
  <si>
    <t>白木小学校</t>
  </si>
  <si>
    <t>0568-22-7397</t>
  </si>
  <si>
    <t>60050</t>
  </si>
  <si>
    <t>清洲東小学校</t>
  </si>
  <si>
    <t>052-400-1144</t>
  </si>
  <si>
    <t>60051</t>
  </si>
  <si>
    <t>62058</t>
  </si>
  <si>
    <t>小牧小学校</t>
  </si>
  <si>
    <t>0568-77-4148</t>
  </si>
  <si>
    <t>60052</t>
  </si>
  <si>
    <t>村中小学校</t>
  </si>
  <si>
    <t>0568-73-7677</t>
  </si>
  <si>
    <t>60053</t>
  </si>
  <si>
    <t>小牧南小学校</t>
  </si>
  <si>
    <t>0568-72-2210</t>
  </si>
  <si>
    <t>60054</t>
  </si>
  <si>
    <t>三ツ渕小学校</t>
  </si>
  <si>
    <t>0568-73-3175</t>
  </si>
  <si>
    <t>60055</t>
  </si>
  <si>
    <t>60064</t>
  </si>
  <si>
    <t>味岡小学校</t>
  </si>
  <si>
    <t>0568-77-6271</t>
  </si>
  <si>
    <t>60056</t>
  </si>
  <si>
    <t>62059</t>
  </si>
  <si>
    <t>篠岡小学校</t>
  </si>
  <si>
    <t>0568-79-8018</t>
  </si>
  <si>
    <t>60057</t>
  </si>
  <si>
    <t>北里小学校</t>
  </si>
  <si>
    <t>0568-77-3194</t>
  </si>
  <si>
    <t>60058</t>
  </si>
  <si>
    <t>米野小学校</t>
  </si>
  <si>
    <t>0568-77-3187</t>
  </si>
  <si>
    <t>60059</t>
  </si>
  <si>
    <t>一色小学校</t>
  </si>
  <si>
    <t>0568-77-3191</t>
  </si>
  <si>
    <t>60060</t>
  </si>
  <si>
    <t>小木小学校</t>
  </si>
  <si>
    <t>0568-72-9770</t>
  </si>
  <si>
    <t>60061</t>
  </si>
  <si>
    <t>小牧原小学校</t>
  </si>
  <si>
    <t>0568-73-5531</t>
  </si>
  <si>
    <t>60062</t>
  </si>
  <si>
    <t>本庄小学校</t>
  </si>
  <si>
    <t>0568-79-3567</t>
  </si>
  <si>
    <t>60063</t>
  </si>
  <si>
    <t>桃ケ丘小学校</t>
  </si>
  <si>
    <t>0568-79-3570</t>
  </si>
  <si>
    <t>陶小学校</t>
  </si>
  <si>
    <t>0568-79-4824</t>
  </si>
  <si>
    <t>60065</t>
  </si>
  <si>
    <t>62083</t>
  </si>
  <si>
    <t>北城小学校</t>
  </si>
  <si>
    <t>0568-83-8300</t>
  </si>
  <si>
    <t>60066</t>
  </si>
  <si>
    <t>60091</t>
  </si>
  <si>
    <t>石尾台小学校</t>
  </si>
  <si>
    <t>0568-91-6700</t>
  </si>
  <si>
    <t>60067</t>
  </si>
  <si>
    <t>60082</t>
  </si>
  <si>
    <t>東高森台小学校</t>
  </si>
  <si>
    <t>0568-91-7700</t>
  </si>
  <si>
    <t>60068</t>
  </si>
  <si>
    <t>62072</t>
  </si>
  <si>
    <t>上条小学校</t>
  </si>
  <si>
    <t>0568-84-6931</t>
  </si>
  <si>
    <t>60069</t>
  </si>
  <si>
    <t>62074</t>
  </si>
  <si>
    <t>神屋小学校</t>
  </si>
  <si>
    <t>0568-88-2291</t>
  </si>
  <si>
    <t>60070</t>
  </si>
  <si>
    <t>東野小学校</t>
  </si>
  <si>
    <t>0568-84-6911</t>
  </si>
  <si>
    <t>60071</t>
  </si>
  <si>
    <t>60088</t>
  </si>
  <si>
    <t>味美小学校</t>
  </si>
  <si>
    <t>0568-31-2213</t>
  </si>
  <si>
    <t>60072</t>
  </si>
  <si>
    <t>勝川小学校</t>
  </si>
  <si>
    <t>0568-31-2106</t>
  </si>
  <si>
    <t>60073</t>
  </si>
  <si>
    <t>60099</t>
  </si>
  <si>
    <t>春日井小学校</t>
  </si>
  <si>
    <t>0568-31-2201</t>
  </si>
  <si>
    <t>60074</t>
  </si>
  <si>
    <t>篠木小学校</t>
  </si>
  <si>
    <t>0568-81-2536</t>
  </si>
  <si>
    <t>60075</t>
  </si>
  <si>
    <t>鷹来小学校</t>
  </si>
  <si>
    <t>0568-81-3001</t>
  </si>
  <si>
    <t>60076</t>
  </si>
  <si>
    <t>牛山小学校</t>
  </si>
  <si>
    <t>0568-31-3043</t>
  </si>
  <si>
    <t>60077</t>
  </si>
  <si>
    <t>鳥居松小学校</t>
  </si>
  <si>
    <t>0568-81-2601</t>
  </si>
  <si>
    <t>60078</t>
  </si>
  <si>
    <t>小野小学校</t>
  </si>
  <si>
    <t>0568-81-2247</t>
  </si>
  <si>
    <t>60079</t>
  </si>
  <si>
    <t>八幡小学校</t>
  </si>
  <si>
    <t>0568-81-2749</t>
  </si>
  <si>
    <t>60080</t>
  </si>
  <si>
    <t>坂下小学校</t>
  </si>
  <si>
    <t>0568-88-0001</t>
  </si>
  <si>
    <t>60081</t>
  </si>
  <si>
    <t>西尾小学校</t>
  </si>
  <si>
    <t>0568-88-0059</t>
  </si>
  <si>
    <t>高座小学校</t>
  </si>
  <si>
    <t>0568-51-0077</t>
  </si>
  <si>
    <t>60083</t>
  </si>
  <si>
    <t>不二小学校</t>
  </si>
  <si>
    <t>0568-51-0029</t>
  </si>
  <si>
    <t>60084</t>
  </si>
  <si>
    <t>玉川小学校</t>
  </si>
  <si>
    <t>0568-51-0109</t>
  </si>
  <si>
    <t>60085</t>
  </si>
  <si>
    <t>白山小学校</t>
  </si>
  <si>
    <t>0568-31-6545</t>
  </si>
  <si>
    <t>60086</t>
  </si>
  <si>
    <t>藤山台小学校</t>
  </si>
  <si>
    <t>0568-91-3005</t>
  </si>
  <si>
    <t>60087</t>
  </si>
  <si>
    <t>神領小学校</t>
  </si>
  <si>
    <t>0568-81-1884</t>
  </si>
  <si>
    <t>山王小学校</t>
  </si>
  <si>
    <t>0568-31-5197</t>
  </si>
  <si>
    <t>60089</t>
  </si>
  <si>
    <t>松原小学校</t>
  </si>
  <si>
    <t>0568-81-8995</t>
  </si>
  <si>
    <t>60090</t>
  </si>
  <si>
    <t>藤山台東小学校</t>
  </si>
  <si>
    <t>0568-91-0416</t>
  </si>
  <si>
    <t>岩成台小学校</t>
  </si>
  <si>
    <t>0568-91-2556</t>
  </si>
  <si>
    <t>60092</t>
  </si>
  <si>
    <t>西山小学校</t>
  </si>
  <si>
    <t>0568-81-7288</t>
  </si>
  <si>
    <t>60093</t>
  </si>
  <si>
    <t>高森台小学校</t>
  </si>
  <si>
    <t>0568-91-4817</t>
  </si>
  <si>
    <t>60094</t>
  </si>
  <si>
    <t>西藤山台小学校</t>
  </si>
  <si>
    <t>0568-91-4816</t>
  </si>
  <si>
    <t>60095</t>
  </si>
  <si>
    <t>柏原小学校</t>
  </si>
  <si>
    <t>0568-83-2391</t>
  </si>
  <si>
    <t>愛知県教育・スポーツ振興財団</t>
  </si>
  <si>
    <t>052-242-1500</t>
  </si>
  <si>
    <t>愛知県体育協会</t>
  </si>
  <si>
    <t>052-264-1010</t>
  </si>
  <si>
    <t>40001</t>
  </si>
  <si>
    <t>愛知県教員組合</t>
  </si>
  <si>
    <t>052-264-1371</t>
  </si>
  <si>
    <t>40002</t>
  </si>
  <si>
    <t>愛知県高等学校教職員組合</t>
  </si>
  <si>
    <t>052-261-8155</t>
  </si>
  <si>
    <t>40003</t>
  </si>
  <si>
    <t>公立学校共済組合愛知支部</t>
  </si>
  <si>
    <t>052-954-6774</t>
  </si>
  <si>
    <t>40004</t>
  </si>
  <si>
    <t>公立学校共済組合名古屋宿泊所</t>
  </si>
  <si>
    <t>052-762-3151</t>
  </si>
  <si>
    <t>40005</t>
  </si>
  <si>
    <t>公立学校共済組合蒲郡保養所</t>
  </si>
  <si>
    <t>0533-68-2188</t>
  </si>
  <si>
    <t>40006</t>
  </si>
  <si>
    <t>愛知県教職員労働組合協議会</t>
  </si>
  <si>
    <t>052-242-4474</t>
  </si>
  <si>
    <t>40007</t>
  </si>
  <si>
    <t>名古屋市教員組合</t>
  </si>
  <si>
    <t>052-961-1976</t>
  </si>
  <si>
    <t>51001</t>
  </si>
  <si>
    <t>愛知県立大学長久手キャンパス</t>
  </si>
  <si>
    <t>0561-64-1115</t>
  </si>
  <si>
    <t>51002</t>
  </si>
  <si>
    <t>愛知県立芸術大学</t>
  </si>
  <si>
    <t>0561-62-1180</t>
  </si>
  <si>
    <t>51003</t>
  </si>
  <si>
    <t>愛知県立大学守山キャンパス</t>
  </si>
  <si>
    <t>54001</t>
  </si>
  <si>
    <t>菊里高等学校</t>
  </si>
  <si>
    <t>052-781-0445</t>
  </si>
  <si>
    <t>54002</t>
  </si>
  <si>
    <t>向陽高等学校</t>
  </si>
  <si>
    <t>052-841-7138</t>
  </si>
  <si>
    <t>54003</t>
  </si>
  <si>
    <t>桜台高等学校</t>
  </si>
  <si>
    <t>052-821-0186</t>
  </si>
  <si>
    <t>54004</t>
  </si>
  <si>
    <t>西陵高等学校</t>
  </si>
  <si>
    <t>052-521-5551</t>
  </si>
  <si>
    <t>54005</t>
  </si>
  <si>
    <t>名古屋商業高等学校</t>
  </si>
  <si>
    <t>052-751-6111</t>
  </si>
  <si>
    <t>54006</t>
  </si>
  <si>
    <t>工業高等学校</t>
  </si>
  <si>
    <t>052-361-3116</t>
  </si>
  <si>
    <t>54007</t>
  </si>
  <si>
    <t>工芸高等学校</t>
  </si>
  <si>
    <t>052-931-7541</t>
  </si>
  <si>
    <t>54008</t>
  </si>
  <si>
    <t>北高等学校</t>
  </si>
  <si>
    <t>052-901-0338</t>
  </si>
  <si>
    <t>54009</t>
  </si>
  <si>
    <t>若宮商業高等学校</t>
  </si>
  <si>
    <t>54010</t>
  </si>
  <si>
    <t>中央高等学校</t>
  </si>
  <si>
    <t>052-241-6538</t>
  </si>
  <si>
    <t>54011</t>
  </si>
  <si>
    <t>緑高等学校</t>
  </si>
  <si>
    <t>052-895-0461</t>
  </si>
  <si>
    <t>54014</t>
  </si>
  <si>
    <t>富田高等学校</t>
  </si>
  <si>
    <t>052-301-1975</t>
  </si>
  <si>
    <t>54015</t>
  </si>
  <si>
    <t>山田高等学校</t>
  </si>
  <si>
    <t>052-501-7800</t>
  </si>
  <si>
    <t>54016</t>
  </si>
  <si>
    <t>名東高等学校</t>
  </si>
  <si>
    <t>052-703-3313</t>
  </si>
  <si>
    <t>56001</t>
  </si>
  <si>
    <t>第一幼稚園</t>
  </si>
  <si>
    <t>052-961-5506</t>
  </si>
  <si>
    <t>56002</t>
  </si>
  <si>
    <t>第二幼稚園</t>
  </si>
  <si>
    <t>052-731-1181</t>
  </si>
  <si>
    <t>56003</t>
  </si>
  <si>
    <t>第三幼稚園</t>
  </si>
  <si>
    <t>052-561-2348</t>
  </si>
  <si>
    <t>56005</t>
  </si>
  <si>
    <t>吹上幼稚園</t>
  </si>
  <si>
    <t>052-731-8766</t>
  </si>
  <si>
    <t>56008</t>
  </si>
  <si>
    <t>常磐幼稚園</t>
  </si>
  <si>
    <t>052-361-7133</t>
  </si>
  <si>
    <t>56010</t>
  </si>
  <si>
    <t>高田幼稚園</t>
  </si>
  <si>
    <t>052-871-3808</t>
  </si>
  <si>
    <t>56013</t>
  </si>
  <si>
    <t>杉村幼稚園</t>
  </si>
  <si>
    <t>052-911-9513</t>
  </si>
  <si>
    <t>56015</t>
  </si>
  <si>
    <t>鳴子幼稚園</t>
  </si>
  <si>
    <t>052-892-2616</t>
  </si>
  <si>
    <t>60096</t>
  </si>
  <si>
    <t>大手小学校</t>
  </si>
  <si>
    <t>0568-81-1410</t>
  </si>
  <si>
    <t>60097</t>
  </si>
  <si>
    <t>中央台小学校</t>
  </si>
  <si>
    <t>0568-91-2528</t>
  </si>
  <si>
    <t>60098</t>
  </si>
  <si>
    <t>岩成台西小学校</t>
  </si>
  <si>
    <t>0568-92-3511</t>
  </si>
  <si>
    <t>松山小学校</t>
  </si>
  <si>
    <t>0568-31-9888</t>
  </si>
  <si>
    <t>60100</t>
  </si>
  <si>
    <t>篠原小学校</t>
  </si>
  <si>
    <t>0568-84-6100</t>
  </si>
  <si>
    <t>60101</t>
  </si>
  <si>
    <t>押沢台小学校</t>
  </si>
  <si>
    <t>0568-91-2311</t>
  </si>
  <si>
    <t>60102</t>
  </si>
  <si>
    <t>60146</t>
  </si>
  <si>
    <t>陶原小学校</t>
  </si>
  <si>
    <t>0561-82-2243</t>
  </si>
  <si>
    <t>60103</t>
  </si>
  <si>
    <t>深川小学校</t>
  </si>
  <si>
    <t>0561-82-2272</t>
  </si>
  <si>
    <t>60104</t>
  </si>
  <si>
    <t>祖母懐小学校</t>
  </si>
  <si>
    <t>0561-82-2273</t>
  </si>
  <si>
    <t>60105</t>
  </si>
  <si>
    <t>道泉小学校</t>
  </si>
  <si>
    <t>0561-82-2474</t>
  </si>
  <si>
    <t>60106</t>
  </si>
  <si>
    <t>62093</t>
  </si>
  <si>
    <t>效範小学校</t>
  </si>
  <si>
    <t>0561-82-3050</t>
  </si>
  <si>
    <t>60107</t>
  </si>
  <si>
    <t>東明小学校</t>
  </si>
  <si>
    <t>0561-82-5501</t>
  </si>
  <si>
    <t>60108</t>
  </si>
  <si>
    <t>古瀬戸小学校</t>
  </si>
  <si>
    <t>0561-82-2392</t>
  </si>
  <si>
    <t>60109</t>
  </si>
  <si>
    <t>水野小学校</t>
  </si>
  <si>
    <t>0561-48-1098</t>
  </si>
  <si>
    <t>60110</t>
  </si>
  <si>
    <t>水南小学校</t>
  </si>
  <si>
    <t>0561-82-2084</t>
  </si>
  <si>
    <t>60111</t>
  </si>
  <si>
    <t>62095</t>
  </si>
  <si>
    <t>幡山東小学校</t>
  </si>
  <si>
    <t>0561-82-4404</t>
  </si>
  <si>
    <t>60112</t>
  </si>
  <si>
    <t>幡山西小学校</t>
  </si>
  <si>
    <t>0561-82-4394</t>
  </si>
  <si>
    <t>60113</t>
  </si>
  <si>
    <t>下品野小学校</t>
  </si>
  <si>
    <t>0561-41-0074</t>
  </si>
  <si>
    <t>60114</t>
  </si>
  <si>
    <t>品野台小学校</t>
  </si>
  <si>
    <t>0561-41-0041</t>
  </si>
  <si>
    <t>60115</t>
  </si>
  <si>
    <t>掛川小学校</t>
  </si>
  <si>
    <t>0561-48-5151</t>
  </si>
  <si>
    <t>60116</t>
  </si>
  <si>
    <t>長根小学校</t>
  </si>
  <si>
    <t>0561-82-9640</t>
  </si>
  <si>
    <t>60117</t>
  </si>
  <si>
    <t>原山小学校</t>
  </si>
  <si>
    <t>0561-21-3804</t>
  </si>
  <si>
    <t>60118</t>
  </si>
  <si>
    <t>東山小学校</t>
  </si>
  <si>
    <t>0561-21-2801</t>
  </si>
  <si>
    <t>60119</t>
  </si>
  <si>
    <t>萩山小学校</t>
  </si>
  <si>
    <t>0561-83-3650</t>
  </si>
  <si>
    <t>60120</t>
  </si>
  <si>
    <t>瀬戸八幡小学校</t>
  </si>
  <si>
    <t>0561-82-4445</t>
  </si>
  <si>
    <t>60121</t>
  </si>
  <si>
    <t>西陵小学校</t>
  </si>
  <si>
    <t>0561-48-1993</t>
  </si>
  <si>
    <t>60122</t>
  </si>
  <si>
    <t>三郷小学校</t>
  </si>
  <si>
    <t>0561-54-8777</t>
  </si>
  <si>
    <t>長久手北小学校</t>
  </si>
  <si>
    <t>0561-62-9292</t>
  </si>
  <si>
    <t>60124</t>
  </si>
  <si>
    <t>長久手南小学校</t>
  </si>
  <si>
    <t>0561-63-2272</t>
  </si>
  <si>
    <t>60125</t>
  </si>
  <si>
    <t>光ケ丘小学校</t>
  </si>
  <si>
    <t>0568-79-4466</t>
  </si>
  <si>
    <t>60126</t>
  </si>
  <si>
    <t>大城小学校</t>
  </si>
  <si>
    <t>0568-79-7666</t>
  </si>
  <si>
    <t>60127</t>
  </si>
  <si>
    <t>桃栄小学校</t>
  </si>
  <si>
    <t>052-409-8861</t>
  </si>
  <si>
    <t>60128</t>
  </si>
  <si>
    <t>香久山小学校</t>
  </si>
  <si>
    <t>052-807-2100</t>
  </si>
  <si>
    <t>60129</t>
  </si>
  <si>
    <t>梨の木小学校</t>
  </si>
  <si>
    <t>0561-75-0155</t>
  </si>
  <si>
    <t>60130</t>
  </si>
  <si>
    <t>丸田小学校</t>
  </si>
  <si>
    <t>0568-84-2211</t>
  </si>
  <si>
    <t>60131</t>
  </si>
  <si>
    <t>60132</t>
  </si>
  <si>
    <t>大口南小学校</t>
  </si>
  <si>
    <t>0587-95-3216</t>
  </si>
  <si>
    <t>大口北小学校</t>
  </si>
  <si>
    <t>0587-95-2034</t>
  </si>
  <si>
    <t>60133</t>
  </si>
  <si>
    <t>大口西小学校</t>
  </si>
  <si>
    <t>0587-95-5066</t>
  </si>
  <si>
    <t>60135</t>
  </si>
  <si>
    <t>62115</t>
  </si>
  <si>
    <t>柏森小学校</t>
  </si>
  <si>
    <t>0587-93-2004</t>
  </si>
  <si>
    <t>60136</t>
  </si>
  <si>
    <t>高雄小学校</t>
  </si>
  <si>
    <t>0587-93-2104</t>
  </si>
  <si>
    <t>60137</t>
  </si>
  <si>
    <t>山名小学校</t>
  </si>
  <si>
    <t>0587-93-2777</t>
  </si>
  <si>
    <t>60138</t>
  </si>
  <si>
    <t>扶桑東小学校</t>
  </si>
  <si>
    <t>0587-93-7821</t>
  </si>
  <si>
    <t>60140</t>
  </si>
  <si>
    <t>62118</t>
  </si>
  <si>
    <t>岩倉北小学校</t>
  </si>
  <si>
    <t>0587-37-1221</t>
  </si>
  <si>
    <t>60141</t>
  </si>
  <si>
    <t>岩倉南小学校</t>
  </si>
  <si>
    <t>0587-66-1008</t>
  </si>
  <si>
    <t>60142</t>
  </si>
  <si>
    <t>岩倉東小学校</t>
  </si>
  <si>
    <t>0587-66-2311</t>
  </si>
  <si>
    <t>60143</t>
  </si>
  <si>
    <t>五条川小学校</t>
  </si>
  <si>
    <t>0587-66-3125</t>
  </si>
  <si>
    <t>60144</t>
  </si>
  <si>
    <t>曽野小学校</t>
  </si>
  <si>
    <t>0587-66-3214</t>
  </si>
  <si>
    <t>60145</t>
  </si>
  <si>
    <t>尾東小学校</t>
  </si>
  <si>
    <t>0568-88-5113</t>
  </si>
  <si>
    <t>にじの丘小学校</t>
  </si>
  <si>
    <t>0561-56-2416</t>
  </si>
  <si>
    <t>60147</t>
  </si>
  <si>
    <t>二村台小学校</t>
  </si>
  <si>
    <t>60151</t>
  </si>
  <si>
    <t>60241</t>
  </si>
  <si>
    <t>黒田小学校</t>
  </si>
  <si>
    <t>0586-28-8740</t>
  </si>
  <si>
    <t>60152</t>
  </si>
  <si>
    <t>木曽川西小学校</t>
  </si>
  <si>
    <t>0586-28-8741</t>
  </si>
  <si>
    <t>60153</t>
  </si>
  <si>
    <t>木曽川東小学校</t>
  </si>
  <si>
    <t>0586-28-8742</t>
  </si>
  <si>
    <t>60161</t>
  </si>
  <si>
    <t>60164</t>
  </si>
  <si>
    <t>布袋小学校</t>
  </si>
  <si>
    <t>0587-56-3200</t>
  </si>
  <si>
    <t>60162</t>
  </si>
  <si>
    <t>布袋北小学校</t>
  </si>
  <si>
    <t>0587-56-3143</t>
  </si>
  <si>
    <t>60163</t>
  </si>
  <si>
    <t>60165</t>
  </si>
  <si>
    <t>古知野東小学校</t>
  </si>
  <si>
    <t>0587-56-2272</t>
  </si>
  <si>
    <t>古知野西小学校</t>
  </si>
  <si>
    <t>0587-56-2273</t>
  </si>
  <si>
    <t>古知野南小学校</t>
  </si>
  <si>
    <t>0587-56-2861</t>
  </si>
  <si>
    <t>60166</t>
  </si>
  <si>
    <t>62134</t>
  </si>
  <si>
    <t>古知野北小学校</t>
  </si>
  <si>
    <t>0587-56-2274</t>
  </si>
  <si>
    <t>60167</t>
  </si>
  <si>
    <t>草井小学校</t>
  </si>
  <si>
    <t>0587-57-8333</t>
  </si>
  <si>
    <t>60168</t>
  </si>
  <si>
    <t>宮田小学校</t>
  </si>
  <si>
    <t>0587-58-7372</t>
  </si>
  <si>
    <t>60169</t>
  </si>
  <si>
    <t>藤里小学校</t>
  </si>
  <si>
    <t>0587-58-8751</t>
  </si>
  <si>
    <t>60170</t>
  </si>
  <si>
    <t>門弟山小学校</t>
  </si>
  <si>
    <t>0587-54-3444</t>
  </si>
  <si>
    <t>60181</t>
  </si>
  <si>
    <t>犬山北小学校</t>
  </si>
  <si>
    <t>0568-61-2234</t>
  </si>
  <si>
    <t>60182</t>
  </si>
  <si>
    <t>犬山南小学校</t>
  </si>
  <si>
    <t>0568-61-2231</t>
  </si>
  <si>
    <t>60183</t>
  </si>
  <si>
    <t>城東小学校</t>
  </si>
  <si>
    <t>0568-61-2501</t>
  </si>
  <si>
    <t>60184</t>
  </si>
  <si>
    <t>今井小学校</t>
  </si>
  <si>
    <t>0568-61-2191</t>
  </si>
  <si>
    <t>60185</t>
  </si>
  <si>
    <t>栗栖小学校</t>
  </si>
  <si>
    <t>0568-61-0580</t>
  </si>
  <si>
    <t>60186</t>
  </si>
  <si>
    <t>60187</t>
  </si>
  <si>
    <t>羽黒小学校</t>
  </si>
  <si>
    <t>0568-67-0046</t>
  </si>
  <si>
    <t>楽田小学校</t>
  </si>
  <si>
    <t>0568-67-1005</t>
  </si>
  <si>
    <t>60188</t>
  </si>
  <si>
    <t>池野小学校</t>
  </si>
  <si>
    <t>0568-67-0544</t>
  </si>
  <si>
    <t>60189</t>
  </si>
  <si>
    <t>犬山東小学校</t>
  </si>
  <si>
    <t>0568-67-5400</t>
  </si>
  <si>
    <t>60190</t>
  </si>
  <si>
    <t>犬山西小学校</t>
  </si>
  <si>
    <t>0568-62-8280</t>
  </si>
  <si>
    <t>60202</t>
  </si>
  <si>
    <t>62171</t>
  </si>
  <si>
    <t>稲沢東小学校</t>
  </si>
  <si>
    <t>0587-32-0044</t>
  </si>
  <si>
    <t>60203</t>
  </si>
  <si>
    <t>稲沢西小学校</t>
  </si>
  <si>
    <t>0587-21-1047</t>
  </si>
  <si>
    <t>60204</t>
  </si>
  <si>
    <t>60205</t>
  </si>
  <si>
    <t>大里東小学校</t>
  </si>
  <si>
    <t>0587-32-2009</t>
  </si>
  <si>
    <t>大里西小学校</t>
  </si>
  <si>
    <t>0587-32-2032</t>
  </si>
  <si>
    <t>60206</t>
  </si>
  <si>
    <t>千代田小学校</t>
  </si>
  <si>
    <t>0587-36-2203</t>
  </si>
  <si>
    <t>60207</t>
  </si>
  <si>
    <t>清水小学校</t>
  </si>
  <si>
    <t>0587-36-0401</t>
  </si>
  <si>
    <t>60208</t>
  </si>
  <si>
    <t>国分小学校</t>
  </si>
  <si>
    <t>0587-36-2119</t>
  </si>
  <si>
    <t>60209</t>
  </si>
  <si>
    <t>片原一色小学校</t>
  </si>
  <si>
    <t>0587-36-0264</t>
  </si>
  <si>
    <t>60210</t>
  </si>
  <si>
    <t>下津小学校</t>
  </si>
  <si>
    <t>0587-32-7612</t>
  </si>
  <si>
    <t>60211</t>
  </si>
  <si>
    <t>大塚小学校</t>
  </si>
  <si>
    <t>0587-21-5955</t>
  </si>
  <si>
    <t>60212</t>
  </si>
  <si>
    <t>坂田小学校</t>
  </si>
  <si>
    <t>0587-36-0621</t>
  </si>
  <si>
    <t>60213</t>
  </si>
  <si>
    <t>稲沢北小学校</t>
  </si>
  <si>
    <t>0587-23-1555</t>
  </si>
  <si>
    <t>60214</t>
  </si>
  <si>
    <t>高御堂小学校</t>
  </si>
  <si>
    <t>0587-23-2020</t>
  </si>
  <si>
    <t>60215</t>
  </si>
  <si>
    <t>小正小学校</t>
  </si>
  <si>
    <t>0587-23-2424</t>
  </si>
  <si>
    <t>60221</t>
  </si>
  <si>
    <t>60225</t>
  </si>
  <si>
    <t>祖父江小学校</t>
  </si>
  <si>
    <t>0587-97-0127</t>
  </si>
  <si>
    <t>60222</t>
  </si>
  <si>
    <t>山崎小学校</t>
  </si>
  <si>
    <t>0587-97-0031</t>
  </si>
  <si>
    <t>60223</t>
  </si>
  <si>
    <t>領内小学校</t>
  </si>
  <si>
    <t>0587-97-0246</t>
  </si>
  <si>
    <t>60224</t>
  </si>
  <si>
    <t>丸甲小学校</t>
  </si>
  <si>
    <t>0587-97-0307</t>
  </si>
  <si>
    <t>牧川小学校</t>
  </si>
  <si>
    <t>0587-97-0112</t>
  </si>
  <si>
    <t>60226</t>
  </si>
  <si>
    <t>長岡小学校</t>
  </si>
  <si>
    <t>0587-97-0141</t>
  </si>
  <si>
    <t>60231</t>
  </si>
  <si>
    <t>法立小学校</t>
  </si>
  <si>
    <t>0567-46-0572</t>
  </si>
  <si>
    <t>60232</t>
  </si>
  <si>
    <t>六輪小学校</t>
  </si>
  <si>
    <t>0567-46-0528</t>
  </si>
  <si>
    <t>60233</t>
  </si>
  <si>
    <t>三宅小学校</t>
  </si>
  <si>
    <t>0567-46-0503</t>
  </si>
  <si>
    <t>開明小学校</t>
  </si>
  <si>
    <t>0586-28-8738</t>
  </si>
  <si>
    <t>60242</t>
  </si>
  <si>
    <t>60281</t>
  </si>
  <si>
    <t>起小学校</t>
  </si>
  <si>
    <t>0586-28-8733</t>
  </si>
  <si>
    <t>60243</t>
  </si>
  <si>
    <t>三条小学校</t>
  </si>
  <si>
    <t>0586-28-8734</t>
  </si>
  <si>
    <t>60244</t>
  </si>
  <si>
    <t>小信中島小学校</t>
  </si>
  <si>
    <t>0586-28-8735</t>
  </si>
  <si>
    <t>60245</t>
  </si>
  <si>
    <t>朝日東小学校</t>
  </si>
  <si>
    <t>0586-28-8736</t>
  </si>
  <si>
    <t>60246</t>
  </si>
  <si>
    <t>朝日西小学校</t>
  </si>
  <si>
    <t>0586-28-8737</t>
  </si>
  <si>
    <t>60247</t>
  </si>
  <si>
    <t>大徳小学校</t>
  </si>
  <si>
    <t>0586-28-8739</t>
  </si>
  <si>
    <t>60261</t>
  </si>
  <si>
    <t>62221</t>
  </si>
  <si>
    <t>宮西小学校</t>
  </si>
  <si>
    <t>0586-28-8701</t>
  </si>
  <si>
    <t>60262</t>
  </si>
  <si>
    <t>貴船小学校</t>
  </si>
  <si>
    <t>0586-28-8702</t>
  </si>
  <si>
    <t>60263</t>
  </si>
  <si>
    <t>62222</t>
  </si>
  <si>
    <t>神山小学校</t>
  </si>
  <si>
    <t>0586-28-8703</t>
  </si>
  <si>
    <t>60264</t>
  </si>
  <si>
    <t>62223</t>
  </si>
  <si>
    <t>大志小学校</t>
  </si>
  <si>
    <t>0586-28-8704</t>
  </si>
  <si>
    <t>60265</t>
  </si>
  <si>
    <t>向山小学校</t>
  </si>
  <si>
    <t>0586-28-8705</t>
  </si>
  <si>
    <t>60266</t>
  </si>
  <si>
    <t>葉栗小学校</t>
  </si>
  <si>
    <t>0586-28-8706</t>
  </si>
  <si>
    <t>60267</t>
  </si>
  <si>
    <t>西成小学校</t>
  </si>
  <si>
    <t>0586-28-8707</t>
  </si>
  <si>
    <t>60268</t>
  </si>
  <si>
    <t>瀬部小学校</t>
  </si>
  <si>
    <t>0586-28-8708</t>
  </si>
  <si>
    <t>60269</t>
  </si>
  <si>
    <t>赤見小学校</t>
  </si>
  <si>
    <t>0586-28-8709</t>
  </si>
  <si>
    <t>60270</t>
  </si>
  <si>
    <t>浅野小学校</t>
  </si>
  <si>
    <t>0586-28-8710</t>
  </si>
  <si>
    <t>60271</t>
  </si>
  <si>
    <t>60272</t>
  </si>
  <si>
    <t>丹陽小学校</t>
  </si>
  <si>
    <t>0586-28-8711</t>
  </si>
  <si>
    <t>丹陽西小学校</t>
  </si>
  <si>
    <t>0586-28-8712</t>
  </si>
  <si>
    <t>60273</t>
  </si>
  <si>
    <t>丹陽南小学校</t>
  </si>
  <si>
    <t>0586-28-8713</t>
  </si>
  <si>
    <t>60274</t>
  </si>
  <si>
    <t>浅井南小学校</t>
  </si>
  <si>
    <t>0586-28-8714</t>
  </si>
  <si>
    <t>60275</t>
  </si>
  <si>
    <t>浅井北小学校</t>
  </si>
  <si>
    <t>0586-28-8715</t>
  </si>
  <si>
    <t>60276</t>
  </si>
  <si>
    <t>62228</t>
  </si>
  <si>
    <t>北方小学校</t>
  </si>
  <si>
    <t>0586-28-8716</t>
  </si>
  <si>
    <t>60277</t>
  </si>
  <si>
    <t>大和東小学校</t>
  </si>
  <si>
    <t>0586-28-8717</t>
  </si>
  <si>
    <t>60278</t>
  </si>
  <si>
    <t>大和西小学校</t>
  </si>
  <si>
    <t>0586-28-8718</t>
  </si>
  <si>
    <t>60279</t>
  </si>
  <si>
    <t>今伊勢小学校</t>
  </si>
  <si>
    <t>0586-28-8719</t>
  </si>
  <si>
    <t>60280</t>
  </si>
  <si>
    <t>奥小学校</t>
  </si>
  <si>
    <t>0586-28-8720</t>
  </si>
  <si>
    <t>萩原小学校</t>
  </si>
  <si>
    <t>0586-28-8721</t>
  </si>
  <si>
    <t>60282</t>
  </si>
  <si>
    <t>中島小学校</t>
  </si>
  <si>
    <t>0586-28-8722</t>
  </si>
  <si>
    <t>60283</t>
  </si>
  <si>
    <t>千秋小学校</t>
  </si>
  <si>
    <t>0586-28-8723</t>
  </si>
  <si>
    <t>60284</t>
  </si>
  <si>
    <t>千秋南小学校</t>
  </si>
  <si>
    <t>0586-28-8724</t>
  </si>
  <si>
    <t>60285</t>
  </si>
  <si>
    <t>富士小学校</t>
  </si>
  <si>
    <t>0586-28-8725</t>
  </si>
  <si>
    <t>60286</t>
  </si>
  <si>
    <t>末広小学校</t>
  </si>
  <si>
    <t>0586-28-8726</t>
  </si>
  <si>
    <t>60287</t>
  </si>
  <si>
    <t>西成東小学校</t>
  </si>
  <si>
    <t>0586-28-8727</t>
  </si>
  <si>
    <t>60288</t>
  </si>
  <si>
    <t>今伊勢西小学校</t>
  </si>
  <si>
    <t>0586-28-8728</t>
  </si>
  <si>
    <t>60289</t>
  </si>
  <si>
    <t>葉栗北小学校</t>
  </si>
  <si>
    <t>0586-28-8729</t>
  </si>
  <si>
    <t>60290</t>
  </si>
  <si>
    <t>大和南小学校</t>
  </si>
  <si>
    <t>0586-28-8730</t>
  </si>
  <si>
    <t>60291</t>
  </si>
  <si>
    <t>浅井中小学校</t>
  </si>
  <si>
    <t>0586-28-8731</t>
  </si>
  <si>
    <t>60292</t>
  </si>
  <si>
    <t>千秋東小学校</t>
  </si>
  <si>
    <t>0586-28-8732</t>
  </si>
  <si>
    <t>60295</t>
  </si>
  <si>
    <t>兵庫小学校</t>
  </si>
  <si>
    <t>0561-37-1955</t>
  </si>
  <si>
    <t>60296</t>
  </si>
  <si>
    <t>出川小学校</t>
  </si>
  <si>
    <t>0568-52-9401</t>
  </si>
  <si>
    <t>60297</t>
  </si>
  <si>
    <t>赤池小学校</t>
  </si>
  <si>
    <t>052-800-3311</t>
  </si>
  <si>
    <t>60298</t>
  </si>
  <si>
    <t>市が洞小学校</t>
  </si>
  <si>
    <t>0561-64-2000</t>
  </si>
  <si>
    <t>60299</t>
  </si>
  <si>
    <t>竹の山小学校</t>
  </si>
  <si>
    <t>0561-75-5330</t>
  </si>
  <si>
    <t>60301</t>
  </si>
  <si>
    <t>七宝小学校</t>
  </si>
  <si>
    <t>052-444-2035</t>
  </si>
  <si>
    <t>60302</t>
  </si>
  <si>
    <t>宝小学校</t>
  </si>
  <si>
    <t>052-444-8294</t>
  </si>
  <si>
    <t>60303</t>
  </si>
  <si>
    <t>伊福小学校</t>
  </si>
  <si>
    <t>052-444-8297</t>
  </si>
  <si>
    <t>60304</t>
  </si>
  <si>
    <t>秋竹小学校</t>
  </si>
  <si>
    <t>052-442-8553</t>
  </si>
  <si>
    <t>60306</t>
  </si>
  <si>
    <t>62304</t>
  </si>
  <si>
    <t>美和小学校</t>
  </si>
  <si>
    <t>052-444-1047</t>
  </si>
  <si>
    <t>60307</t>
  </si>
  <si>
    <t>正則小学校</t>
  </si>
  <si>
    <t>052-444-1073</t>
  </si>
  <si>
    <t>60308</t>
  </si>
  <si>
    <t>篠田小学校</t>
  </si>
  <si>
    <t>052-444-1059</t>
  </si>
  <si>
    <t>60309</t>
  </si>
  <si>
    <t>美和東小学校</t>
  </si>
  <si>
    <t>052-441-8577</t>
  </si>
  <si>
    <t>60311</t>
  </si>
  <si>
    <t>62307</t>
  </si>
  <si>
    <t>大治小学校</t>
  </si>
  <si>
    <t>052-444-2044</t>
  </si>
  <si>
    <t>60312</t>
  </si>
  <si>
    <t>大治南小学校</t>
  </si>
  <si>
    <t>052-442-2004</t>
  </si>
  <si>
    <t>60313</t>
  </si>
  <si>
    <t>大治西小学校</t>
  </si>
  <si>
    <t>052-441-6601</t>
  </si>
  <si>
    <t>60314</t>
  </si>
  <si>
    <t>60316</t>
  </si>
  <si>
    <t>永和小学校</t>
  </si>
  <si>
    <t>0567-31-0014</t>
  </si>
  <si>
    <t>60315</t>
  </si>
  <si>
    <t>市江小学校</t>
  </si>
  <si>
    <t>0567-31-0428</t>
  </si>
  <si>
    <t>佐屋小学校</t>
  </si>
  <si>
    <t>0567-28-3385</t>
  </si>
  <si>
    <t>60317</t>
  </si>
  <si>
    <t>佐屋西小学校</t>
  </si>
  <si>
    <t>0567-26-7212</t>
  </si>
  <si>
    <t>60319</t>
  </si>
  <si>
    <t>60323</t>
  </si>
  <si>
    <t>立田南部小学校</t>
  </si>
  <si>
    <t>0567-28-2210</t>
  </si>
  <si>
    <t>60320</t>
  </si>
  <si>
    <t>立田北部小学校</t>
  </si>
  <si>
    <t>0567-28-2044</t>
  </si>
  <si>
    <t>八輪小学校</t>
  </si>
  <si>
    <t>0567-37-0353</t>
  </si>
  <si>
    <t>60324</t>
  </si>
  <si>
    <t>開治小学校</t>
  </si>
  <si>
    <t>0567-37-0654</t>
  </si>
  <si>
    <t>60327</t>
  </si>
  <si>
    <t>62321</t>
  </si>
  <si>
    <t>北河田小学校</t>
  </si>
  <si>
    <t>0567-28-3394</t>
  </si>
  <si>
    <t>60328</t>
  </si>
  <si>
    <t>勝幡小学校</t>
  </si>
  <si>
    <t>0567-28-2332</t>
  </si>
  <si>
    <t>60329</t>
  </si>
  <si>
    <t>草平小学校</t>
  </si>
  <si>
    <t>0567-28-2569</t>
  </si>
  <si>
    <t>60330</t>
  </si>
  <si>
    <t>西川端小学校</t>
  </si>
  <si>
    <t>0567-37-1978</t>
  </si>
  <si>
    <t>60333</t>
  </si>
  <si>
    <t>蟹江小学校</t>
  </si>
  <si>
    <t>0567-95-2037</t>
  </si>
  <si>
    <t>60334</t>
  </si>
  <si>
    <t>舟入小学校</t>
  </si>
  <si>
    <t>0567-95-2202</t>
  </si>
  <si>
    <t>60335</t>
  </si>
  <si>
    <t>須西小学校</t>
  </si>
  <si>
    <t>0567-95-2201</t>
  </si>
  <si>
    <t>60336</t>
  </si>
  <si>
    <t>新蟹江小学校</t>
  </si>
  <si>
    <t>0567-95-2203</t>
  </si>
  <si>
    <t>60337</t>
  </si>
  <si>
    <t>学戸小学校</t>
  </si>
  <si>
    <t>0567-96-2588</t>
  </si>
  <si>
    <t>60340</t>
  </si>
  <si>
    <t>飛島小学校</t>
  </si>
  <si>
    <t>0567-52-4001</t>
  </si>
  <si>
    <t>60341</t>
  </si>
  <si>
    <t>飛島学園</t>
  </si>
  <si>
    <t>60343</t>
  </si>
  <si>
    <t>62333</t>
  </si>
  <si>
    <t>十四山東部小学校</t>
  </si>
  <si>
    <t>0567-52-0054</t>
  </si>
  <si>
    <t>60344</t>
  </si>
  <si>
    <t>十四山西部小学校</t>
  </si>
  <si>
    <t>0567-52-0078</t>
  </si>
  <si>
    <t>60347</t>
  </si>
  <si>
    <t>弥生小学校</t>
  </si>
  <si>
    <t>0567-65-0036</t>
  </si>
  <si>
    <t>60348</t>
  </si>
  <si>
    <t>桜小学校</t>
  </si>
  <si>
    <t>0567-67-0824</t>
  </si>
  <si>
    <t>60349</t>
  </si>
  <si>
    <t>栄南小学校</t>
  </si>
  <si>
    <t>0567-68-8015</t>
  </si>
  <si>
    <t>60350</t>
  </si>
  <si>
    <t>大藤小学校</t>
  </si>
  <si>
    <t>0567-68-8014</t>
  </si>
  <si>
    <t>60351</t>
  </si>
  <si>
    <t>白鳥小学校</t>
  </si>
  <si>
    <t>0567-65-4771</t>
  </si>
  <si>
    <t>60352</t>
  </si>
  <si>
    <t>日の出小学校</t>
  </si>
  <si>
    <t>0567-55-8811</t>
  </si>
  <si>
    <t>60353</t>
  </si>
  <si>
    <t>62335</t>
  </si>
  <si>
    <t>甚目寺小学校</t>
  </si>
  <si>
    <t>052-444-0040</t>
  </si>
  <si>
    <t>60354</t>
  </si>
  <si>
    <t>甚目寺南小学校</t>
  </si>
  <si>
    <t>052-442-4717</t>
  </si>
  <si>
    <t>60355</t>
  </si>
  <si>
    <t>甚目寺東小学校</t>
  </si>
  <si>
    <t>052-441-4493</t>
  </si>
  <si>
    <t>60356</t>
  </si>
  <si>
    <t>甚目寺西小学校</t>
  </si>
  <si>
    <t>052-443-0024</t>
  </si>
  <si>
    <t>60361</t>
  </si>
  <si>
    <t>60367</t>
  </si>
  <si>
    <t>津島東小学校</t>
  </si>
  <si>
    <t>0567-26-2426</t>
  </si>
  <si>
    <t>60362</t>
  </si>
  <si>
    <t>62351</t>
  </si>
  <si>
    <t>津島西小学校</t>
  </si>
  <si>
    <t>0567-28-3011</t>
  </si>
  <si>
    <t>60363</t>
  </si>
  <si>
    <t>津島南小学校</t>
  </si>
  <si>
    <t>0567-26-3348</t>
  </si>
  <si>
    <t>60364</t>
  </si>
  <si>
    <t>津島北小学校</t>
  </si>
  <si>
    <t>0567-26-2597</t>
  </si>
  <si>
    <t>60365</t>
  </si>
  <si>
    <t>神守小学校</t>
  </si>
  <si>
    <t>0567-28-4034</t>
  </si>
  <si>
    <t>60366</t>
  </si>
  <si>
    <t>蛭間小学校</t>
  </si>
  <si>
    <t>0567-28-4044</t>
  </si>
  <si>
    <t>高台寺小学校</t>
  </si>
  <si>
    <t>0567-31-1028</t>
  </si>
  <si>
    <t>60368</t>
  </si>
  <si>
    <t>神島田小学校</t>
  </si>
  <si>
    <t>0567-31-0771</t>
  </si>
  <si>
    <t>60401</t>
  </si>
  <si>
    <t>62401</t>
  </si>
  <si>
    <t>東部小学校</t>
  </si>
  <si>
    <t>0569-48-0041</t>
  </si>
  <si>
    <t>60402</t>
  </si>
  <si>
    <t>英比小学校</t>
  </si>
  <si>
    <t>0569-48-0022</t>
  </si>
  <si>
    <t>60403</t>
  </si>
  <si>
    <t>草木小学校</t>
  </si>
  <si>
    <t>0569-48-0053</t>
  </si>
  <si>
    <t>60404</t>
  </si>
  <si>
    <t>南部小学校</t>
  </si>
  <si>
    <t>0569-48-0014</t>
  </si>
  <si>
    <t>60407</t>
  </si>
  <si>
    <t>藤江小学校</t>
  </si>
  <si>
    <t>0562-83-3274</t>
  </si>
  <si>
    <t>60408</t>
  </si>
  <si>
    <t>生路小学校</t>
  </si>
  <si>
    <t>0562-83-3226</t>
  </si>
  <si>
    <t>60409</t>
  </si>
  <si>
    <t>片葩小学校</t>
  </si>
  <si>
    <t>0562-83-3279</t>
  </si>
  <si>
    <t>60410</t>
  </si>
  <si>
    <t>緒川小学校</t>
  </si>
  <si>
    <t>0562-83-2034</t>
  </si>
  <si>
    <t>60411</t>
  </si>
  <si>
    <t>森岡小学校</t>
  </si>
  <si>
    <t>0562-83-2071</t>
  </si>
  <si>
    <t>60412</t>
  </si>
  <si>
    <t>卯ノ里小学校</t>
  </si>
  <si>
    <t>0562-34-7977</t>
  </si>
  <si>
    <t>60413</t>
  </si>
  <si>
    <t>石浜西小学校</t>
  </si>
  <si>
    <t>0562-84-0661</t>
  </si>
  <si>
    <t>60414</t>
  </si>
  <si>
    <t>62407</t>
  </si>
  <si>
    <t>武豊小学校</t>
  </si>
  <si>
    <t>0569-72-1073</t>
  </si>
  <si>
    <t>60415</t>
  </si>
  <si>
    <t>富貴小学校</t>
  </si>
  <si>
    <t>0569-72-0272</t>
  </si>
  <si>
    <t>60416</t>
  </si>
  <si>
    <t>衣浦小学校</t>
  </si>
  <si>
    <t>0569-72-1356</t>
  </si>
  <si>
    <t>60417</t>
  </si>
  <si>
    <t>緑丘小学校</t>
  </si>
  <si>
    <t>0569-73-4011</t>
  </si>
  <si>
    <t>60418</t>
  </si>
  <si>
    <t>62411</t>
  </si>
  <si>
    <t>大府小学校</t>
  </si>
  <si>
    <t>0562-46-5151</t>
  </si>
  <si>
    <t>60419</t>
  </si>
  <si>
    <t>神田小学校</t>
  </si>
  <si>
    <t>0562-46-5154</t>
  </si>
  <si>
    <t>60420</t>
  </si>
  <si>
    <t>60494</t>
  </si>
  <si>
    <t>共長小学校</t>
  </si>
  <si>
    <t>0562-46-5161</t>
  </si>
  <si>
    <t>60421</t>
  </si>
  <si>
    <t>吉田小学校</t>
  </si>
  <si>
    <t>0562-46-5164</t>
  </si>
  <si>
    <t>60422</t>
  </si>
  <si>
    <t>北山小学校</t>
  </si>
  <si>
    <t>0562-47-0685</t>
  </si>
  <si>
    <t>60423</t>
  </si>
  <si>
    <t>石ケ瀬小学校</t>
  </si>
  <si>
    <t>0562-47-8111</t>
  </si>
  <si>
    <t>60424</t>
  </si>
  <si>
    <t>名和小学校</t>
  </si>
  <si>
    <t>052-603-1151</t>
  </si>
  <si>
    <t>60425</t>
  </si>
  <si>
    <t>平洲小学校</t>
  </si>
  <si>
    <t>052-603-0024</t>
  </si>
  <si>
    <t>60426</t>
  </si>
  <si>
    <t>富木島小学校</t>
  </si>
  <si>
    <t>052-601-5311</t>
  </si>
  <si>
    <t>60427</t>
  </si>
  <si>
    <t>明倫小学校</t>
  </si>
  <si>
    <t>052-603-2011</t>
  </si>
  <si>
    <t>60428</t>
  </si>
  <si>
    <t>緑陽小学校</t>
  </si>
  <si>
    <t>052-604-1976</t>
  </si>
  <si>
    <t>60429</t>
  </si>
  <si>
    <t>60430</t>
  </si>
  <si>
    <t>大田小学校</t>
  </si>
  <si>
    <t>0562-32-6272</t>
  </si>
  <si>
    <t>横須賀小学校</t>
  </si>
  <si>
    <t>0562-32-1291</t>
  </si>
  <si>
    <t>60431</t>
  </si>
  <si>
    <t>加木屋小学校</t>
  </si>
  <si>
    <t>0562-32-2207</t>
  </si>
  <si>
    <t>60432</t>
  </si>
  <si>
    <t>加木屋南小学校</t>
  </si>
  <si>
    <t>0562-34-9303</t>
  </si>
  <si>
    <t>60433</t>
  </si>
  <si>
    <t>渡内小学校</t>
  </si>
  <si>
    <t>052-604-0666</t>
  </si>
  <si>
    <t>60434</t>
  </si>
  <si>
    <t>0562-32-0079</t>
  </si>
  <si>
    <t>60435</t>
  </si>
  <si>
    <t>新知小学校</t>
  </si>
  <si>
    <t>0562-55-3126</t>
  </si>
  <si>
    <t>60436</t>
  </si>
  <si>
    <t>佐布里小学校</t>
  </si>
  <si>
    <t>0562-55-3139</t>
  </si>
  <si>
    <t>60437</t>
  </si>
  <si>
    <t>新田小学校</t>
  </si>
  <si>
    <t>0562-34-8009</t>
  </si>
  <si>
    <t>60438</t>
  </si>
  <si>
    <t>岡田小学校</t>
  </si>
  <si>
    <t>0562-55-3642</t>
  </si>
  <si>
    <t>60439</t>
  </si>
  <si>
    <t>旭北小学校</t>
  </si>
  <si>
    <t>0562-55-1444</t>
  </si>
  <si>
    <t>60440</t>
  </si>
  <si>
    <t>旭南小学校</t>
  </si>
  <si>
    <t>0569-42-0406</t>
  </si>
  <si>
    <t>60441</t>
  </si>
  <si>
    <t>つつじが丘小学校</t>
  </si>
  <si>
    <t>0562-55-1331</t>
  </si>
  <si>
    <t>60442</t>
  </si>
  <si>
    <t>南粕谷小学校</t>
  </si>
  <si>
    <t>0569-43-3630</t>
  </si>
  <si>
    <t>60443</t>
  </si>
  <si>
    <t>62430</t>
  </si>
  <si>
    <t>内海小学校</t>
  </si>
  <si>
    <t>0569-62-0074</t>
  </si>
  <si>
    <t>60444</t>
  </si>
  <si>
    <t>山海小学校</t>
  </si>
  <si>
    <t>0569-62-0406</t>
  </si>
  <si>
    <t>60445</t>
  </si>
  <si>
    <t>豊浜小学校</t>
  </si>
  <si>
    <t>0569-65-0027</t>
  </si>
  <si>
    <t>60447</t>
  </si>
  <si>
    <t>大井小学校</t>
  </si>
  <si>
    <t>0569-63-0334</t>
  </si>
  <si>
    <t>60448</t>
  </si>
  <si>
    <t>師崎小学校</t>
  </si>
  <si>
    <t>0569-63-0001</t>
  </si>
  <si>
    <t>60449</t>
  </si>
  <si>
    <t>篠島小学校</t>
  </si>
  <si>
    <t>0569-67-2004</t>
  </si>
  <si>
    <t>60450</t>
  </si>
  <si>
    <t>日間賀小学校</t>
  </si>
  <si>
    <t>0569-68-2204</t>
  </si>
  <si>
    <t>60451</t>
  </si>
  <si>
    <t>みさき小学校</t>
  </si>
  <si>
    <t>60453</t>
  </si>
  <si>
    <t>60456</t>
  </si>
  <si>
    <t>上野間小学校</t>
  </si>
  <si>
    <t>0569-88-5022</t>
  </si>
  <si>
    <t>60454</t>
  </si>
  <si>
    <t>野間小学校</t>
  </si>
  <si>
    <t>0569-87-0043</t>
  </si>
  <si>
    <t>60455</t>
  </si>
  <si>
    <t>奥田小学校</t>
  </si>
  <si>
    <t>0569-87-0044</t>
  </si>
  <si>
    <t>河和小学校</t>
  </si>
  <si>
    <t>0569-82-0047</t>
  </si>
  <si>
    <t>60457</t>
  </si>
  <si>
    <t>布土小学校</t>
  </si>
  <si>
    <t>0569-82-0234</t>
  </si>
  <si>
    <t>60458</t>
  </si>
  <si>
    <t>河和南部小学校</t>
  </si>
  <si>
    <t>0569-82-0077</t>
  </si>
  <si>
    <t>60461</t>
  </si>
  <si>
    <t>62452</t>
  </si>
  <si>
    <t>三和小学校</t>
  </si>
  <si>
    <t>0569-42-0749</t>
  </si>
  <si>
    <t>60462</t>
  </si>
  <si>
    <t>大野小学校</t>
  </si>
  <si>
    <t>0569-42-1011</t>
  </si>
  <si>
    <t>60463</t>
  </si>
  <si>
    <t>鬼崎北小学校</t>
  </si>
  <si>
    <t>0569-42-0222</t>
  </si>
  <si>
    <t>60464</t>
  </si>
  <si>
    <t>鬼崎南小学校</t>
  </si>
  <si>
    <t>0569-35-2422</t>
  </si>
  <si>
    <t>60466</t>
  </si>
  <si>
    <t>62453</t>
  </si>
  <si>
    <t>西浦北小学校</t>
  </si>
  <si>
    <t>0569-35-2164</t>
  </si>
  <si>
    <t>60467</t>
  </si>
  <si>
    <t>西浦南小学校</t>
  </si>
  <si>
    <t>0569-35-4002</t>
  </si>
  <si>
    <t>60468</t>
  </si>
  <si>
    <t>小鈴谷小学校</t>
  </si>
  <si>
    <t>0569-37-0021</t>
  </si>
  <si>
    <t>60469</t>
  </si>
  <si>
    <t>常滑西小学校</t>
  </si>
  <si>
    <t>0569-35-2104</t>
  </si>
  <si>
    <t>60470</t>
  </si>
  <si>
    <t>常滑東小学校</t>
  </si>
  <si>
    <t>0569-35-2428</t>
  </si>
  <si>
    <t>60481</t>
  </si>
  <si>
    <t>62471</t>
  </si>
  <si>
    <t>半田小学校</t>
  </si>
  <si>
    <t>0569-21-2918</t>
  </si>
  <si>
    <t>60482</t>
  </si>
  <si>
    <t>岩滑小学校</t>
  </si>
  <si>
    <t>0569-21-0529</t>
  </si>
  <si>
    <t>60483</t>
  </si>
  <si>
    <t>62472</t>
  </si>
  <si>
    <t>乙川小学校</t>
  </si>
  <si>
    <t>0569-21-0879</t>
  </si>
  <si>
    <t>60484</t>
  </si>
  <si>
    <t>乙川東小学校</t>
  </si>
  <si>
    <t>0569-28-0796</t>
  </si>
  <si>
    <t>60485</t>
  </si>
  <si>
    <t>亀崎小学校</t>
  </si>
  <si>
    <t>0569-28-0040</t>
  </si>
  <si>
    <t>60486</t>
  </si>
  <si>
    <t>有脇小学校</t>
  </si>
  <si>
    <t>0569-28-0076</t>
  </si>
  <si>
    <t>60487</t>
  </si>
  <si>
    <t>60489</t>
  </si>
  <si>
    <t>成岩小学校</t>
  </si>
  <si>
    <t>0569-21-0307</t>
  </si>
  <si>
    <t>60488</t>
  </si>
  <si>
    <t>板山小学校</t>
  </si>
  <si>
    <t>0569-27-5177</t>
  </si>
  <si>
    <t>花園小学校</t>
  </si>
  <si>
    <t>0569-21-7108</t>
  </si>
  <si>
    <t>60490</t>
  </si>
  <si>
    <t>雁宿小学校</t>
  </si>
  <si>
    <t>0569-23-0101</t>
  </si>
  <si>
    <t>60491</t>
  </si>
  <si>
    <t>宮池小学校</t>
  </si>
  <si>
    <t>0569-22-8777</t>
  </si>
  <si>
    <t>60492</t>
  </si>
  <si>
    <t>横川小学校</t>
  </si>
  <si>
    <t>0569-29-4111</t>
  </si>
  <si>
    <t>60493</t>
  </si>
  <si>
    <t>三ツ池小学校</t>
  </si>
  <si>
    <t>0562-34-6313</t>
  </si>
  <si>
    <t>共和西小学校</t>
  </si>
  <si>
    <t>0562-47-7007</t>
  </si>
  <si>
    <t>60495</t>
  </si>
  <si>
    <t>船島小学校</t>
  </si>
  <si>
    <t>052-604-3536</t>
  </si>
  <si>
    <t>60496</t>
  </si>
  <si>
    <t>旭東小学校</t>
  </si>
  <si>
    <t>0569-43-5715</t>
  </si>
  <si>
    <t>60497</t>
  </si>
  <si>
    <t>0562-46-9333</t>
  </si>
  <si>
    <t>60498</t>
  </si>
  <si>
    <t>さくら小学校</t>
  </si>
  <si>
    <t>0569-26-0070</t>
  </si>
  <si>
    <t>60499</t>
  </si>
  <si>
    <t>大東小学校</t>
  </si>
  <si>
    <t>0562-46-2211</t>
  </si>
  <si>
    <t>60501</t>
  </si>
  <si>
    <t>幸田小学校</t>
  </si>
  <si>
    <t>0564-62-0118</t>
  </si>
  <si>
    <t>60502</t>
  </si>
  <si>
    <t>坂崎小学校</t>
  </si>
  <si>
    <t>0564-62-0115</t>
  </si>
  <si>
    <t>60503</t>
  </si>
  <si>
    <t>62501</t>
  </si>
  <si>
    <t>荻谷小学校</t>
  </si>
  <si>
    <t>0564-62-0117</t>
  </si>
  <si>
    <t>60504</t>
  </si>
  <si>
    <t>深溝小学校</t>
  </si>
  <si>
    <t>0564-62-0119</t>
  </si>
  <si>
    <t>60505</t>
  </si>
  <si>
    <t>豊坂小学校</t>
  </si>
  <si>
    <t>0564-62-1048</t>
  </si>
  <si>
    <t>60506</t>
  </si>
  <si>
    <t>0564-62-8050</t>
  </si>
  <si>
    <t>60508</t>
  </si>
  <si>
    <t>豊富小学校</t>
  </si>
  <si>
    <t>0564-82-3073</t>
  </si>
  <si>
    <t>60509</t>
  </si>
  <si>
    <t>夏山小学校</t>
  </si>
  <si>
    <t>0564-82-3015</t>
  </si>
  <si>
    <t>60510</t>
  </si>
  <si>
    <t>鳥川小学校</t>
  </si>
  <si>
    <t>0564-82-3027</t>
  </si>
  <si>
    <t>60511</t>
  </si>
  <si>
    <t>宮崎小学校</t>
  </si>
  <si>
    <t>0564-83-2260</t>
  </si>
  <si>
    <t>60512</t>
  </si>
  <si>
    <t>大雨河小学校</t>
  </si>
  <si>
    <t>0564-83-2014</t>
  </si>
  <si>
    <t>60513</t>
  </si>
  <si>
    <t>千万町小学校</t>
  </si>
  <si>
    <t>0564-83-2810</t>
  </si>
  <si>
    <t>60514</t>
  </si>
  <si>
    <t>形埜小学校</t>
  </si>
  <si>
    <t>0564-84-2002</t>
  </si>
  <si>
    <t>60515</t>
  </si>
  <si>
    <t>下山小学校</t>
  </si>
  <si>
    <t>0564-84-2204</t>
  </si>
  <si>
    <t>60521</t>
  </si>
  <si>
    <t>62511</t>
  </si>
  <si>
    <t>梅園小学校</t>
  </si>
  <si>
    <t>0564-22-3566</t>
  </si>
  <si>
    <t>60522</t>
  </si>
  <si>
    <t>根石小学校</t>
  </si>
  <si>
    <t>0564-22-3646</t>
  </si>
  <si>
    <t>60523</t>
  </si>
  <si>
    <t>62512</t>
  </si>
  <si>
    <t>男川小学校</t>
  </si>
  <si>
    <t>0564-22-1159</t>
  </si>
  <si>
    <t>60524</t>
  </si>
  <si>
    <t>美合小学校</t>
  </si>
  <si>
    <t>0564-51-1020</t>
  </si>
  <si>
    <t>60525</t>
  </si>
  <si>
    <t>62529</t>
  </si>
  <si>
    <t>羽根小学校</t>
  </si>
  <si>
    <t>0564-51-1795</t>
  </si>
  <si>
    <t>60526</t>
  </si>
  <si>
    <t>岡崎小学校</t>
  </si>
  <si>
    <t>0564-51-1252</t>
  </si>
  <si>
    <t>60527</t>
  </si>
  <si>
    <t>60556</t>
  </si>
  <si>
    <t>六名小学校</t>
  </si>
  <si>
    <t>0564-51-3536</t>
  </si>
  <si>
    <t>60528</t>
  </si>
  <si>
    <t>三島小学校</t>
  </si>
  <si>
    <t>0564-51-0568</t>
  </si>
  <si>
    <t>60529</t>
  </si>
  <si>
    <t>62515</t>
  </si>
  <si>
    <t>連尺小学校</t>
  </si>
  <si>
    <t>0564-22-6574</t>
  </si>
  <si>
    <t>60530</t>
  </si>
  <si>
    <t>広幡小学校</t>
  </si>
  <si>
    <t>0564-21-0610</t>
  </si>
  <si>
    <t>60531</t>
  </si>
  <si>
    <t>井田小学校</t>
  </si>
  <si>
    <t>0564-22-2146</t>
  </si>
  <si>
    <t>60532</t>
  </si>
  <si>
    <t>愛宕小学校</t>
  </si>
  <si>
    <t>0564-22-4419</t>
  </si>
  <si>
    <t>60533</t>
  </si>
  <si>
    <t>60555</t>
  </si>
  <si>
    <t>福岡小学校</t>
  </si>
  <si>
    <t>0564-51-9040</t>
  </si>
  <si>
    <t>60534</t>
  </si>
  <si>
    <t>竜谷小学校</t>
  </si>
  <si>
    <t>0564-53-3865</t>
  </si>
  <si>
    <t>60535</t>
  </si>
  <si>
    <t>藤川小学校</t>
  </si>
  <si>
    <t>0564-48-2029</t>
  </si>
  <si>
    <t>60536</t>
  </si>
  <si>
    <t>山中小学校</t>
  </si>
  <si>
    <t>0564-48-2201</t>
  </si>
  <si>
    <t>60537</t>
  </si>
  <si>
    <t>本宿小学校</t>
  </si>
  <si>
    <t>0564-48-2504</t>
  </si>
  <si>
    <t>60538</t>
  </si>
  <si>
    <t>生平小学校</t>
  </si>
  <si>
    <t>0564-47-2547</t>
  </si>
  <si>
    <t>60539</t>
  </si>
  <si>
    <t>秦梨小学校</t>
  </si>
  <si>
    <t>0564-47-2548</t>
  </si>
  <si>
    <t>60540</t>
  </si>
  <si>
    <t>常磐南小学校</t>
  </si>
  <si>
    <t>0564-46-2005</t>
  </si>
  <si>
    <t>60541</t>
  </si>
  <si>
    <t>常磐東小学校</t>
  </si>
  <si>
    <t>0564-46-2108</t>
  </si>
  <si>
    <t>60542</t>
  </si>
  <si>
    <t>常磐小学校</t>
  </si>
  <si>
    <t>0564-46-2003</t>
  </si>
  <si>
    <t>60543</t>
  </si>
  <si>
    <t>60545</t>
  </si>
  <si>
    <t>恵田小学校</t>
  </si>
  <si>
    <t>0564-45-2225</t>
  </si>
  <si>
    <t>60544</t>
  </si>
  <si>
    <t>奥殿小学校</t>
  </si>
  <si>
    <t>0564-45-2207</t>
  </si>
  <si>
    <t>細川小学校</t>
  </si>
  <si>
    <t>0564-45-2701</t>
  </si>
  <si>
    <t>60546</t>
  </si>
  <si>
    <t>岩津小学校</t>
  </si>
  <si>
    <t>0564-45-2007</t>
  </si>
  <si>
    <t>60547</t>
  </si>
  <si>
    <t>大樹寺小学校</t>
  </si>
  <si>
    <t>0564-22-1419</t>
  </si>
  <si>
    <t>60548</t>
  </si>
  <si>
    <t>60549</t>
  </si>
  <si>
    <t>矢作東小学校</t>
  </si>
  <si>
    <t>0564-31-3233</t>
  </si>
  <si>
    <t>矢作北小学校</t>
  </si>
  <si>
    <t>0564-31-4574</t>
  </si>
  <si>
    <t>60550</t>
  </si>
  <si>
    <t>矢作西小学校</t>
  </si>
  <si>
    <t>0564-31-3283</t>
  </si>
  <si>
    <t>60551</t>
  </si>
  <si>
    <t>矢作南小学校</t>
  </si>
  <si>
    <t>0564-31-2723</t>
  </si>
  <si>
    <t>60552</t>
  </si>
  <si>
    <t>62528</t>
  </si>
  <si>
    <t>六ツ美中部小学校</t>
  </si>
  <si>
    <t>0564-43-2260</t>
  </si>
  <si>
    <t>60553</t>
  </si>
  <si>
    <t>六ツ美北部小学校</t>
  </si>
  <si>
    <t>0564-52-2257</t>
  </si>
  <si>
    <t>60554</t>
  </si>
  <si>
    <t>六ツ美南部小学校</t>
  </si>
  <si>
    <t>0564-43-2105</t>
  </si>
  <si>
    <t>0564-51-5693</t>
  </si>
  <si>
    <t>竜美丘小学校</t>
  </si>
  <si>
    <t>0564-52-1275</t>
  </si>
  <si>
    <t>60557</t>
  </si>
  <si>
    <t>大門小学校</t>
  </si>
  <si>
    <t>0564-23-8709</t>
  </si>
  <si>
    <t>60558</t>
  </si>
  <si>
    <t>城南小学校</t>
  </si>
  <si>
    <t>0564-52-2913</t>
  </si>
  <si>
    <t>60559</t>
  </si>
  <si>
    <t>上地小学校</t>
  </si>
  <si>
    <t>0564-53-0501</t>
  </si>
  <si>
    <t>60560</t>
  </si>
  <si>
    <t>小豆坂小学校</t>
  </si>
  <si>
    <t>0564-54-1651</t>
  </si>
  <si>
    <t>60561</t>
  </si>
  <si>
    <t>北野小学校</t>
  </si>
  <si>
    <t>0564-31-1112</t>
  </si>
  <si>
    <t>60562</t>
  </si>
  <si>
    <t>六ツ美西部小学校</t>
  </si>
  <si>
    <t>0564-71-2971</t>
  </si>
  <si>
    <t>60571</t>
  </si>
  <si>
    <t>0566-41-0998</t>
  </si>
  <si>
    <t>60572</t>
  </si>
  <si>
    <t>60574</t>
  </si>
  <si>
    <t>大浜小学校</t>
  </si>
  <si>
    <t>0566-41-0990</t>
  </si>
  <si>
    <t>60573</t>
  </si>
  <si>
    <t>棚尾小学校</t>
  </si>
  <si>
    <t>0566-41-0993</t>
  </si>
  <si>
    <t>日進小学校</t>
  </si>
  <si>
    <t>0566-41-0995</t>
  </si>
  <si>
    <t>60575</t>
  </si>
  <si>
    <t>鷲塚小学校</t>
  </si>
  <si>
    <t>0566-41-0996</t>
  </si>
  <si>
    <t>60576</t>
  </si>
  <si>
    <t>西端小学校</t>
  </si>
  <si>
    <t>0566-48-1542</t>
  </si>
  <si>
    <t>60577</t>
  </si>
  <si>
    <t>0566-42-8700</t>
  </si>
  <si>
    <t>60591</t>
  </si>
  <si>
    <t>62561</t>
  </si>
  <si>
    <t>亀城小学校</t>
  </si>
  <si>
    <t>0566-21-0225</t>
  </si>
  <si>
    <t>60592</t>
  </si>
  <si>
    <t>小高原小学校</t>
  </si>
  <si>
    <t>0566-21-0325</t>
  </si>
  <si>
    <t>60593</t>
  </si>
  <si>
    <t>0566-21-0326</t>
  </si>
  <si>
    <t>60594</t>
  </si>
  <si>
    <t>60599</t>
  </si>
  <si>
    <t>富士松南小学校</t>
  </si>
  <si>
    <t>0566-36-0404</t>
  </si>
  <si>
    <t>60595</t>
  </si>
  <si>
    <t>富士松北小学校</t>
  </si>
  <si>
    <t>0566-36-5414</t>
  </si>
  <si>
    <t>60596</t>
  </si>
  <si>
    <t>62564</t>
  </si>
  <si>
    <t>小垣江小学校</t>
  </si>
  <si>
    <t>0566-21-1080</t>
  </si>
  <si>
    <t>60597</t>
  </si>
  <si>
    <t>双葉小学校</t>
  </si>
  <si>
    <t>0566-21-0437</t>
  </si>
  <si>
    <t>60598</t>
  </si>
  <si>
    <t>住吉小学校</t>
  </si>
  <si>
    <t>0566-21-5831</t>
  </si>
  <si>
    <t>かりがね小学校</t>
  </si>
  <si>
    <t>0566-22-2414</t>
  </si>
  <si>
    <t>60600</t>
  </si>
  <si>
    <t>東刈谷小学校</t>
  </si>
  <si>
    <t>0566-23-9512</t>
  </si>
  <si>
    <t>60601</t>
  </si>
  <si>
    <t>日高小学校</t>
  </si>
  <si>
    <t>0566-23-2468</t>
  </si>
  <si>
    <t>60602</t>
  </si>
  <si>
    <t>富士松東小学校</t>
  </si>
  <si>
    <t>0566-36-2818</t>
  </si>
  <si>
    <t>60603</t>
  </si>
  <si>
    <t>朝日小学校</t>
  </si>
  <si>
    <t>0566-22-4191</t>
  </si>
  <si>
    <t>60604</t>
  </si>
  <si>
    <t>小垣江東小学校</t>
  </si>
  <si>
    <t>0566-24-2718</t>
  </si>
  <si>
    <t>60605</t>
  </si>
  <si>
    <t>平成小学校</t>
  </si>
  <si>
    <t>0566-27-1381</t>
  </si>
  <si>
    <t>60611</t>
  </si>
  <si>
    <t>高浜小学校</t>
  </si>
  <si>
    <t>0566-53-0044</t>
  </si>
  <si>
    <t>60612</t>
  </si>
  <si>
    <t>吉浜小学校</t>
  </si>
  <si>
    <t>0566-53-0174</t>
  </si>
  <si>
    <t>60613</t>
  </si>
  <si>
    <t>高取小学校</t>
  </si>
  <si>
    <t>0566-53-0342</t>
  </si>
  <si>
    <t>60614</t>
  </si>
  <si>
    <t>港小学校</t>
  </si>
  <si>
    <t>0566-52-2031</t>
  </si>
  <si>
    <t>60615</t>
  </si>
  <si>
    <t>翼小学校</t>
  </si>
  <si>
    <t>0566-54-2831</t>
  </si>
  <si>
    <t>60616</t>
  </si>
  <si>
    <t>62602</t>
  </si>
  <si>
    <t>桜井小学校</t>
  </si>
  <si>
    <t>0566-99-2201</t>
  </si>
  <si>
    <t>60623</t>
  </si>
  <si>
    <t>60625</t>
  </si>
  <si>
    <t>知立南小学校</t>
  </si>
  <si>
    <t>0566-83-0616</t>
  </si>
  <si>
    <t>60624</t>
  </si>
  <si>
    <t>八ツ田小学校</t>
  </si>
  <si>
    <t>0566-82-6807</t>
  </si>
  <si>
    <t>知立西小学校</t>
  </si>
  <si>
    <t>0566-82-0575</t>
  </si>
  <si>
    <t>60626</t>
  </si>
  <si>
    <t>60628</t>
  </si>
  <si>
    <t>知立小学校</t>
  </si>
  <si>
    <t>0566-81-1371</t>
  </si>
  <si>
    <t>60627</t>
  </si>
  <si>
    <t>猿渡小学校</t>
  </si>
  <si>
    <t>0566-81-1372</t>
  </si>
  <si>
    <t>来迎寺小学校</t>
  </si>
  <si>
    <t>0566-81-1373</t>
  </si>
  <si>
    <t>60629</t>
  </si>
  <si>
    <t>知立東小学校</t>
  </si>
  <si>
    <t>0566-81-3694</t>
  </si>
  <si>
    <t>60631</t>
  </si>
  <si>
    <t>62608</t>
  </si>
  <si>
    <t>安城中部小学校</t>
  </si>
  <si>
    <t>0566-75-2721</t>
  </si>
  <si>
    <t>60632</t>
  </si>
  <si>
    <t>60635</t>
  </si>
  <si>
    <t>安城南部小学校</t>
  </si>
  <si>
    <t>0566-76-2332</t>
  </si>
  <si>
    <t>60633</t>
  </si>
  <si>
    <t>62604</t>
  </si>
  <si>
    <t>安城西部小学校</t>
  </si>
  <si>
    <t>0566-76-2303</t>
  </si>
  <si>
    <t>60634</t>
  </si>
  <si>
    <t>安城東部小学校</t>
  </si>
  <si>
    <t>0566-76-2334</t>
  </si>
  <si>
    <t>安城北部小学校</t>
  </si>
  <si>
    <t>0566-98-0825</t>
  </si>
  <si>
    <t>60636</t>
  </si>
  <si>
    <t>錦町小学校</t>
  </si>
  <si>
    <t>0566-75-2725</t>
  </si>
  <si>
    <t>60637</t>
  </si>
  <si>
    <t>志貴小学校</t>
  </si>
  <si>
    <t>0566-97-8202</t>
  </si>
  <si>
    <t>60638</t>
  </si>
  <si>
    <t>高棚小学校</t>
  </si>
  <si>
    <t>0566-92-0593</t>
  </si>
  <si>
    <t>60639</t>
  </si>
  <si>
    <t>里町小学校</t>
  </si>
  <si>
    <t>0566-98-5900</t>
  </si>
  <si>
    <t>60640</t>
  </si>
  <si>
    <t>明和小学校</t>
  </si>
  <si>
    <t>0566-41-1244</t>
  </si>
  <si>
    <t>60641</t>
  </si>
  <si>
    <t>桜町小学校</t>
  </si>
  <si>
    <t>0566-75-3003</t>
  </si>
  <si>
    <t>60642</t>
  </si>
  <si>
    <t>作野小学校</t>
  </si>
  <si>
    <t>0566-76-6056</t>
  </si>
  <si>
    <t>60643</t>
  </si>
  <si>
    <t>祥南小学校</t>
  </si>
  <si>
    <t>0566-76-8773</t>
  </si>
  <si>
    <t>60644</t>
  </si>
  <si>
    <t>丈山小学校</t>
  </si>
  <si>
    <t>0566-92-0024</t>
  </si>
  <si>
    <t>60645</t>
  </si>
  <si>
    <t>二本木小学校</t>
  </si>
  <si>
    <t>0566-76-4449</t>
  </si>
  <si>
    <t>60646</t>
  </si>
  <si>
    <t>桜林小学校</t>
  </si>
  <si>
    <t>0566-99-3777</t>
  </si>
  <si>
    <t>60647</t>
  </si>
  <si>
    <t>0566-76-1488</t>
  </si>
  <si>
    <t>60648</t>
  </si>
  <si>
    <t>今池小学校</t>
  </si>
  <si>
    <t>0566-98-3033</t>
  </si>
  <si>
    <t>60649</t>
  </si>
  <si>
    <t>三河安城小学校</t>
  </si>
  <si>
    <t>0566-71-3250</t>
  </si>
  <si>
    <t>60650</t>
  </si>
  <si>
    <t>梨の里小学校</t>
  </si>
  <si>
    <t>0566-71-3345</t>
  </si>
  <si>
    <t>60651</t>
  </si>
  <si>
    <t>62621</t>
  </si>
  <si>
    <t>0563-56-2266</t>
  </si>
  <si>
    <t>60652</t>
  </si>
  <si>
    <t>花ノ木小学校</t>
  </si>
  <si>
    <t>0563-57-2658</t>
  </si>
  <si>
    <t>60653</t>
  </si>
  <si>
    <t>62622</t>
  </si>
  <si>
    <t>八ツ面小学校</t>
  </si>
  <si>
    <t>0563-57-3014</t>
  </si>
  <si>
    <t>60654</t>
  </si>
  <si>
    <t>西野町小学校</t>
  </si>
  <si>
    <t>0563-57-2257</t>
  </si>
  <si>
    <t>60655</t>
  </si>
  <si>
    <t>米津小学校</t>
  </si>
  <si>
    <t>0563-57-3457</t>
  </si>
  <si>
    <t>60656</t>
  </si>
  <si>
    <t>62623</t>
  </si>
  <si>
    <t>中畑小学校</t>
  </si>
  <si>
    <t>0563-59-6158</t>
  </si>
  <si>
    <t>60657</t>
  </si>
  <si>
    <t>平坂小学校</t>
  </si>
  <si>
    <t>0563-59-6055</t>
  </si>
  <si>
    <t>60658</t>
  </si>
  <si>
    <t>矢田小学校</t>
  </si>
  <si>
    <t>0563-59-6162</t>
  </si>
  <si>
    <t>60659</t>
  </si>
  <si>
    <t>60661</t>
  </si>
  <si>
    <t>寺津小学校</t>
  </si>
  <si>
    <t>0563-59-6531</t>
  </si>
  <si>
    <t>60660</t>
  </si>
  <si>
    <t>福地南部小学校</t>
  </si>
  <si>
    <t>0563-56-2680</t>
  </si>
  <si>
    <t>福地北部小学校</t>
  </si>
  <si>
    <t>0563-57-2057</t>
  </si>
  <si>
    <t>60662</t>
  </si>
  <si>
    <t>室場小学校</t>
  </si>
  <si>
    <t>0563-52-1066</t>
  </si>
  <si>
    <t>60663</t>
  </si>
  <si>
    <t>0563-52-1168</t>
  </si>
  <si>
    <t>60664</t>
  </si>
  <si>
    <t>鶴城小学校</t>
  </si>
  <si>
    <t>0563-57-5665</t>
  </si>
  <si>
    <t>60681</t>
  </si>
  <si>
    <t>62641</t>
  </si>
  <si>
    <t>一色中部小学校</t>
  </si>
  <si>
    <t>0563-72-8105</t>
  </si>
  <si>
    <t>60682</t>
  </si>
  <si>
    <t>一色東部小学校</t>
  </si>
  <si>
    <t>0563-72-8167</t>
  </si>
  <si>
    <t>60683</t>
  </si>
  <si>
    <t>一色西部小学校</t>
  </si>
  <si>
    <t>0563-72-8168</t>
  </si>
  <si>
    <t>60684</t>
  </si>
  <si>
    <t>佐久島小学校</t>
  </si>
  <si>
    <t>0563-79-1203</t>
  </si>
  <si>
    <t>60685</t>
  </si>
  <si>
    <t>一色南部小学校</t>
  </si>
  <si>
    <t>0563-73-6151</t>
  </si>
  <si>
    <t>60686</t>
  </si>
  <si>
    <t>60687</t>
  </si>
  <si>
    <t>62650</t>
  </si>
  <si>
    <t>0563-35-0100</t>
  </si>
  <si>
    <t>60688</t>
  </si>
  <si>
    <t>津平小学校</t>
  </si>
  <si>
    <t>0563-35-0056</t>
  </si>
  <si>
    <t>60689</t>
  </si>
  <si>
    <t>荻原小学校</t>
  </si>
  <si>
    <t>0563-32-1053</t>
  </si>
  <si>
    <t>60690</t>
  </si>
  <si>
    <t>0563-32-0154</t>
  </si>
  <si>
    <t>60691</t>
  </si>
  <si>
    <t>白浜小学校</t>
  </si>
  <si>
    <t>0563-32-0155</t>
  </si>
  <si>
    <t>60694</t>
  </si>
  <si>
    <t>幡豆小学校</t>
  </si>
  <si>
    <t>0563-62-2065</t>
  </si>
  <si>
    <t>60695</t>
  </si>
  <si>
    <t>東幡豆小学校</t>
  </si>
  <si>
    <t>0563-62-2101</t>
  </si>
  <si>
    <t>60701</t>
  </si>
  <si>
    <t>童子山小学校</t>
  </si>
  <si>
    <t>0565-32-0196</t>
  </si>
  <si>
    <t>60702</t>
  </si>
  <si>
    <t>60788</t>
  </si>
  <si>
    <t>挙母小学校</t>
  </si>
  <si>
    <t>0565-31-0193</t>
  </si>
  <si>
    <t>60703</t>
  </si>
  <si>
    <t>根川小学校</t>
  </si>
  <si>
    <t>0565-32-0195</t>
  </si>
  <si>
    <t>60704</t>
  </si>
  <si>
    <t>小清水小学校</t>
  </si>
  <si>
    <t>0565-32-0194</t>
  </si>
  <si>
    <t>60705</t>
  </si>
  <si>
    <t>60789</t>
  </si>
  <si>
    <t>前山小学校</t>
  </si>
  <si>
    <t>0565-28-0192</t>
  </si>
  <si>
    <t>60706</t>
  </si>
  <si>
    <t>山之手小学校</t>
  </si>
  <si>
    <t>0565-28-0722</t>
  </si>
  <si>
    <t>60707</t>
  </si>
  <si>
    <t>美山小学校</t>
  </si>
  <si>
    <t>0565-28-3458</t>
  </si>
  <si>
    <t>60708</t>
  </si>
  <si>
    <t>62737</t>
  </si>
  <si>
    <t>寺部小学校</t>
  </si>
  <si>
    <t>0565-80-0126</t>
  </si>
  <si>
    <t>60709</t>
  </si>
  <si>
    <t>平井小学校</t>
  </si>
  <si>
    <t>0565-80-3011</t>
  </si>
  <si>
    <t>60710</t>
  </si>
  <si>
    <t>62753</t>
  </si>
  <si>
    <t>野見小学校</t>
  </si>
  <si>
    <t>0565-80-0372</t>
  </si>
  <si>
    <t>60711</t>
  </si>
  <si>
    <t>古瀬間小学校</t>
  </si>
  <si>
    <t>0565-80-0593</t>
  </si>
  <si>
    <t>60712</t>
  </si>
  <si>
    <t>矢並小学校</t>
  </si>
  <si>
    <t>0565-88-3100</t>
  </si>
  <si>
    <t>60713</t>
  </si>
  <si>
    <t>60714</t>
  </si>
  <si>
    <t>0565-21-0026</t>
  </si>
  <si>
    <t>寿恵野小学校</t>
  </si>
  <si>
    <t>0565-28-5027</t>
  </si>
  <si>
    <t>60715</t>
  </si>
  <si>
    <t>畝部小学校</t>
  </si>
  <si>
    <t>0565-21-0029</t>
  </si>
  <si>
    <t>60716</t>
  </si>
  <si>
    <t>60719</t>
  </si>
  <si>
    <t>堤小学校</t>
  </si>
  <si>
    <t>0565-52-3718</t>
  </si>
  <si>
    <t>60717</t>
  </si>
  <si>
    <t>若園小学校</t>
  </si>
  <si>
    <t>0565-52-3717</t>
  </si>
  <si>
    <t>60718</t>
  </si>
  <si>
    <t>竹村小学校</t>
  </si>
  <si>
    <t>0565-52-3420</t>
  </si>
  <si>
    <t>駒場小学校</t>
  </si>
  <si>
    <t>0565-57-2507</t>
  </si>
  <si>
    <t>60720</t>
  </si>
  <si>
    <t>大林小学校</t>
  </si>
  <si>
    <t>0565-28-2526</t>
  </si>
  <si>
    <t>60741</t>
  </si>
  <si>
    <t>60744</t>
  </si>
  <si>
    <t>みよし中部小学校</t>
  </si>
  <si>
    <t>0561-32-1044</t>
  </si>
  <si>
    <t>60742</t>
  </si>
  <si>
    <t>62738</t>
  </si>
  <si>
    <t>みよし北部小学校</t>
  </si>
  <si>
    <t>0561-36-1047</t>
  </si>
  <si>
    <t>60743</t>
  </si>
  <si>
    <t>みよし南部小学校</t>
  </si>
  <si>
    <t>0561-32-1062</t>
  </si>
  <si>
    <t>天王小学校</t>
  </si>
  <si>
    <t>0561-32-2383</t>
  </si>
  <si>
    <t>60745</t>
  </si>
  <si>
    <t>三吉小学校</t>
  </si>
  <si>
    <t>0561-34-3888</t>
  </si>
  <si>
    <t>60746</t>
  </si>
  <si>
    <t>62735</t>
  </si>
  <si>
    <t>伊保小学校</t>
  </si>
  <si>
    <t>0565-48-8200</t>
  </si>
  <si>
    <t>60747</t>
  </si>
  <si>
    <t>大畑小学校</t>
  </si>
  <si>
    <t>0565-48-8003</t>
  </si>
  <si>
    <t>60748</t>
  </si>
  <si>
    <t>加納小学校</t>
  </si>
  <si>
    <t>0565-45-0024</t>
  </si>
  <si>
    <t>60749</t>
  </si>
  <si>
    <t>62755</t>
  </si>
  <si>
    <t>青木小学校</t>
  </si>
  <si>
    <t>0565-45-0025</t>
  </si>
  <si>
    <t>60750</t>
  </si>
  <si>
    <t>西広瀬小学校</t>
  </si>
  <si>
    <t>0565-41-2555</t>
  </si>
  <si>
    <t>60751</t>
  </si>
  <si>
    <t>東広瀬小学校</t>
  </si>
  <si>
    <t>0565-41-2012</t>
  </si>
  <si>
    <t>60752</t>
  </si>
  <si>
    <t>中金小学校</t>
  </si>
  <si>
    <t>0565-41-2210</t>
  </si>
  <si>
    <t>60753</t>
  </si>
  <si>
    <t>上鷹見小学校</t>
  </si>
  <si>
    <t>0565-41-2017</t>
  </si>
  <si>
    <t>60754</t>
  </si>
  <si>
    <t>藤沢小学校</t>
  </si>
  <si>
    <t>0565-41-2216</t>
  </si>
  <si>
    <t>60755</t>
  </si>
  <si>
    <t>三好丘小学校</t>
  </si>
  <si>
    <t>0561-36-3220</t>
  </si>
  <si>
    <t>60756</t>
  </si>
  <si>
    <t>0561-36-8800</t>
  </si>
  <si>
    <t>60757</t>
  </si>
  <si>
    <t>黒笹小学校</t>
  </si>
  <si>
    <t>0561-36-1928</t>
  </si>
  <si>
    <t>60761</t>
  </si>
  <si>
    <t>62741</t>
  </si>
  <si>
    <t>飯野小学校</t>
  </si>
  <si>
    <t>0565-76-2504</t>
  </si>
  <si>
    <t>60762</t>
  </si>
  <si>
    <t>石畳小学校</t>
  </si>
  <si>
    <t>0565-76-2511</t>
  </si>
  <si>
    <t>60763</t>
  </si>
  <si>
    <t>御作小学校</t>
  </si>
  <si>
    <t>0565-76-2512</t>
  </si>
  <si>
    <t>60764</t>
  </si>
  <si>
    <t>中山小学校</t>
  </si>
  <si>
    <t>0565-76-2509</t>
  </si>
  <si>
    <t>60771</t>
  </si>
  <si>
    <t>道慈小学校</t>
  </si>
  <si>
    <t>0565-65-2023</t>
  </si>
  <si>
    <t>60774</t>
  </si>
  <si>
    <t>本城小学校</t>
  </si>
  <si>
    <t>0565-65-2022</t>
  </si>
  <si>
    <t>60775</t>
  </si>
  <si>
    <t>小原中部小学校</t>
  </si>
  <si>
    <t>0565-65-3002</t>
  </si>
  <si>
    <t>60776</t>
  </si>
  <si>
    <t>60838</t>
  </si>
  <si>
    <t>幸海小学校</t>
  </si>
  <si>
    <t>0565-58-0127</t>
  </si>
  <si>
    <t>60777</t>
  </si>
  <si>
    <t>岩倉小学校</t>
  </si>
  <si>
    <t>0565-58-0119</t>
  </si>
  <si>
    <t>60778</t>
  </si>
  <si>
    <t>九久平小学校</t>
  </si>
  <si>
    <t>0565-58-0027</t>
  </si>
  <si>
    <t>60779</t>
  </si>
  <si>
    <t>滝脇小学校</t>
  </si>
  <si>
    <t>0565-58-0252</t>
  </si>
  <si>
    <t>60780</t>
  </si>
  <si>
    <t>豊松小学校</t>
  </si>
  <si>
    <t>0565-58-0129</t>
  </si>
  <si>
    <t>60781</t>
  </si>
  <si>
    <t>0565-80-7581</t>
  </si>
  <si>
    <t>60782</t>
  </si>
  <si>
    <t>元城小学校</t>
  </si>
  <si>
    <t>0565-31-2280</t>
  </si>
  <si>
    <t>60783</t>
  </si>
  <si>
    <t>梅坪小学校</t>
  </si>
  <si>
    <t>0565-31-4882</t>
  </si>
  <si>
    <t>60784</t>
  </si>
  <si>
    <t>0565-31-4880</t>
  </si>
  <si>
    <t>60785</t>
  </si>
  <si>
    <t>四郷小学校</t>
  </si>
  <si>
    <t>0565-45-2283</t>
  </si>
  <si>
    <t>60786</t>
  </si>
  <si>
    <t>若林東小学校</t>
  </si>
  <si>
    <t>0565-52-7211</t>
  </si>
  <si>
    <t>60787</t>
  </si>
  <si>
    <t>東保見小学校</t>
  </si>
  <si>
    <t>0565-48-1075</t>
  </si>
  <si>
    <t>浄水小学校</t>
  </si>
  <si>
    <t>0565-45-0556</t>
  </si>
  <si>
    <t>平和小学校</t>
  </si>
  <si>
    <t>0565-29-3833</t>
  </si>
  <si>
    <t>60790</t>
  </si>
  <si>
    <t>市木小学校</t>
  </si>
  <si>
    <t>0565-80-0385</t>
  </si>
  <si>
    <t>60791</t>
  </si>
  <si>
    <t>若林西小学校</t>
  </si>
  <si>
    <t>0565-52-2821</t>
  </si>
  <si>
    <t>60792</t>
  </si>
  <si>
    <t>衣丘小学校</t>
  </si>
  <si>
    <t>0565-34-2030</t>
  </si>
  <si>
    <t>60793</t>
  </si>
  <si>
    <t>土橋小学校</t>
  </si>
  <si>
    <t>0565-29-5285</t>
  </si>
  <si>
    <t>60794</t>
  </si>
  <si>
    <t>広川台小学校</t>
  </si>
  <si>
    <t>0565-80-2801</t>
  </si>
  <si>
    <t>60795</t>
  </si>
  <si>
    <t>井上小学校</t>
  </si>
  <si>
    <t>0565-45-2411</t>
  </si>
  <si>
    <t>60796</t>
  </si>
  <si>
    <t>五ケ丘小学校</t>
  </si>
  <si>
    <t>0565-80-5533</t>
  </si>
  <si>
    <t>60797</t>
  </si>
  <si>
    <t>西保見小学校</t>
  </si>
  <si>
    <t>0565-48-2822</t>
  </si>
  <si>
    <t>60798</t>
  </si>
  <si>
    <t>五ケ丘東小学校</t>
  </si>
  <si>
    <t>0565-80-9211</t>
  </si>
  <si>
    <t>60799</t>
  </si>
  <si>
    <t>浄水北小学校</t>
  </si>
  <si>
    <t>0565-63-5091</t>
  </si>
  <si>
    <t>60801</t>
  </si>
  <si>
    <t>62801</t>
  </si>
  <si>
    <t>足助小学校</t>
  </si>
  <si>
    <t>0565-62-0059</t>
  </si>
  <si>
    <t>60802</t>
  </si>
  <si>
    <t>冷田小学校</t>
  </si>
  <si>
    <t>0565-63-2300</t>
  </si>
  <si>
    <t>60803</t>
  </si>
  <si>
    <t>追分小学校</t>
  </si>
  <si>
    <t>0565-62-0392</t>
  </si>
  <si>
    <t>60804</t>
  </si>
  <si>
    <t>佐切小学校</t>
  </si>
  <si>
    <t>0565-63-2330</t>
  </si>
  <si>
    <t>60805</t>
  </si>
  <si>
    <t>則定小学校</t>
  </si>
  <si>
    <t>0565-63-2001</t>
  </si>
  <si>
    <t>60806</t>
  </si>
  <si>
    <t>萩野小学校</t>
  </si>
  <si>
    <t>0565-62-0214</t>
  </si>
  <si>
    <t>60807</t>
  </si>
  <si>
    <t>0565-67-2250</t>
  </si>
  <si>
    <t>60812</t>
  </si>
  <si>
    <t>新盛小学校</t>
  </si>
  <si>
    <t>0565-67-2020</t>
  </si>
  <si>
    <t>60813</t>
  </si>
  <si>
    <t>大蔵小学校</t>
  </si>
  <si>
    <t>0565-64-2002</t>
  </si>
  <si>
    <t>60814</t>
  </si>
  <si>
    <t>御蔵小学校</t>
  </si>
  <si>
    <t>0565-64-2001</t>
  </si>
  <si>
    <t>60831</t>
  </si>
  <si>
    <t>大沼小学校</t>
  </si>
  <si>
    <t>0565-90-2028</t>
  </si>
  <si>
    <t>60837</t>
  </si>
  <si>
    <t>花山小学校</t>
  </si>
  <si>
    <t>0565-90-2102</t>
  </si>
  <si>
    <t>巴ケ丘小学校</t>
  </si>
  <si>
    <t>0565-91-1717</t>
  </si>
  <si>
    <t>60841</t>
  </si>
  <si>
    <t>築羽小学校</t>
  </si>
  <si>
    <t>0565-68-2461</t>
  </si>
  <si>
    <t>60843</t>
  </si>
  <si>
    <t>62821</t>
  </si>
  <si>
    <t>小渡小学校</t>
  </si>
  <si>
    <t>0565-68-2326</t>
  </si>
  <si>
    <t>60844</t>
  </si>
  <si>
    <t>敷島小学校</t>
  </si>
  <si>
    <t>0565-68-2702</t>
  </si>
  <si>
    <t>60851</t>
  </si>
  <si>
    <t>稲武小学校</t>
  </si>
  <si>
    <t>0565-82-3535</t>
  </si>
  <si>
    <t>60901</t>
  </si>
  <si>
    <t>62901</t>
  </si>
  <si>
    <t>田口小学校</t>
  </si>
  <si>
    <t>0536-62-0059</t>
  </si>
  <si>
    <t>60903</t>
  </si>
  <si>
    <t>清嶺小学校</t>
  </si>
  <si>
    <t>0536-62-0704</t>
  </si>
  <si>
    <t>60904</t>
  </si>
  <si>
    <t>田峯小学校</t>
  </si>
  <si>
    <t>0536-64-5004</t>
  </si>
  <si>
    <t>60908</t>
  </si>
  <si>
    <t>名倉小学校</t>
  </si>
  <si>
    <t>0536-65-0004</t>
  </si>
  <si>
    <t>60920</t>
  </si>
  <si>
    <t>62911</t>
  </si>
  <si>
    <t>0536-76-0059</t>
  </si>
  <si>
    <t>60924</t>
  </si>
  <si>
    <t>東栄東部小学校</t>
  </si>
  <si>
    <t>0536-76-0038</t>
  </si>
  <si>
    <t>60928</t>
  </si>
  <si>
    <t>奈根小学校</t>
  </si>
  <si>
    <t>0536-79-3301</t>
  </si>
  <si>
    <t>60943</t>
  </si>
  <si>
    <t>豊根小学校</t>
  </si>
  <si>
    <t>0536-85-1339</t>
  </si>
  <si>
    <t>60951</t>
  </si>
  <si>
    <t>富山小学校</t>
  </si>
  <si>
    <t>0536-89-2104</t>
  </si>
  <si>
    <t>60960</t>
  </si>
  <si>
    <t>津具小学校</t>
  </si>
  <si>
    <t>0536-83-2013</t>
  </si>
  <si>
    <t>61001</t>
  </si>
  <si>
    <t>61009</t>
  </si>
  <si>
    <t>新城小学校</t>
  </si>
  <si>
    <t>0536-22-0112</t>
  </si>
  <si>
    <t>61002</t>
  </si>
  <si>
    <t>千郷小学校</t>
  </si>
  <si>
    <t>0536-22-0162</t>
  </si>
  <si>
    <t>61003</t>
  </si>
  <si>
    <t>東郷西小学校</t>
  </si>
  <si>
    <t>0536-22-0107</t>
  </si>
  <si>
    <t>61004</t>
  </si>
  <si>
    <t>東郷東小学校</t>
  </si>
  <si>
    <t>0536-22-0756</t>
  </si>
  <si>
    <t>61006</t>
  </si>
  <si>
    <t>舟着小学校</t>
  </si>
  <si>
    <t>0536-22-0252</t>
  </si>
  <si>
    <t>八名小学校</t>
  </si>
  <si>
    <t>0536-26-0043</t>
  </si>
  <si>
    <t>61010</t>
  </si>
  <si>
    <t>庭野小学校</t>
  </si>
  <si>
    <t>0536-22-0703</t>
  </si>
  <si>
    <t>61041</t>
  </si>
  <si>
    <t>63031</t>
  </si>
  <si>
    <t>鳳来中部小学校</t>
  </si>
  <si>
    <t>0536-32-0004</t>
  </si>
  <si>
    <t>61044</t>
  </si>
  <si>
    <t>鳳来寺小学校</t>
  </si>
  <si>
    <t>0536-35-1011</t>
  </si>
  <si>
    <t>61045</t>
  </si>
  <si>
    <t>鳳来西小学校</t>
  </si>
  <si>
    <t>0536-36-0216</t>
  </si>
  <si>
    <t>61047</t>
  </si>
  <si>
    <t>海老小学校</t>
  </si>
  <si>
    <t>0536-35-0043</t>
  </si>
  <si>
    <t>61048</t>
  </si>
  <si>
    <t>連谷小学校</t>
  </si>
  <si>
    <t>0536-35-0415</t>
  </si>
  <si>
    <t>61050</t>
  </si>
  <si>
    <t>山吉田小学校</t>
  </si>
  <si>
    <t>0536-34-0206</t>
  </si>
  <si>
    <t>61051</t>
  </si>
  <si>
    <t>黄柳野小学校</t>
  </si>
  <si>
    <t>0536-34-0221</t>
  </si>
  <si>
    <t>61058</t>
  </si>
  <si>
    <t>鳳来東小学校</t>
  </si>
  <si>
    <t>0536-33-0336</t>
  </si>
  <si>
    <t>61059</t>
  </si>
  <si>
    <t>東陽小学校</t>
  </si>
  <si>
    <t>0536-32-1039</t>
  </si>
  <si>
    <t>61060</t>
  </si>
  <si>
    <t>黄柳川小学校</t>
  </si>
  <si>
    <t>61071</t>
  </si>
  <si>
    <t>菅守小学校</t>
  </si>
  <si>
    <t>0536-39-3011</t>
  </si>
  <si>
    <t>61072</t>
  </si>
  <si>
    <t>開成小学校</t>
  </si>
  <si>
    <t>0536-38-1114</t>
  </si>
  <si>
    <t>61073</t>
  </si>
  <si>
    <t>巴小学校</t>
  </si>
  <si>
    <t>0536-38-1314</t>
  </si>
  <si>
    <t>61074</t>
  </si>
  <si>
    <t>協和小学校</t>
  </si>
  <si>
    <t>0536-38-1326</t>
  </si>
  <si>
    <t>61075</t>
  </si>
  <si>
    <t>作手小学校</t>
  </si>
  <si>
    <t>0536-38-1555</t>
  </si>
  <si>
    <t>61101</t>
  </si>
  <si>
    <t>63101</t>
  </si>
  <si>
    <t>岩田小学校</t>
  </si>
  <si>
    <t>0532-61-2607</t>
  </si>
  <si>
    <t>61102</t>
  </si>
  <si>
    <t>61144</t>
  </si>
  <si>
    <t>東田小学校</t>
  </si>
  <si>
    <t>0532-62-0448</t>
  </si>
  <si>
    <t>61103</t>
  </si>
  <si>
    <t>61104</t>
  </si>
  <si>
    <t>八町小学校</t>
  </si>
  <si>
    <t>0532-52-1184</t>
  </si>
  <si>
    <t>松葉小学校</t>
  </si>
  <si>
    <t>0532-52-0265</t>
  </si>
  <si>
    <t>61105</t>
  </si>
  <si>
    <t>花田小学校</t>
  </si>
  <si>
    <t>0532-31-4517</t>
  </si>
  <si>
    <t>61106</t>
  </si>
  <si>
    <t>63118</t>
  </si>
  <si>
    <t>0532-52-0484</t>
  </si>
  <si>
    <t>61107</t>
  </si>
  <si>
    <t>0532-52-3148</t>
  </si>
  <si>
    <t>61108</t>
  </si>
  <si>
    <t>羽根井小学校</t>
  </si>
  <si>
    <t>0532-31-0375</t>
  </si>
  <si>
    <t>61109</t>
  </si>
  <si>
    <t>63110</t>
  </si>
  <si>
    <t>下地小学校</t>
  </si>
  <si>
    <t>0532-54-2233</t>
  </si>
  <si>
    <t>61110</t>
  </si>
  <si>
    <t>大村小学校</t>
  </si>
  <si>
    <t>0532-52-4235</t>
  </si>
  <si>
    <t>61111</t>
  </si>
  <si>
    <t>津田小学校</t>
  </si>
  <si>
    <t>0532-31-4429</t>
  </si>
  <si>
    <t>61112</t>
  </si>
  <si>
    <t>牟呂小学校</t>
  </si>
  <si>
    <t>0532-31-3101</t>
  </si>
  <si>
    <t>61113</t>
  </si>
  <si>
    <t>吉田方小学校</t>
  </si>
  <si>
    <t>0532-31-2055</t>
  </si>
  <si>
    <t>61114</t>
  </si>
  <si>
    <t>63117</t>
  </si>
  <si>
    <t>高師小学校</t>
  </si>
  <si>
    <t>0532-45-8216</t>
  </si>
  <si>
    <t>61115</t>
  </si>
  <si>
    <t>0532-45-2328</t>
  </si>
  <si>
    <t>61116</t>
  </si>
  <si>
    <t>磯辺小学校</t>
  </si>
  <si>
    <t>0532-45-2608</t>
  </si>
  <si>
    <t>61117</t>
  </si>
  <si>
    <t>63109</t>
  </si>
  <si>
    <t>大崎小学校</t>
  </si>
  <si>
    <t>0532-25-1720</t>
  </si>
  <si>
    <t>61118</t>
  </si>
  <si>
    <t>野依小学校</t>
  </si>
  <si>
    <t>0532-25-2186</t>
  </si>
  <si>
    <t>61119</t>
  </si>
  <si>
    <t>植田小学校</t>
  </si>
  <si>
    <t>0532-25-2619</t>
  </si>
  <si>
    <t>61120</t>
  </si>
  <si>
    <t>牛川小学校</t>
  </si>
  <si>
    <t>0532-52-2616</t>
  </si>
  <si>
    <t>61121</t>
  </si>
  <si>
    <t>下条小学校</t>
  </si>
  <si>
    <t>0532-88-2350</t>
  </si>
  <si>
    <t>61122</t>
  </si>
  <si>
    <t>多米小学校</t>
  </si>
  <si>
    <t>0532-62-6167</t>
  </si>
  <si>
    <t>61123</t>
  </si>
  <si>
    <t>岩西小学校</t>
  </si>
  <si>
    <t>0532-61-2557</t>
  </si>
  <si>
    <t>61124</t>
  </si>
  <si>
    <t>0532-52-2934</t>
  </si>
  <si>
    <t>61125</t>
  </si>
  <si>
    <t>0532-45-5497</t>
  </si>
  <si>
    <t>61126</t>
  </si>
  <si>
    <t>天伯小学校</t>
  </si>
  <si>
    <t>0532-45-6165</t>
  </si>
  <si>
    <t>61127</t>
  </si>
  <si>
    <t>大清水小学校</t>
  </si>
  <si>
    <t>0532-25-2418</t>
  </si>
  <si>
    <t>61128</t>
  </si>
  <si>
    <t>0532-52-0396</t>
  </si>
  <si>
    <t>61129</t>
  </si>
  <si>
    <t>前芝小学校</t>
  </si>
  <si>
    <t>0532-31-0500</t>
  </si>
  <si>
    <t>61130</t>
  </si>
  <si>
    <t>63112</t>
  </si>
  <si>
    <t>西郷小学校</t>
  </si>
  <si>
    <t>0532-88-0271</t>
  </si>
  <si>
    <t>61131</t>
  </si>
  <si>
    <t>0532-88-0007</t>
  </si>
  <si>
    <t>61132</t>
  </si>
  <si>
    <t>嵩山小学校</t>
  </si>
  <si>
    <t>0532-88-0008</t>
  </si>
  <si>
    <t>61133</t>
  </si>
  <si>
    <t>石巻小学校</t>
  </si>
  <si>
    <t>0532-88-0010</t>
  </si>
  <si>
    <t>61134</t>
  </si>
  <si>
    <t>61150</t>
  </si>
  <si>
    <t>谷川小学校</t>
  </si>
  <si>
    <t>0532-41-0501</t>
  </si>
  <si>
    <t>61135</t>
  </si>
  <si>
    <t>小沢小学校</t>
  </si>
  <si>
    <t>0532-21-1410</t>
  </si>
  <si>
    <t>61136</t>
  </si>
  <si>
    <t>細谷小学校</t>
  </si>
  <si>
    <t>0532-21-1900</t>
  </si>
  <si>
    <t>61137</t>
  </si>
  <si>
    <t>二川小学校</t>
  </si>
  <si>
    <t>0532-41-0550</t>
  </si>
  <si>
    <t>61138</t>
  </si>
  <si>
    <t>61140</t>
  </si>
  <si>
    <t>豊南小学校</t>
  </si>
  <si>
    <t>0532-21-2102</t>
  </si>
  <si>
    <t>61139</t>
  </si>
  <si>
    <t>高根小学校</t>
  </si>
  <si>
    <t>0532-21-2105</t>
  </si>
  <si>
    <t>老津小学校</t>
  </si>
  <si>
    <t>0532-23-0025</t>
  </si>
  <si>
    <t>61141</t>
  </si>
  <si>
    <t>杉山小学校</t>
  </si>
  <si>
    <t>0532-23-0069</t>
  </si>
  <si>
    <t>61142</t>
  </si>
  <si>
    <t>賀茂小学校</t>
  </si>
  <si>
    <t>0532-88-0400</t>
  </si>
  <si>
    <t>61143</t>
  </si>
  <si>
    <t>幸小学校</t>
  </si>
  <si>
    <t>0532-45-8105</t>
  </si>
  <si>
    <t>鷹丘小学校</t>
  </si>
  <si>
    <t>0532-63-2633</t>
  </si>
  <si>
    <t>61145</t>
  </si>
  <si>
    <t>豊小学校</t>
  </si>
  <si>
    <t>0532-63-2331</t>
  </si>
  <si>
    <t>61146</t>
  </si>
  <si>
    <t>芦原小学校</t>
  </si>
  <si>
    <t>0532-48-1216</t>
  </si>
  <si>
    <t>61147</t>
  </si>
  <si>
    <t>飯村小学校</t>
  </si>
  <si>
    <t>0532-63-3165</t>
  </si>
  <si>
    <t>61148</t>
  </si>
  <si>
    <t>富士見小学校</t>
  </si>
  <si>
    <t>0532-23-3232</t>
  </si>
  <si>
    <t>61149</t>
  </si>
  <si>
    <t>中野小学校</t>
  </si>
  <si>
    <t>0532-48-2075</t>
  </si>
  <si>
    <t>二川南小学校</t>
  </si>
  <si>
    <t>0532-41-6991</t>
  </si>
  <si>
    <t>61151</t>
  </si>
  <si>
    <t>汐田小学校</t>
  </si>
  <si>
    <t>0532-47-3220</t>
  </si>
  <si>
    <t>61152</t>
  </si>
  <si>
    <t>0532-64-5121</t>
  </si>
  <si>
    <t>61161</t>
  </si>
  <si>
    <t>63141</t>
  </si>
  <si>
    <t>豊川小学校</t>
  </si>
  <si>
    <t>0533-86-7246</t>
  </si>
  <si>
    <t>61162</t>
  </si>
  <si>
    <t>豊川東部小学校</t>
  </si>
  <si>
    <t>0533-86-4368</t>
  </si>
  <si>
    <t>61163</t>
  </si>
  <si>
    <t>桜木小学校</t>
  </si>
  <si>
    <t>0533-86-4546</t>
  </si>
  <si>
    <t>61164</t>
  </si>
  <si>
    <t>63181</t>
  </si>
  <si>
    <t>三蔵子小学校</t>
  </si>
  <si>
    <t>0533-86-3646</t>
  </si>
  <si>
    <t>61165</t>
  </si>
  <si>
    <t>63143</t>
  </si>
  <si>
    <t>千両小学校</t>
  </si>
  <si>
    <t>0533-83-0130</t>
  </si>
  <si>
    <t>61166</t>
  </si>
  <si>
    <t>63186</t>
  </si>
  <si>
    <t>牛久保小学校</t>
  </si>
  <si>
    <t>0533-86-7288</t>
  </si>
  <si>
    <t>61167</t>
  </si>
  <si>
    <t>豊川中部小学校</t>
  </si>
  <si>
    <t>0533-85-3367</t>
  </si>
  <si>
    <t>61168</t>
  </si>
  <si>
    <t>八南小学校</t>
  </si>
  <si>
    <t>0533-86-4046</t>
  </si>
  <si>
    <t>61169</t>
  </si>
  <si>
    <t>平尾小学校</t>
  </si>
  <si>
    <t>0533-88-4711</t>
  </si>
  <si>
    <t>61170</t>
  </si>
  <si>
    <t>国府小学校</t>
  </si>
  <si>
    <t>0533-87-2044</t>
  </si>
  <si>
    <t>61171</t>
  </si>
  <si>
    <t>0533-86-4246</t>
  </si>
  <si>
    <t>61172</t>
  </si>
  <si>
    <t>御油小学校</t>
  </si>
  <si>
    <t>0533-88-4655</t>
  </si>
  <si>
    <t>61173</t>
  </si>
  <si>
    <t>0533-84-3521</t>
  </si>
  <si>
    <t>61174</t>
  </si>
  <si>
    <t>代田小学校</t>
  </si>
  <si>
    <t>0533-86-4166</t>
  </si>
  <si>
    <t>61175</t>
  </si>
  <si>
    <t>金屋小学校</t>
  </si>
  <si>
    <t>0533-86-6262</t>
  </si>
  <si>
    <t>61176</t>
  </si>
  <si>
    <t>0533-86-1001</t>
  </si>
  <si>
    <t>61191</t>
  </si>
  <si>
    <t>61204</t>
  </si>
  <si>
    <t>蒲郡南部小学校</t>
  </si>
  <si>
    <t>0533-69-3288</t>
  </si>
  <si>
    <t>61192</t>
  </si>
  <si>
    <t>蒲郡東部小学校</t>
  </si>
  <si>
    <t>0533-68-2375</t>
  </si>
  <si>
    <t>61193</t>
  </si>
  <si>
    <t>63163</t>
  </si>
  <si>
    <t>蒲郡北部小学校</t>
  </si>
  <si>
    <t>0533-68-3478</t>
  </si>
  <si>
    <t>61194</t>
  </si>
  <si>
    <t>蒲郡西部小学校</t>
  </si>
  <si>
    <t>0533-68-3382</t>
  </si>
  <si>
    <t>61195</t>
  </si>
  <si>
    <t>63162</t>
  </si>
  <si>
    <t>三谷小学校</t>
  </si>
  <si>
    <t>0533-68-5117</t>
  </si>
  <si>
    <t>61196</t>
  </si>
  <si>
    <t>塩津小学校</t>
  </si>
  <si>
    <t>0533-68-2509</t>
  </si>
  <si>
    <t>61197</t>
  </si>
  <si>
    <t>0533-59-8041</t>
  </si>
  <si>
    <t>61198</t>
  </si>
  <si>
    <t>61199</t>
  </si>
  <si>
    <t>形原小学校</t>
  </si>
  <si>
    <t>0533-57-5285</t>
  </si>
  <si>
    <t>西浦小学校</t>
  </si>
  <si>
    <t>0533-57-5275</t>
  </si>
  <si>
    <t>61200</t>
  </si>
  <si>
    <t>形原北小学校</t>
  </si>
  <si>
    <t>0533-57-7251</t>
  </si>
  <si>
    <t>61202</t>
  </si>
  <si>
    <t>蒲郡中央小学校</t>
  </si>
  <si>
    <t>0533-68-0033</t>
  </si>
  <si>
    <t>61203</t>
  </si>
  <si>
    <t>三谷東小学校</t>
  </si>
  <si>
    <t>0533-68-0722</t>
  </si>
  <si>
    <t>竹島小学校</t>
  </si>
  <si>
    <t>0533-69-7171</t>
  </si>
  <si>
    <t>61221</t>
  </si>
  <si>
    <t>一宮東部小学校</t>
  </si>
  <si>
    <t>0533-93-2009</t>
  </si>
  <si>
    <t>61222</t>
  </si>
  <si>
    <t>一宮西部小学校</t>
  </si>
  <si>
    <t>0533-93-2007</t>
  </si>
  <si>
    <t>61225</t>
  </si>
  <si>
    <t>一宮南部小学校</t>
  </si>
  <si>
    <t>0533-93-2059</t>
  </si>
  <si>
    <t>61231</t>
  </si>
  <si>
    <t>小坂井東小学校</t>
  </si>
  <si>
    <t>0533-78-2271</t>
  </si>
  <si>
    <t>61232</t>
  </si>
  <si>
    <t>小坂井西小学校</t>
  </si>
  <si>
    <t>0533-78-2281</t>
  </si>
  <si>
    <t>61235</t>
  </si>
  <si>
    <t>萩小学校</t>
  </si>
  <si>
    <t>0533-88-2831</t>
  </si>
  <si>
    <t>61236</t>
  </si>
  <si>
    <t>長沢小学校</t>
  </si>
  <si>
    <t>0533-88-3481</t>
  </si>
  <si>
    <t>61237</t>
  </si>
  <si>
    <t>赤坂小学校</t>
  </si>
  <si>
    <t>0533-88-5671</t>
  </si>
  <si>
    <t>61241</t>
  </si>
  <si>
    <t>御津北部小学校</t>
  </si>
  <si>
    <t>0533-75-2021</t>
  </si>
  <si>
    <t>61242</t>
  </si>
  <si>
    <t>御津南部小学校</t>
  </si>
  <si>
    <t>0533-75-2003</t>
  </si>
  <si>
    <t>61251</t>
  </si>
  <si>
    <t>63202</t>
  </si>
  <si>
    <t>六連小学校</t>
  </si>
  <si>
    <t>0531-27-0121</t>
  </si>
  <si>
    <t>61252</t>
  </si>
  <si>
    <t>神戸小学校</t>
  </si>
  <si>
    <t>0531-22-0542</t>
  </si>
  <si>
    <t>61253</t>
  </si>
  <si>
    <t>大草小学校</t>
  </si>
  <si>
    <t>0531-22-0702</t>
  </si>
  <si>
    <t>61254</t>
  </si>
  <si>
    <t>田原東部小学校</t>
  </si>
  <si>
    <t>0531-22-0179</t>
  </si>
  <si>
    <t>61255</t>
  </si>
  <si>
    <t>61260</t>
  </si>
  <si>
    <t>童浦小学校</t>
  </si>
  <si>
    <t>0531-22-0279</t>
  </si>
  <si>
    <t>61256</t>
  </si>
  <si>
    <t>田原南部小学校</t>
  </si>
  <si>
    <t>0531-22-0479</t>
  </si>
  <si>
    <t>61258</t>
  </si>
  <si>
    <t>田原中部小学校</t>
  </si>
  <si>
    <t>0531-22-1245</t>
  </si>
  <si>
    <t>61259</t>
  </si>
  <si>
    <t>野田小学校</t>
  </si>
  <si>
    <t>0531-25-0007</t>
  </si>
  <si>
    <t>衣笠小学校</t>
  </si>
  <si>
    <t>0531-23-1818</t>
  </si>
  <si>
    <t>61271</t>
  </si>
  <si>
    <t>63211</t>
  </si>
  <si>
    <t>高松小学校</t>
  </si>
  <si>
    <t>0531-45-2068</t>
  </si>
  <si>
    <t>61272</t>
  </si>
  <si>
    <t>赤羽根小学校</t>
  </si>
  <si>
    <t>0531-45-2023</t>
  </si>
  <si>
    <t>61273</t>
  </si>
  <si>
    <t>若戸小学校</t>
  </si>
  <si>
    <t>0531-45-2008</t>
  </si>
  <si>
    <t>61281</t>
  </si>
  <si>
    <t>和地小学校</t>
  </si>
  <si>
    <t>0531-38-0200</t>
  </si>
  <si>
    <t>61282</t>
  </si>
  <si>
    <t>堀切小学校</t>
  </si>
  <si>
    <t>0531-35-6100</t>
  </si>
  <si>
    <t>61283</t>
  </si>
  <si>
    <t>伊良湖小学校</t>
  </si>
  <si>
    <t>0531-35-6900</t>
  </si>
  <si>
    <t>61284</t>
  </si>
  <si>
    <t>63222</t>
  </si>
  <si>
    <t>亀山小学校</t>
  </si>
  <si>
    <t>0531-35-6210</t>
  </si>
  <si>
    <t>61285</t>
  </si>
  <si>
    <t>0531-32-0004</t>
  </si>
  <si>
    <t>61286</t>
  </si>
  <si>
    <t>福江小学校</t>
  </si>
  <si>
    <t>0531-32-0104</t>
  </si>
  <si>
    <t>61287</t>
  </si>
  <si>
    <t>清田小学校</t>
  </si>
  <si>
    <t>0531-32-0109</t>
  </si>
  <si>
    <t>61288</t>
  </si>
  <si>
    <t>泉小学校</t>
  </si>
  <si>
    <t>0531-37-0024</t>
  </si>
  <si>
    <t>61289</t>
  </si>
  <si>
    <t>伊良湖岬小学校</t>
  </si>
  <si>
    <t>61301</t>
  </si>
  <si>
    <t>内山小学校</t>
  </si>
  <si>
    <t>052-741-1257</t>
  </si>
  <si>
    <t>61302</t>
  </si>
  <si>
    <t>春岡小学校</t>
  </si>
  <si>
    <t>052-761-4391</t>
  </si>
  <si>
    <t>61303</t>
  </si>
  <si>
    <t>千種小学校</t>
  </si>
  <si>
    <t>052-732-5371</t>
  </si>
  <si>
    <t>61304</t>
  </si>
  <si>
    <t>千石小学校</t>
  </si>
  <si>
    <t>052-731-0758</t>
  </si>
  <si>
    <t>61305</t>
  </si>
  <si>
    <t>高見小学校</t>
  </si>
  <si>
    <t>052-761-5211</t>
  </si>
  <si>
    <t>61306</t>
  </si>
  <si>
    <t>大和小学校</t>
  </si>
  <si>
    <t>052-721-0396</t>
  </si>
  <si>
    <t>61307</t>
  </si>
  <si>
    <t>田代小学校</t>
  </si>
  <si>
    <t>052-751-6156</t>
  </si>
  <si>
    <t>61308</t>
  </si>
  <si>
    <t>自由ケ丘小学校</t>
  </si>
  <si>
    <t>052-761-6231</t>
  </si>
  <si>
    <t>61309</t>
  </si>
  <si>
    <t>上野小学校</t>
  </si>
  <si>
    <t>052-721-0535</t>
  </si>
  <si>
    <t>61310</t>
  </si>
  <si>
    <t>富士見台小学校</t>
  </si>
  <si>
    <t>052-711-4541</t>
  </si>
  <si>
    <t>61311</t>
  </si>
  <si>
    <t>052-781-1146</t>
  </si>
  <si>
    <t>61312</t>
  </si>
  <si>
    <t>星ケ丘小学校</t>
  </si>
  <si>
    <t>052-781-1789</t>
  </si>
  <si>
    <t>61313</t>
  </si>
  <si>
    <t>猪高小学校</t>
  </si>
  <si>
    <t>052-771-5101</t>
  </si>
  <si>
    <t>61314</t>
  </si>
  <si>
    <t>香流小学校</t>
  </si>
  <si>
    <t>052-771-2171</t>
  </si>
  <si>
    <t>61315</t>
  </si>
  <si>
    <t>高針小学校</t>
  </si>
  <si>
    <t>052-702-2281</t>
  </si>
  <si>
    <t>61316</t>
  </si>
  <si>
    <t>052-701-5181</t>
  </si>
  <si>
    <t>61317</t>
  </si>
  <si>
    <t>宮根小学校</t>
  </si>
  <si>
    <t>052-771-7870</t>
  </si>
  <si>
    <t>61318</t>
  </si>
  <si>
    <t>藤が丘小学校</t>
  </si>
  <si>
    <t>052-771-4700</t>
  </si>
  <si>
    <t>61319</t>
  </si>
  <si>
    <t>猪子石小学校</t>
  </si>
  <si>
    <t>052-773-4361</t>
  </si>
  <si>
    <t>61320</t>
  </si>
  <si>
    <t>名東小学校</t>
  </si>
  <si>
    <t>052-702-1166</t>
  </si>
  <si>
    <t>61321</t>
  </si>
  <si>
    <t>蓬来小学校</t>
  </si>
  <si>
    <t>052-772-6791</t>
  </si>
  <si>
    <t>61322</t>
  </si>
  <si>
    <t>本郷小学校</t>
  </si>
  <si>
    <t>052-774-4125</t>
  </si>
  <si>
    <t>61323</t>
  </si>
  <si>
    <t>052-703-3881</t>
  </si>
  <si>
    <t>61324</t>
  </si>
  <si>
    <t>千代田橋小学校</t>
  </si>
  <si>
    <t>052-711-2511</t>
  </si>
  <si>
    <t>61325</t>
  </si>
  <si>
    <t>上社小学校</t>
  </si>
  <si>
    <t>052-703-5421</t>
  </si>
  <si>
    <t>61326</t>
  </si>
  <si>
    <t>引山小学校</t>
  </si>
  <si>
    <t>052-774-2011</t>
  </si>
  <si>
    <t>61327</t>
  </si>
  <si>
    <t>豊が丘小学校</t>
  </si>
  <si>
    <t>052-773-8757</t>
  </si>
  <si>
    <t>61328</t>
  </si>
  <si>
    <t>平和が丘小学校</t>
  </si>
  <si>
    <t>052-775-0126</t>
  </si>
  <si>
    <t>61329</t>
  </si>
  <si>
    <t>極楽小学校</t>
  </si>
  <si>
    <t>052-703-5571</t>
  </si>
  <si>
    <t>61330</t>
  </si>
  <si>
    <t>052-702-1361</t>
  </si>
  <si>
    <t>61331</t>
  </si>
  <si>
    <t>052-936-7291</t>
  </si>
  <si>
    <t>61332</t>
  </si>
  <si>
    <t>筒井小学校</t>
  </si>
  <si>
    <t>052-935-2931</t>
  </si>
  <si>
    <t>61333</t>
  </si>
  <si>
    <t>東桜小学校</t>
  </si>
  <si>
    <t>052-961-7877</t>
  </si>
  <si>
    <t>61334</t>
  </si>
  <si>
    <t>052-721-2508</t>
  </si>
  <si>
    <t>61335</t>
  </si>
  <si>
    <t>山吹小学校</t>
  </si>
  <si>
    <t>052-931-7625</t>
  </si>
  <si>
    <t>61336</t>
  </si>
  <si>
    <t>東白壁小学校</t>
  </si>
  <si>
    <t>052-931-2690</t>
  </si>
  <si>
    <t>61337</t>
  </si>
  <si>
    <t>葵小学校</t>
  </si>
  <si>
    <t>052-936-0101</t>
  </si>
  <si>
    <t>61338</t>
  </si>
  <si>
    <t>052-936-0501</t>
  </si>
  <si>
    <t>61339</t>
  </si>
  <si>
    <t>砂田橋小学校</t>
  </si>
  <si>
    <t>052-722-5311</t>
  </si>
  <si>
    <t>61351</t>
  </si>
  <si>
    <t>飯田小学校</t>
  </si>
  <si>
    <t>052-911-7351</t>
  </si>
  <si>
    <t>61352</t>
  </si>
  <si>
    <t>大杉小学校</t>
  </si>
  <si>
    <t>052-911-4488</t>
  </si>
  <si>
    <t>61353</t>
  </si>
  <si>
    <t>052-913-3255</t>
  </si>
  <si>
    <t>61354</t>
  </si>
  <si>
    <t>杉村小学校</t>
  </si>
  <si>
    <t>052-911-9511</t>
  </si>
  <si>
    <t>61355</t>
  </si>
  <si>
    <t>名北小学校</t>
  </si>
  <si>
    <t>052-911-3471</t>
  </si>
  <si>
    <t>61356</t>
  </si>
  <si>
    <t>金城小学校</t>
  </si>
  <si>
    <t>052-911-2461</t>
  </si>
  <si>
    <t>61357</t>
  </si>
  <si>
    <t>東志賀小学校</t>
  </si>
  <si>
    <t>052-914-0021</t>
  </si>
  <si>
    <t>61358</t>
  </si>
  <si>
    <t>城北小学校</t>
  </si>
  <si>
    <t>052-911-5145</t>
  </si>
  <si>
    <t>61359</t>
  </si>
  <si>
    <t>光城小学校</t>
  </si>
  <si>
    <t>052-914-0818</t>
  </si>
  <si>
    <t>61360</t>
  </si>
  <si>
    <t>六郷小学校</t>
  </si>
  <si>
    <t>052-911-5526</t>
  </si>
  <si>
    <t>61361</t>
  </si>
  <si>
    <t>楠小学校</t>
  </si>
  <si>
    <t>052-901-3226</t>
  </si>
  <si>
    <t>61362</t>
  </si>
  <si>
    <t>味鋺小学校</t>
  </si>
  <si>
    <t>052-901-6840</t>
  </si>
  <si>
    <t>61363</t>
  </si>
  <si>
    <t>西味鋺小学校</t>
  </si>
  <si>
    <t>052-901-3661</t>
  </si>
  <si>
    <t>61364</t>
  </si>
  <si>
    <t>楠西小学校</t>
  </si>
  <si>
    <t>052-901-8177</t>
  </si>
  <si>
    <t>61365</t>
  </si>
  <si>
    <t>如意小学校</t>
  </si>
  <si>
    <t>052-902-2661</t>
  </si>
  <si>
    <t>61366</t>
  </si>
  <si>
    <t>宮前小学校</t>
  </si>
  <si>
    <t>052-915-8501</t>
  </si>
  <si>
    <t>61367</t>
  </si>
  <si>
    <t>川中小学校</t>
  </si>
  <si>
    <t>052-915-4455</t>
  </si>
  <si>
    <t>61368</t>
  </si>
  <si>
    <t>六郷北小学校</t>
  </si>
  <si>
    <t>052-981-3624</t>
  </si>
  <si>
    <t>61369</t>
  </si>
  <si>
    <t>辻小学校</t>
  </si>
  <si>
    <t>052-914-1118</t>
  </si>
  <si>
    <t>61381</t>
  </si>
  <si>
    <t>榎小学校</t>
  </si>
  <si>
    <t>052-531-2190</t>
  </si>
  <si>
    <t>61382</t>
  </si>
  <si>
    <t>幅下小学校</t>
  </si>
  <si>
    <t>052-571-8178</t>
  </si>
  <si>
    <t>61383</t>
  </si>
  <si>
    <t>栄生小学校</t>
  </si>
  <si>
    <t>052-551-3138</t>
  </si>
  <si>
    <t>61384</t>
  </si>
  <si>
    <t>上名古屋小学校</t>
  </si>
  <si>
    <t>052-522-7176</t>
  </si>
  <si>
    <t>61385</t>
  </si>
  <si>
    <t>城西小学校</t>
  </si>
  <si>
    <t>052-521-4286</t>
  </si>
  <si>
    <t>61386</t>
  </si>
  <si>
    <t>児玉小学校</t>
  </si>
  <si>
    <t>052-521-2228</t>
  </si>
  <si>
    <t>61387</t>
  </si>
  <si>
    <t>枇杷島小学校</t>
  </si>
  <si>
    <t>052-521-8636</t>
  </si>
  <si>
    <t>61388</t>
  </si>
  <si>
    <t>南押切小学校</t>
  </si>
  <si>
    <t>052-571-6338</t>
  </si>
  <si>
    <t>61389</t>
  </si>
  <si>
    <t>江西小学校</t>
  </si>
  <si>
    <t>052-571-3395</t>
  </si>
  <si>
    <t>61390</t>
  </si>
  <si>
    <t>那古野小学校</t>
  </si>
  <si>
    <t>052-571-1534</t>
  </si>
  <si>
    <t>61391</t>
  </si>
  <si>
    <t>庄内小学校</t>
  </si>
  <si>
    <t>052-522-9981</t>
  </si>
  <si>
    <t>61392</t>
  </si>
  <si>
    <t>稲生小学校</t>
  </si>
  <si>
    <t>052-531-4304</t>
  </si>
  <si>
    <t>61393</t>
  </si>
  <si>
    <t>山田小学校</t>
  </si>
  <si>
    <t>052-501-6650</t>
  </si>
  <si>
    <t>61394</t>
  </si>
  <si>
    <t>平田小学校</t>
  </si>
  <si>
    <t>052-502-2017</t>
  </si>
  <si>
    <t>61395</t>
  </si>
  <si>
    <t>比良小学校</t>
  </si>
  <si>
    <t>052-502-1377</t>
  </si>
  <si>
    <t>61396</t>
  </si>
  <si>
    <t>大野木小学校</t>
  </si>
  <si>
    <t>052-501-8177</t>
  </si>
  <si>
    <t>61397</t>
  </si>
  <si>
    <t>浮野小学校</t>
  </si>
  <si>
    <t>052-502-8675</t>
  </si>
  <si>
    <t>61398</t>
  </si>
  <si>
    <t>比良西小学校</t>
  </si>
  <si>
    <t>052-503-0231</t>
  </si>
  <si>
    <t>61399</t>
  </si>
  <si>
    <t>中小田井小学校</t>
  </si>
  <si>
    <t>052-502-6661</t>
  </si>
  <si>
    <t>61400</t>
  </si>
  <si>
    <t>なごや小学校</t>
  </si>
  <si>
    <t>61411</t>
  </si>
  <si>
    <t>新明小学校</t>
  </si>
  <si>
    <t>052-565-1155</t>
  </si>
  <si>
    <t>61412</t>
  </si>
  <si>
    <t>中村小学校</t>
  </si>
  <si>
    <t>052-481-1246</t>
  </si>
  <si>
    <t>61413</t>
  </si>
  <si>
    <t>豊臣小学校</t>
  </si>
  <si>
    <t>052-481-3166</t>
  </si>
  <si>
    <t>61417</t>
  </si>
  <si>
    <t>牧野小学校</t>
  </si>
  <si>
    <t>052-451-2457</t>
  </si>
  <si>
    <t>61418</t>
  </si>
  <si>
    <t>052-451-2970</t>
  </si>
  <si>
    <t>61419</t>
  </si>
  <si>
    <t>日比津小学校</t>
  </si>
  <si>
    <t>052-471-4527</t>
  </si>
  <si>
    <t>61420</t>
  </si>
  <si>
    <t>諏訪小学校</t>
  </si>
  <si>
    <t>052-411-7581</t>
  </si>
  <si>
    <t>61421</t>
  </si>
  <si>
    <t>柳小学校</t>
  </si>
  <si>
    <t>052-471-5115</t>
  </si>
  <si>
    <t>61422</t>
  </si>
  <si>
    <t>稲葉地小学校</t>
  </si>
  <si>
    <t>052-411-7070</t>
  </si>
  <si>
    <t>61423</t>
  </si>
  <si>
    <t>日吉小学校</t>
  </si>
  <si>
    <t>052-481-6226</t>
  </si>
  <si>
    <t>61424</t>
  </si>
  <si>
    <t>千成小学校</t>
  </si>
  <si>
    <t>052-471-5111</t>
  </si>
  <si>
    <t>61425</t>
  </si>
  <si>
    <t>岩塚小学校</t>
  </si>
  <si>
    <t>052-412-3070</t>
  </si>
  <si>
    <t>61426</t>
  </si>
  <si>
    <t>六反小学校</t>
  </si>
  <si>
    <t>052-571-7211</t>
  </si>
  <si>
    <t>61427</t>
  </si>
  <si>
    <t>稲西小学校</t>
  </si>
  <si>
    <t>052-411-6645</t>
  </si>
  <si>
    <t>61428</t>
  </si>
  <si>
    <t>八社小学校</t>
  </si>
  <si>
    <t>052-411-1601</t>
  </si>
  <si>
    <t>61429</t>
  </si>
  <si>
    <t>ほのか小学校</t>
  </si>
  <si>
    <t>052-471-2271</t>
  </si>
  <si>
    <t>61430</t>
  </si>
  <si>
    <t>笹島小学校</t>
  </si>
  <si>
    <t>61441</t>
  </si>
  <si>
    <t>名城小学校</t>
  </si>
  <si>
    <t>052-962-6661</t>
  </si>
  <si>
    <t>61442</t>
  </si>
  <si>
    <t>御園小学校</t>
  </si>
  <si>
    <t>052-231-1405</t>
  </si>
  <si>
    <t>61443</t>
  </si>
  <si>
    <t>052-221-8678</t>
  </si>
  <si>
    <t>61444</t>
  </si>
  <si>
    <t>052-262-0608</t>
  </si>
  <si>
    <t>61445</t>
  </si>
  <si>
    <t>052-331-7296</t>
  </si>
  <si>
    <t>61446</t>
  </si>
  <si>
    <t>橘小学校</t>
  </si>
  <si>
    <t>052-321-0260</t>
  </si>
  <si>
    <t>61447</t>
  </si>
  <si>
    <t>052-321-0080</t>
  </si>
  <si>
    <t>61448</t>
  </si>
  <si>
    <t>老松小学校</t>
  </si>
  <si>
    <t>052-241-0035</t>
  </si>
  <si>
    <t>61449</t>
  </si>
  <si>
    <t>千早小学校</t>
  </si>
  <si>
    <t>052-241-3429</t>
  </si>
  <si>
    <t>61450</t>
  </si>
  <si>
    <t>大須小学校</t>
  </si>
  <si>
    <t>052-231-0122</t>
  </si>
  <si>
    <t>61451</t>
  </si>
  <si>
    <t>正木小学校</t>
  </si>
  <si>
    <t>052-322-4751</t>
  </si>
  <si>
    <t>61452</t>
  </si>
  <si>
    <t>丸の内小学校</t>
  </si>
  <si>
    <t>61471</t>
  </si>
  <si>
    <t>鶴舞小学校</t>
  </si>
  <si>
    <t>052-732-0151</t>
  </si>
  <si>
    <t>61472</t>
  </si>
  <si>
    <t>吹上小学校</t>
  </si>
  <si>
    <t>052-732-0181</t>
  </si>
  <si>
    <t>61473</t>
  </si>
  <si>
    <t>村雲小学校</t>
  </si>
  <si>
    <t>052-871-1488</t>
  </si>
  <si>
    <t>61474</t>
  </si>
  <si>
    <t>松栄小学校</t>
  </si>
  <si>
    <t>052-851-6266</t>
  </si>
  <si>
    <t>61475</t>
  </si>
  <si>
    <t>御器所小学校</t>
  </si>
  <si>
    <t>052-851-6166</t>
  </si>
  <si>
    <t>61476</t>
  </si>
  <si>
    <t>広路小学校</t>
  </si>
  <si>
    <t>052-761-9166</t>
  </si>
  <si>
    <t>61477</t>
  </si>
  <si>
    <t>川原小学校</t>
  </si>
  <si>
    <t>052-751-8000</t>
  </si>
  <si>
    <t>61478</t>
  </si>
  <si>
    <t>八事小学校</t>
  </si>
  <si>
    <t>052-831-2280</t>
  </si>
  <si>
    <t>61479</t>
  </si>
  <si>
    <t>滝川小学校</t>
  </si>
  <si>
    <t>052-832-1504</t>
  </si>
  <si>
    <t>61480</t>
  </si>
  <si>
    <t>白金小学校</t>
  </si>
  <si>
    <t>052-881-2188</t>
  </si>
  <si>
    <t>61481</t>
  </si>
  <si>
    <t>天白小学校</t>
  </si>
  <si>
    <t>052-801-5188</t>
  </si>
  <si>
    <t>61482</t>
  </si>
  <si>
    <t>八事東小学校</t>
  </si>
  <si>
    <t>052-831-8402</t>
  </si>
  <si>
    <t>61483</t>
  </si>
  <si>
    <t>平針小学校</t>
  </si>
  <si>
    <t>052-801-5225</t>
  </si>
  <si>
    <t>61484</t>
  </si>
  <si>
    <t>052-801-0151</t>
  </si>
  <si>
    <t>61485</t>
  </si>
  <si>
    <t>野並小学校</t>
  </si>
  <si>
    <t>052-896-1310</t>
  </si>
  <si>
    <t>61486</t>
  </si>
  <si>
    <t>高坂小学校</t>
  </si>
  <si>
    <t>052-801-6188</t>
  </si>
  <si>
    <t>61487</t>
  </si>
  <si>
    <t>しまだ小学校</t>
  </si>
  <si>
    <t>052-802-2821</t>
  </si>
  <si>
    <t>61488</t>
  </si>
  <si>
    <t>表山小学校</t>
  </si>
  <si>
    <t>052-832-6835</t>
  </si>
  <si>
    <t>61489</t>
  </si>
  <si>
    <t>梅森坂小学校</t>
  </si>
  <si>
    <t>052-702-1600</t>
  </si>
  <si>
    <t>61490</t>
  </si>
  <si>
    <t>平針南小学校</t>
  </si>
  <si>
    <t>052-803-3259</t>
  </si>
  <si>
    <t>61491</t>
  </si>
  <si>
    <t>伊勝小学校</t>
  </si>
  <si>
    <t>052-762-8938</t>
  </si>
  <si>
    <t>61492</t>
  </si>
  <si>
    <t>相生小学校</t>
  </si>
  <si>
    <t>052-803-3501</t>
  </si>
  <si>
    <t>61493</t>
  </si>
  <si>
    <t>大坪小学校</t>
  </si>
  <si>
    <t>052-833-3231</t>
  </si>
  <si>
    <t>61494</t>
  </si>
  <si>
    <t>山根小学校</t>
  </si>
  <si>
    <t>052-803-3291</t>
  </si>
  <si>
    <t>61495</t>
  </si>
  <si>
    <t>原小学校</t>
  </si>
  <si>
    <t>052-802-8551</t>
  </si>
  <si>
    <t>61496</t>
  </si>
  <si>
    <t>植田南小学校</t>
  </si>
  <si>
    <t>052-805-5711</t>
  </si>
  <si>
    <t>61497</t>
  </si>
  <si>
    <t>平針北小学校</t>
  </si>
  <si>
    <t>052-805-8801</t>
  </si>
  <si>
    <t>61498</t>
  </si>
  <si>
    <t>植田北小学校</t>
  </si>
  <si>
    <t>052-806-1601</t>
  </si>
  <si>
    <t>61499</t>
  </si>
  <si>
    <t>植田東小学校</t>
  </si>
  <si>
    <t>052-808-4501</t>
  </si>
  <si>
    <t>61502</t>
  </si>
  <si>
    <t>弥富小学校</t>
  </si>
  <si>
    <t>052-831-8134</t>
  </si>
  <si>
    <t>61503</t>
  </si>
  <si>
    <t>御劒小学校</t>
  </si>
  <si>
    <t>052-881-7105</t>
  </si>
  <si>
    <t>61504</t>
  </si>
  <si>
    <t>堀田小学校</t>
  </si>
  <si>
    <t>052-881-0860</t>
  </si>
  <si>
    <t>61505</t>
  </si>
  <si>
    <t>汐路小学校</t>
  </si>
  <si>
    <t>052-841-2518</t>
  </si>
  <si>
    <t>61506</t>
  </si>
  <si>
    <t>高田小学校</t>
  </si>
  <si>
    <t>052-881-0271</t>
  </si>
  <si>
    <t>61507</t>
  </si>
  <si>
    <t>瑞穂小学校</t>
  </si>
  <si>
    <t>052-851-6261</t>
  </si>
  <si>
    <t>61508</t>
  </si>
  <si>
    <t>井戸田小学校</t>
  </si>
  <si>
    <t>052-852-6545</t>
  </si>
  <si>
    <t>61509</t>
  </si>
  <si>
    <t>穂波小学校</t>
  </si>
  <si>
    <t>052-821-8186</t>
  </si>
  <si>
    <t>61510</t>
  </si>
  <si>
    <t>豊岡小学校</t>
  </si>
  <si>
    <t>052-852-7321</t>
  </si>
  <si>
    <t>61511</t>
  </si>
  <si>
    <t>陽明小学校</t>
  </si>
  <si>
    <t>052-831-7241</t>
  </si>
  <si>
    <t>61512</t>
  </si>
  <si>
    <t>中根小学校</t>
  </si>
  <si>
    <t>052-831-4100</t>
  </si>
  <si>
    <t>61521</t>
  </si>
  <si>
    <t>高蔵小学校</t>
  </si>
  <si>
    <t>052-682-0290</t>
  </si>
  <si>
    <t>61522</t>
  </si>
  <si>
    <t>旗屋小学校</t>
  </si>
  <si>
    <t>052-681-1026</t>
  </si>
  <si>
    <t>61523</t>
  </si>
  <si>
    <t>千年小学校</t>
  </si>
  <si>
    <t>052-651-9177</t>
  </si>
  <si>
    <t>61524</t>
  </si>
  <si>
    <t>船方小学校</t>
  </si>
  <si>
    <t>052-652-2288</t>
  </si>
  <si>
    <t>61525</t>
  </si>
  <si>
    <t>052-681-7501</t>
  </si>
  <si>
    <t>61526</t>
  </si>
  <si>
    <t>野立小学校</t>
  </si>
  <si>
    <t>052-681-1056</t>
  </si>
  <si>
    <t>61527</t>
  </si>
  <si>
    <t>大宝小学校</t>
  </si>
  <si>
    <t>052-682-6138</t>
  </si>
  <si>
    <t>61541</t>
  </si>
  <si>
    <t>広見小学校</t>
  </si>
  <si>
    <t>052-351-1638</t>
  </si>
  <si>
    <t>61542</t>
  </si>
  <si>
    <t>露橋小学校</t>
  </si>
  <si>
    <t>052-352-0358</t>
  </si>
  <si>
    <t>61543</t>
  </si>
  <si>
    <t>愛知小学校</t>
  </si>
  <si>
    <t>052-351-5301</t>
  </si>
  <si>
    <t>61544</t>
  </si>
  <si>
    <t>八熊小学校</t>
  </si>
  <si>
    <t>052-331-0181</t>
  </si>
  <si>
    <t>61545</t>
  </si>
  <si>
    <t>昭和橋小学校</t>
  </si>
  <si>
    <t>052-351-4451</t>
  </si>
  <si>
    <t>61546</t>
  </si>
  <si>
    <t>052-361-8547</t>
  </si>
  <si>
    <t>61547</t>
  </si>
  <si>
    <t>052-361-6677</t>
  </si>
  <si>
    <t>61548</t>
  </si>
  <si>
    <t>荒子小学校</t>
  </si>
  <si>
    <t>052-352-2358</t>
  </si>
  <si>
    <t>61549</t>
  </si>
  <si>
    <t>正色小学校</t>
  </si>
  <si>
    <t>052-301-8040</t>
  </si>
  <si>
    <t>61550</t>
  </si>
  <si>
    <t>052-352-0258</t>
  </si>
  <si>
    <t>61551</t>
  </si>
  <si>
    <t>戸田小学校</t>
  </si>
  <si>
    <t>052-302-2331</t>
  </si>
  <si>
    <t>61552</t>
  </si>
  <si>
    <t>豊治小学校</t>
  </si>
  <si>
    <t>052-302-2031</t>
  </si>
  <si>
    <t>61553</t>
  </si>
  <si>
    <t>千音寺小学校</t>
  </si>
  <si>
    <t>052-431-7063</t>
  </si>
  <si>
    <t>61554</t>
  </si>
  <si>
    <t>長須賀小学校</t>
  </si>
  <si>
    <t>052-301-8318</t>
  </si>
  <si>
    <t>61555</t>
  </si>
  <si>
    <t>万場小学校</t>
  </si>
  <si>
    <t>052-431-1348</t>
  </si>
  <si>
    <t>61556</t>
  </si>
  <si>
    <t>052-351-6727</t>
  </si>
  <si>
    <t>61557</t>
  </si>
  <si>
    <t>明正小学校</t>
  </si>
  <si>
    <t>052-431-5600</t>
  </si>
  <si>
    <t>61558</t>
  </si>
  <si>
    <t>052-361-7343</t>
  </si>
  <si>
    <t>61559</t>
  </si>
  <si>
    <t>052-653-2595</t>
  </si>
  <si>
    <t>61560</t>
  </si>
  <si>
    <t>赤星小学校</t>
  </si>
  <si>
    <t>052-431-0300</t>
  </si>
  <si>
    <t>61561</t>
  </si>
  <si>
    <t>西中島小学校</t>
  </si>
  <si>
    <t>052-382-2265</t>
  </si>
  <si>
    <t>61562</t>
  </si>
  <si>
    <t>五反田小学校</t>
  </si>
  <si>
    <t>052-301-0061</t>
  </si>
  <si>
    <t>61563</t>
  </si>
  <si>
    <t>春田小学校</t>
  </si>
  <si>
    <t>052-301-0075</t>
  </si>
  <si>
    <t>61564</t>
  </si>
  <si>
    <t>西前田小学校</t>
  </si>
  <si>
    <t>052-301-3866</t>
  </si>
  <si>
    <t>61571</t>
  </si>
  <si>
    <t>東築地小学校</t>
  </si>
  <si>
    <t>052-691-0111</t>
  </si>
  <si>
    <t>61572</t>
  </si>
  <si>
    <t>中川小学校</t>
  </si>
  <si>
    <t>052-661-9341</t>
  </si>
  <si>
    <t>61573</t>
  </si>
  <si>
    <t>052-652-6441</t>
  </si>
  <si>
    <t>61574</t>
  </si>
  <si>
    <t>港西小学校</t>
  </si>
  <si>
    <t>052-381-2530</t>
  </si>
  <si>
    <t>61575</t>
  </si>
  <si>
    <t>小碓小学校</t>
  </si>
  <si>
    <t>052-381-0171</t>
  </si>
  <si>
    <t>61576</t>
  </si>
  <si>
    <t>西築地小学校</t>
  </si>
  <si>
    <t>052-661-2590</t>
  </si>
  <si>
    <t>61577</t>
  </si>
  <si>
    <t>高木小学校</t>
  </si>
  <si>
    <t>052-381-1250</t>
  </si>
  <si>
    <t>61578</t>
  </si>
  <si>
    <t>南陽小学校</t>
  </si>
  <si>
    <t>052-302-3618</t>
  </si>
  <si>
    <t>61579</t>
  </si>
  <si>
    <t>港楽小学校</t>
  </si>
  <si>
    <t>052-652-1276</t>
  </si>
  <si>
    <t>61580</t>
  </si>
  <si>
    <t>成章小学校</t>
  </si>
  <si>
    <t>052-651-0400</t>
  </si>
  <si>
    <t>61581</t>
  </si>
  <si>
    <t>明徳小学校</t>
  </si>
  <si>
    <t>052-381-4753</t>
  </si>
  <si>
    <t>61582</t>
  </si>
  <si>
    <t>稲永小学校</t>
  </si>
  <si>
    <t>052-381-2577</t>
  </si>
  <si>
    <t>61583</t>
  </si>
  <si>
    <t>東海小学校</t>
  </si>
  <si>
    <t>052-653-8141</t>
  </si>
  <si>
    <t>61584</t>
  </si>
  <si>
    <t>野跡小学校</t>
  </si>
  <si>
    <t>052-382-5422</t>
  </si>
  <si>
    <t>61585</t>
  </si>
  <si>
    <t>当知小学校</t>
  </si>
  <si>
    <t>052-382-5118</t>
  </si>
  <si>
    <t>61586</t>
  </si>
  <si>
    <t>正保小学校</t>
  </si>
  <si>
    <t>052-653-3121</t>
  </si>
  <si>
    <t>61587</t>
  </si>
  <si>
    <t>神宮寺小学校</t>
  </si>
  <si>
    <t>052-382-8291</t>
  </si>
  <si>
    <t>61588</t>
  </si>
  <si>
    <t>西福田小学校</t>
  </si>
  <si>
    <t>052-301-1121</t>
  </si>
  <si>
    <t>61589</t>
  </si>
  <si>
    <t>福田小学校</t>
  </si>
  <si>
    <t>052-301-2600</t>
  </si>
  <si>
    <t>61590</t>
  </si>
  <si>
    <t>福春小学校</t>
  </si>
  <si>
    <t>052-301-2911</t>
  </si>
  <si>
    <t>61591</t>
  </si>
  <si>
    <t>豊田小学校</t>
  </si>
  <si>
    <t>052-691-3004</t>
  </si>
  <si>
    <t>61592</t>
  </si>
  <si>
    <t>明治小学校</t>
  </si>
  <si>
    <t>052-691-0888</t>
  </si>
  <si>
    <t>61593</t>
  </si>
  <si>
    <t>伝馬小学校</t>
  </si>
  <si>
    <t>052-691-2505</t>
  </si>
  <si>
    <t>61594</t>
  </si>
  <si>
    <t>呼続小学校</t>
  </si>
  <si>
    <t>052-821-6358</t>
  </si>
  <si>
    <t>61595</t>
  </si>
  <si>
    <t>白水小学校</t>
  </si>
  <si>
    <t>052-612-3123</t>
  </si>
  <si>
    <t>61596</t>
  </si>
  <si>
    <t>柴田小学校</t>
  </si>
  <si>
    <t>052-611-0723</t>
  </si>
  <si>
    <t>61597</t>
  </si>
  <si>
    <t>052-821-1188</t>
  </si>
  <si>
    <t>61598</t>
  </si>
  <si>
    <t>菊住小学校</t>
  </si>
  <si>
    <t>052-822-4848</t>
  </si>
  <si>
    <t>61599</t>
  </si>
  <si>
    <t>道徳小学校</t>
  </si>
  <si>
    <t>052-691-0830</t>
  </si>
  <si>
    <t>61600</t>
  </si>
  <si>
    <t>笠寺小学校</t>
  </si>
  <si>
    <t>052-821-5188</t>
  </si>
  <si>
    <t>61602</t>
  </si>
  <si>
    <t>大生小学校</t>
  </si>
  <si>
    <t>052-611-3795</t>
  </si>
  <si>
    <t>61603</t>
  </si>
  <si>
    <t>052-611-3777</t>
  </si>
  <si>
    <t>61604</t>
  </si>
  <si>
    <t>大磯小学校</t>
  </si>
  <si>
    <t>052-821-8871</t>
  </si>
  <si>
    <t>61605</t>
  </si>
  <si>
    <t>千鳥小学校</t>
  </si>
  <si>
    <t>052-611-2874</t>
  </si>
  <si>
    <t>61606</t>
  </si>
  <si>
    <t>星崎小学校</t>
  </si>
  <si>
    <t>052-611-4494</t>
  </si>
  <si>
    <t>61607</t>
  </si>
  <si>
    <t>春日野小学校</t>
  </si>
  <si>
    <t>052-822-8139</t>
  </si>
  <si>
    <t>61608</t>
  </si>
  <si>
    <t>笠東小学校</t>
  </si>
  <si>
    <t>052-823-0841</t>
  </si>
  <si>
    <t>61609</t>
  </si>
  <si>
    <t>宝南小学校</t>
  </si>
  <si>
    <t>052-614-0300</t>
  </si>
  <si>
    <t>61621</t>
  </si>
  <si>
    <t>守山小学校</t>
  </si>
  <si>
    <t>052-793-6263</t>
  </si>
  <si>
    <t>61622</t>
  </si>
  <si>
    <t>小幡小学校</t>
  </si>
  <si>
    <t>052-793-2269</t>
  </si>
  <si>
    <t>61623</t>
  </si>
  <si>
    <t>廿軒家小学校</t>
  </si>
  <si>
    <t>052-791-6241</t>
  </si>
  <si>
    <t>61624</t>
  </si>
  <si>
    <t>大森小学校</t>
  </si>
  <si>
    <t>052-798-0012</t>
  </si>
  <si>
    <t>61625</t>
  </si>
  <si>
    <t>瀬古小学校</t>
  </si>
  <si>
    <t>052-793-7225</t>
  </si>
  <si>
    <t>61626</t>
  </si>
  <si>
    <t>鳥羽見小学校</t>
  </si>
  <si>
    <t>052-793-0077</t>
  </si>
  <si>
    <t>61627</t>
  </si>
  <si>
    <t>志段味東小学校</t>
  </si>
  <si>
    <t>052-736-1115</t>
  </si>
  <si>
    <t>61628</t>
  </si>
  <si>
    <t>志段味西小学校</t>
  </si>
  <si>
    <t>052-736-9715</t>
  </si>
  <si>
    <t>61630</t>
  </si>
  <si>
    <t>白沢小学校</t>
  </si>
  <si>
    <t>052-794-1123</t>
  </si>
  <si>
    <t>61631</t>
  </si>
  <si>
    <t>苗代小学校</t>
  </si>
  <si>
    <t>052-793-9171</t>
  </si>
  <si>
    <t>61632</t>
  </si>
  <si>
    <t>本地丘小学校</t>
  </si>
  <si>
    <t>052-772-4791</t>
  </si>
  <si>
    <t>61633</t>
  </si>
  <si>
    <t>天子田小学校</t>
  </si>
  <si>
    <t>052-772-6555</t>
  </si>
  <si>
    <t>61634</t>
  </si>
  <si>
    <t>二城小学校</t>
  </si>
  <si>
    <t>052-794-7500</t>
  </si>
  <si>
    <t>61635</t>
  </si>
  <si>
    <t>森孝東小学校</t>
  </si>
  <si>
    <t>052-774-2872</t>
  </si>
  <si>
    <t>61636</t>
  </si>
  <si>
    <t>森孝西小学校</t>
  </si>
  <si>
    <t>052-774-7681</t>
  </si>
  <si>
    <t>61637</t>
  </si>
  <si>
    <t>西城小学校</t>
  </si>
  <si>
    <t>052-793-1135</t>
  </si>
  <si>
    <t>61638</t>
  </si>
  <si>
    <t>小幡北小学校</t>
  </si>
  <si>
    <t>052-791-2227</t>
  </si>
  <si>
    <t>61639</t>
  </si>
  <si>
    <t>大森北小学校</t>
  </si>
  <si>
    <t>052-798-2088</t>
  </si>
  <si>
    <t>61640</t>
  </si>
  <si>
    <t>吉根小学校</t>
  </si>
  <si>
    <t>052-736-8590</t>
  </si>
  <si>
    <t>61641</t>
  </si>
  <si>
    <t>鳴海小学校</t>
  </si>
  <si>
    <t>052-623-0070</t>
  </si>
  <si>
    <t>61642</t>
  </si>
  <si>
    <t>鳴海東部小学校</t>
  </si>
  <si>
    <t>052-876-0320</t>
  </si>
  <si>
    <t>61643</t>
  </si>
  <si>
    <t>東丘小学校</t>
  </si>
  <si>
    <t>052-621-7181</t>
  </si>
  <si>
    <t>61644</t>
  </si>
  <si>
    <t>平子小学校</t>
  </si>
  <si>
    <t>052-622-1331</t>
  </si>
  <si>
    <t>61645</t>
  </si>
  <si>
    <t>鳴子小学校</t>
  </si>
  <si>
    <t>052-892-3201</t>
  </si>
  <si>
    <t>61646</t>
  </si>
  <si>
    <t>大高小学校</t>
  </si>
  <si>
    <t>052-623-3151</t>
  </si>
  <si>
    <t>61647</t>
  </si>
  <si>
    <t>有松小学校</t>
  </si>
  <si>
    <t>052-621-1071</t>
  </si>
  <si>
    <t>61648</t>
  </si>
  <si>
    <t>緑小学校</t>
  </si>
  <si>
    <t>052-623-1881</t>
  </si>
  <si>
    <t>61649</t>
  </si>
  <si>
    <t>片平小学校</t>
  </si>
  <si>
    <t>052-891-4552</t>
  </si>
  <si>
    <t>61650</t>
  </si>
  <si>
    <t>戸笠小学校</t>
  </si>
  <si>
    <t>052-876-2294</t>
  </si>
  <si>
    <t>61651</t>
  </si>
  <si>
    <t>太子小学校</t>
  </si>
  <si>
    <t>052-623-2775</t>
  </si>
  <si>
    <t>61652</t>
  </si>
  <si>
    <t>浦里小学校</t>
  </si>
  <si>
    <t>052-892-7610</t>
  </si>
  <si>
    <t>61653</t>
  </si>
  <si>
    <t>旭出小学校</t>
  </si>
  <si>
    <t>052-895-2105</t>
  </si>
  <si>
    <t>61654</t>
  </si>
  <si>
    <t>黒石小学校</t>
  </si>
  <si>
    <t>052-876-5131</t>
  </si>
  <si>
    <t>61655</t>
  </si>
  <si>
    <t>神の倉小学校</t>
  </si>
  <si>
    <t>052-876-5453</t>
  </si>
  <si>
    <t>61656</t>
  </si>
  <si>
    <t>長根台小学校</t>
  </si>
  <si>
    <t>052-891-8801</t>
  </si>
  <si>
    <t>61657</t>
  </si>
  <si>
    <t>桶狭間小学校</t>
  </si>
  <si>
    <t>052-623-3689</t>
  </si>
  <si>
    <t>61658</t>
  </si>
  <si>
    <t>相原小学校</t>
  </si>
  <si>
    <t>052-621-1321</t>
  </si>
  <si>
    <t>61659</t>
  </si>
  <si>
    <t>桃山小学校</t>
  </si>
  <si>
    <t>052-876-7811</t>
  </si>
  <si>
    <t>61660</t>
  </si>
  <si>
    <t>南陵小学校</t>
  </si>
  <si>
    <t>052-623-6381</t>
  </si>
  <si>
    <t>61661</t>
  </si>
  <si>
    <t>大高北小学校</t>
  </si>
  <si>
    <t>052-621-6241</t>
  </si>
  <si>
    <t>61662</t>
  </si>
  <si>
    <t>大高南小学校</t>
  </si>
  <si>
    <t>052-622-2770</t>
  </si>
  <si>
    <t>61663</t>
  </si>
  <si>
    <t>徳重小学校</t>
  </si>
  <si>
    <t>052-877-3885</t>
  </si>
  <si>
    <t>61664</t>
  </si>
  <si>
    <t>滝ノ水小学校</t>
  </si>
  <si>
    <t>052-891-5002</t>
  </si>
  <si>
    <t>61665</t>
  </si>
  <si>
    <t>052-877-5491</t>
  </si>
  <si>
    <t>61666</t>
  </si>
  <si>
    <t>常安小学校</t>
  </si>
  <si>
    <t>052-878-5281</t>
  </si>
  <si>
    <t>61667</t>
  </si>
  <si>
    <t>小坂小学校</t>
  </si>
  <si>
    <t>052-878-7990</t>
  </si>
  <si>
    <t>61668</t>
  </si>
  <si>
    <t>熊の前小学校</t>
  </si>
  <si>
    <t>052-878-1600</t>
  </si>
  <si>
    <t>61701</t>
  </si>
  <si>
    <t>見付小学校</t>
  </si>
  <si>
    <t>052-781-8891</t>
  </si>
  <si>
    <t>61702</t>
  </si>
  <si>
    <t>北一社小学校</t>
  </si>
  <si>
    <t>052-776-8801</t>
  </si>
  <si>
    <t>61703</t>
  </si>
  <si>
    <t>牧の原小学校</t>
  </si>
  <si>
    <t>052-702-2100</t>
  </si>
  <si>
    <t>61704</t>
  </si>
  <si>
    <t>下志段味小学校</t>
  </si>
  <si>
    <t>052-736-9814</t>
  </si>
  <si>
    <t>61705</t>
  </si>
  <si>
    <t>上志段味小学校</t>
  </si>
  <si>
    <t>052-736-1717</t>
  </si>
  <si>
    <t>豊明中学校</t>
  </si>
  <si>
    <t>0562-92-1321</t>
  </si>
  <si>
    <t>62002</t>
  </si>
  <si>
    <t>栄中学校</t>
  </si>
  <si>
    <t>0562-97-2648</t>
  </si>
  <si>
    <t>62003</t>
  </si>
  <si>
    <t>沓掛中学校</t>
  </si>
  <si>
    <t>0562-93-3232</t>
  </si>
  <si>
    <t>62004</t>
  </si>
  <si>
    <t>東郷中学校</t>
  </si>
  <si>
    <t>0561-39-0152</t>
  </si>
  <si>
    <t>春木中学校</t>
  </si>
  <si>
    <t>0561-38-4856</t>
  </si>
  <si>
    <t>62006</t>
  </si>
  <si>
    <t>諸輪中学校</t>
  </si>
  <si>
    <t>0561-38-4333</t>
  </si>
  <si>
    <t>日進中学校</t>
  </si>
  <si>
    <t>0561-72-0020</t>
  </si>
  <si>
    <t>日進西中学校</t>
  </si>
  <si>
    <t>052-803-4178</t>
  </si>
  <si>
    <t>62009</t>
  </si>
  <si>
    <t>日進東中学校</t>
  </si>
  <si>
    <t>0561-73-1196</t>
  </si>
  <si>
    <t>62010</t>
  </si>
  <si>
    <t>長久手中学校</t>
  </si>
  <si>
    <t>0561-62-0009</t>
  </si>
  <si>
    <t>62011</t>
  </si>
  <si>
    <t>長久手南中学校</t>
  </si>
  <si>
    <t>0561-62-9191</t>
  </si>
  <si>
    <t>62012</t>
  </si>
  <si>
    <t>長久手北中学校</t>
  </si>
  <si>
    <t>0561-64-2366</t>
  </si>
  <si>
    <t>62014</t>
  </si>
  <si>
    <t>日進北中学校</t>
  </si>
  <si>
    <t>0561-75-5335</t>
  </si>
  <si>
    <t>62021</t>
  </si>
  <si>
    <t>旭中学校</t>
  </si>
  <si>
    <t>0561-53-2910</t>
  </si>
  <si>
    <t>尾張旭東中学校</t>
  </si>
  <si>
    <t>0561-54-6511</t>
  </si>
  <si>
    <t>尾張旭西中学校</t>
  </si>
  <si>
    <t>0561-54-1191</t>
  </si>
  <si>
    <t>西枇杷島中学校</t>
  </si>
  <si>
    <t>052-501-1405</t>
  </si>
  <si>
    <t>豊山中学校</t>
  </si>
  <si>
    <t>0568-28-0021</t>
  </si>
  <si>
    <t>62036</t>
  </si>
  <si>
    <t>師勝中学校</t>
  </si>
  <si>
    <t>0568-21-0107</t>
  </si>
  <si>
    <t>62037</t>
  </si>
  <si>
    <t>訓原中学校</t>
  </si>
  <si>
    <t>0568-23-5413</t>
  </si>
  <si>
    <t>62038</t>
  </si>
  <si>
    <t>熊野中学校</t>
  </si>
  <si>
    <t>0568-22-5221</t>
  </si>
  <si>
    <t>西春中学校</t>
  </si>
  <si>
    <t>0568-21-0130</t>
  </si>
  <si>
    <t>62040</t>
  </si>
  <si>
    <t>白木中学校</t>
  </si>
  <si>
    <t>0568-22-7454</t>
  </si>
  <si>
    <t>62041</t>
  </si>
  <si>
    <t>天神中学校</t>
  </si>
  <si>
    <t>0568-23-4311</t>
  </si>
  <si>
    <t>62042</t>
  </si>
  <si>
    <t>春日中学校</t>
  </si>
  <si>
    <t>052-400-3174</t>
  </si>
  <si>
    <t>62045</t>
  </si>
  <si>
    <t>清洲中学校</t>
  </si>
  <si>
    <t>052-400-2961</t>
  </si>
  <si>
    <t>62048</t>
  </si>
  <si>
    <t>新川中学校</t>
  </si>
  <si>
    <t>052-400-0531</t>
  </si>
  <si>
    <t>62051</t>
  </si>
  <si>
    <t>小牧中学校</t>
  </si>
  <si>
    <t>0568-77-6321</t>
  </si>
  <si>
    <t>62052</t>
  </si>
  <si>
    <t>味岡中学校</t>
  </si>
  <si>
    <t>0568-77-8245</t>
  </si>
  <si>
    <t>62053</t>
  </si>
  <si>
    <t>篠岡中学校</t>
  </si>
  <si>
    <t>0568-79-8027</t>
  </si>
  <si>
    <t>62054</t>
  </si>
  <si>
    <t>北里中学校</t>
  </si>
  <si>
    <t>0568-73-3171</t>
  </si>
  <si>
    <t>62055</t>
  </si>
  <si>
    <t>応時中学校</t>
  </si>
  <si>
    <t>0568-72-5207</t>
  </si>
  <si>
    <t>62056</t>
  </si>
  <si>
    <t>岩崎中学校</t>
  </si>
  <si>
    <t>0568-75-2081</t>
  </si>
  <si>
    <t>62057</t>
  </si>
  <si>
    <t>桃陵中学校</t>
  </si>
  <si>
    <t>0568-79-8987</t>
  </si>
  <si>
    <t>小牧西中学校</t>
  </si>
  <si>
    <t>0568-75-1451</t>
  </si>
  <si>
    <t>光ケ丘中学校</t>
  </si>
  <si>
    <t>0568-79-7377</t>
  </si>
  <si>
    <t>62071</t>
  </si>
  <si>
    <t>春日井東部中学校</t>
  </si>
  <si>
    <t>0568-81-2664</t>
  </si>
  <si>
    <t>春日井中部中学校</t>
  </si>
  <si>
    <t>0568-81-2263</t>
  </si>
  <si>
    <t>62073</t>
  </si>
  <si>
    <t>春日井西部中学校</t>
  </si>
  <si>
    <t>0568-31-3227</t>
  </si>
  <si>
    <t>坂下中学校</t>
  </si>
  <si>
    <t>0568-88-0019</t>
  </si>
  <si>
    <t>62075</t>
  </si>
  <si>
    <t>高蔵寺中学校</t>
  </si>
  <si>
    <t>0568-51-0074</t>
  </si>
  <si>
    <t>62076</t>
  </si>
  <si>
    <t>藤山台中学校</t>
  </si>
  <si>
    <t>0568-91-3192</t>
  </si>
  <si>
    <t>62077</t>
  </si>
  <si>
    <t>知多中学校</t>
  </si>
  <si>
    <t>0568-32-1727</t>
  </si>
  <si>
    <t>62078</t>
  </si>
  <si>
    <t>鷹来中学校</t>
  </si>
  <si>
    <t>0568-83-9897</t>
  </si>
  <si>
    <t>62079</t>
  </si>
  <si>
    <t>松原中学校</t>
  </si>
  <si>
    <t>0568-83-9892</t>
  </si>
  <si>
    <t>62080</t>
  </si>
  <si>
    <t>高森台中学校</t>
  </si>
  <si>
    <t>0568-92-5050</t>
  </si>
  <si>
    <t>62081</t>
  </si>
  <si>
    <t>柏原中学校</t>
  </si>
  <si>
    <t>0568-84-6921</t>
  </si>
  <si>
    <t>62082</t>
  </si>
  <si>
    <t>味美中学校</t>
  </si>
  <si>
    <t>0568-33-6800</t>
  </si>
  <si>
    <t>南城中学校</t>
  </si>
  <si>
    <t>0568-81-4885</t>
  </si>
  <si>
    <t>62084</t>
  </si>
  <si>
    <t>石尾台中学校</t>
  </si>
  <si>
    <t>0568-92-2400</t>
  </si>
  <si>
    <t>62085</t>
  </si>
  <si>
    <t>岩成台中学校</t>
  </si>
  <si>
    <t>0568-92-3331</t>
  </si>
  <si>
    <t>62086</t>
  </si>
  <si>
    <t>尾東中学校</t>
  </si>
  <si>
    <t>62091</t>
  </si>
  <si>
    <t>水無瀬中学校</t>
  </si>
  <si>
    <t>0561-82-3098</t>
  </si>
  <si>
    <t>62092</t>
  </si>
  <si>
    <t>祖東中学校</t>
  </si>
  <si>
    <t>0561-82-2244</t>
  </si>
  <si>
    <t>南山中学校</t>
  </si>
  <si>
    <t>0561-48-1212</t>
  </si>
  <si>
    <t>62094</t>
  </si>
  <si>
    <t>本山中学校</t>
  </si>
  <si>
    <t>0561-82-2363</t>
  </si>
  <si>
    <t>幡山中学校</t>
  </si>
  <si>
    <t>0561-82-4393</t>
  </si>
  <si>
    <t>62096</t>
  </si>
  <si>
    <t>品野中学校</t>
  </si>
  <si>
    <t>0561-41-0019</t>
  </si>
  <si>
    <t>62097</t>
  </si>
  <si>
    <t>光陵中学校</t>
  </si>
  <si>
    <t>0561-21-4660</t>
  </si>
  <si>
    <t>62098</t>
  </si>
  <si>
    <t>水野中学校</t>
  </si>
  <si>
    <t>0561-48-4698</t>
  </si>
  <si>
    <t>62099</t>
  </si>
  <si>
    <t>にじの丘中学校</t>
  </si>
  <si>
    <t>0561-56-7716</t>
  </si>
  <si>
    <t>62111</t>
  </si>
  <si>
    <t>大口中学校</t>
  </si>
  <si>
    <t>0587-95-3242</t>
  </si>
  <si>
    <t>62114</t>
  </si>
  <si>
    <t>扶桑中学校</t>
  </si>
  <si>
    <t>0587-93-2569</t>
  </si>
  <si>
    <t>扶桑北中学校</t>
  </si>
  <si>
    <t>0587-93-6452</t>
  </si>
  <si>
    <t>62117</t>
  </si>
  <si>
    <t>岩倉中学校</t>
  </si>
  <si>
    <t>0587-37-1208</t>
  </si>
  <si>
    <t>岩倉南部中学校</t>
  </si>
  <si>
    <t>0587-66-3181</t>
  </si>
  <si>
    <t>62121</t>
  </si>
  <si>
    <t>木曽川中学校</t>
  </si>
  <si>
    <t>0586-28-8769</t>
  </si>
  <si>
    <t>62131</t>
  </si>
  <si>
    <t>布袋中学校</t>
  </si>
  <si>
    <t>0587-56-3063</t>
  </si>
  <si>
    <t>62132</t>
  </si>
  <si>
    <t>古知野中学校</t>
  </si>
  <si>
    <t>0587-56-2369</t>
  </si>
  <si>
    <t>62133</t>
  </si>
  <si>
    <t>江南北部中学校</t>
  </si>
  <si>
    <t>0587-59-8347</t>
  </si>
  <si>
    <t>宮田中学校</t>
  </si>
  <si>
    <t>0587-55-1373</t>
  </si>
  <si>
    <t>62135</t>
  </si>
  <si>
    <t>江南西部中学校</t>
  </si>
  <si>
    <t>0587-55-8501</t>
  </si>
  <si>
    <t>62151</t>
  </si>
  <si>
    <t>犬山中学校</t>
  </si>
  <si>
    <t>0568-61-2409</t>
  </si>
  <si>
    <t>62152</t>
  </si>
  <si>
    <t>城東中学校</t>
  </si>
  <si>
    <t>0568-61-0501</t>
  </si>
  <si>
    <t>62153</t>
  </si>
  <si>
    <t>犬山南部中学校</t>
  </si>
  <si>
    <t>0568-67-0030</t>
  </si>
  <si>
    <t>62154</t>
  </si>
  <si>
    <t>犬山東部中学校</t>
  </si>
  <si>
    <t>0568-67-7401</t>
  </si>
  <si>
    <t>稲沢中学校</t>
  </si>
  <si>
    <t>0587-32-2168</t>
  </si>
  <si>
    <t>62172</t>
  </si>
  <si>
    <t>大里中学校</t>
  </si>
  <si>
    <t>0587-32-2036</t>
  </si>
  <si>
    <t>62173</t>
  </si>
  <si>
    <t>千代田中学校</t>
  </si>
  <si>
    <t>0587-36-2202</t>
  </si>
  <si>
    <t>62174</t>
  </si>
  <si>
    <t>明治中学校</t>
  </si>
  <si>
    <t>0587-36-1323</t>
  </si>
  <si>
    <t>62175</t>
  </si>
  <si>
    <t>治郎丸中学校</t>
  </si>
  <si>
    <t>0587-21-4233</t>
  </si>
  <si>
    <t>62176</t>
  </si>
  <si>
    <t>稲沢西中学校</t>
  </si>
  <si>
    <t>0587-23-1311</t>
  </si>
  <si>
    <t>62177</t>
  </si>
  <si>
    <t>大里東中学校</t>
  </si>
  <si>
    <t>0587-23-2021</t>
  </si>
  <si>
    <t>62191</t>
  </si>
  <si>
    <t>祖父江中学校</t>
  </si>
  <si>
    <t>0587-97-0149</t>
  </si>
  <si>
    <t>62194</t>
  </si>
  <si>
    <t>平和中学校</t>
  </si>
  <si>
    <t>0567-46-0524</t>
  </si>
  <si>
    <t>62202</t>
  </si>
  <si>
    <t>尾西第一中学校</t>
  </si>
  <si>
    <t>0586-28-8766</t>
  </si>
  <si>
    <t>62203</t>
  </si>
  <si>
    <t>尾西第二中学校</t>
  </si>
  <si>
    <t>0586-28-8767</t>
  </si>
  <si>
    <t>62204</t>
  </si>
  <si>
    <t>尾西第三中学校</t>
  </si>
  <si>
    <t>0586-28-8768</t>
  </si>
  <si>
    <t>一宮北部中学校</t>
  </si>
  <si>
    <t>0586-28-8751</t>
  </si>
  <si>
    <t>一宮中部中学校</t>
  </si>
  <si>
    <t>0586-28-8752</t>
  </si>
  <si>
    <t>一宮南部中学校</t>
  </si>
  <si>
    <t>0586-28-8753</t>
  </si>
  <si>
    <t>62224</t>
  </si>
  <si>
    <t>葉栗中学校</t>
  </si>
  <si>
    <t>0586-28-8754</t>
  </si>
  <si>
    <t>62225</t>
  </si>
  <si>
    <t>西成中学校</t>
  </si>
  <si>
    <t>0586-28-8755</t>
  </si>
  <si>
    <t>62226</t>
  </si>
  <si>
    <t>丹陽中学校</t>
  </si>
  <si>
    <t>0586-28-8756</t>
  </si>
  <si>
    <t>62227</t>
  </si>
  <si>
    <t>浅井中学校</t>
  </si>
  <si>
    <t>0586-28-8757</t>
  </si>
  <si>
    <t>北方中学校</t>
  </si>
  <si>
    <t>0586-28-8758</t>
  </si>
  <si>
    <t>62229</t>
  </si>
  <si>
    <t>大和中学校</t>
  </si>
  <si>
    <t>0586-28-8759</t>
  </si>
  <si>
    <t>62230</t>
  </si>
  <si>
    <t>今伊勢中学校</t>
  </si>
  <si>
    <t>0586-28-8760</t>
  </si>
  <si>
    <t>62231</t>
  </si>
  <si>
    <t>奥中学校</t>
  </si>
  <si>
    <t>0586-28-8761</t>
  </si>
  <si>
    <t>62232</t>
  </si>
  <si>
    <t>萩原中学校</t>
  </si>
  <si>
    <t>0586-28-8762</t>
  </si>
  <si>
    <t>62233</t>
  </si>
  <si>
    <t>千秋中学校</t>
  </si>
  <si>
    <t>0586-28-8763</t>
  </si>
  <si>
    <t>62234</t>
  </si>
  <si>
    <t>西成東部中学校</t>
  </si>
  <si>
    <t>0586-28-8764</t>
  </si>
  <si>
    <t>62235</t>
  </si>
  <si>
    <t>大和南中学校</t>
  </si>
  <si>
    <t>0586-28-8765</t>
  </si>
  <si>
    <t>62301</t>
  </si>
  <si>
    <t>七宝中学校</t>
  </si>
  <si>
    <t>052-444-2051</t>
  </si>
  <si>
    <t>62302</t>
  </si>
  <si>
    <t>七宝北中学校</t>
  </si>
  <si>
    <t>052-441-7700</t>
  </si>
  <si>
    <t>美和中学校</t>
  </si>
  <si>
    <t>052-444-1026</t>
  </si>
  <si>
    <t>大治中学校</t>
  </si>
  <si>
    <t>052-444-2026</t>
  </si>
  <si>
    <t>62310</t>
  </si>
  <si>
    <t>永和中学校</t>
  </si>
  <si>
    <t>0567-31-0015</t>
  </si>
  <si>
    <t>62311</t>
  </si>
  <si>
    <t>佐屋中学校</t>
  </si>
  <si>
    <t>0567-28-3388</t>
  </si>
  <si>
    <t>62314</t>
  </si>
  <si>
    <t>立田中学校</t>
  </si>
  <si>
    <t>0567-25-2661</t>
  </si>
  <si>
    <t>62317</t>
  </si>
  <si>
    <t>八開中学校</t>
  </si>
  <si>
    <t>0567-37-0684</t>
  </si>
  <si>
    <t>62320</t>
  </si>
  <si>
    <t>佐織中学校</t>
  </si>
  <si>
    <t>0567-28-2543</t>
  </si>
  <si>
    <t>佐織西中学校</t>
  </si>
  <si>
    <t>0567-37-2030</t>
  </si>
  <si>
    <t>62323</t>
  </si>
  <si>
    <t>蟹江中学校</t>
  </si>
  <si>
    <t>0567-95-2057</t>
  </si>
  <si>
    <t>62324</t>
  </si>
  <si>
    <t>蟹江北中学校</t>
  </si>
  <si>
    <t>0567-96-1145</t>
  </si>
  <si>
    <t>62326</t>
  </si>
  <si>
    <t>飛島中学校</t>
  </si>
  <si>
    <t>62327</t>
  </si>
  <si>
    <t>62329</t>
  </si>
  <si>
    <t>十四山中学校</t>
  </si>
  <si>
    <t>0567-52-0062</t>
  </si>
  <si>
    <t>62332</t>
  </si>
  <si>
    <t>弥富中学校</t>
  </si>
  <si>
    <t>0567-67-0319</t>
  </si>
  <si>
    <t>弥富北中学校</t>
  </si>
  <si>
    <t>0567-65-4151</t>
  </si>
  <si>
    <t>甚目寺中学校</t>
  </si>
  <si>
    <t>052-444-0074</t>
  </si>
  <si>
    <t>62336</t>
  </si>
  <si>
    <t>甚目寺南中学校</t>
  </si>
  <si>
    <t>052-443-1511</t>
  </si>
  <si>
    <t>天王中学校</t>
  </si>
  <si>
    <t>0567-28-2654</t>
  </si>
  <si>
    <t>62352</t>
  </si>
  <si>
    <t>藤浪中学校</t>
  </si>
  <si>
    <t>0567-26-2961</t>
  </si>
  <si>
    <t>62353</t>
  </si>
  <si>
    <t>神守中学校</t>
  </si>
  <si>
    <t>0567-28-4054</t>
  </si>
  <si>
    <t>62354</t>
  </si>
  <si>
    <t>暁中学校</t>
  </si>
  <si>
    <t>0567-31-3911</t>
  </si>
  <si>
    <t>阿久比中学校</t>
  </si>
  <si>
    <t>0569-48-0050</t>
  </si>
  <si>
    <t>62404</t>
  </si>
  <si>
    <t>東浦中学校</t>
  </si>
  <si>
    <t>0562-83-2101</t>
  </si>
  <si>
    <t>62405</t>
  </si>
  <si>
    <t>東浦北部中学校</t>
  </si>
  <si>
    <t>0562-83-7000</t>
  </si>
  <si>
    <t>62406</t>
  </si>
  <si>
    <t>東浦西部中学校</t>
  </si>
  <si>
    <t>0562-83-1710</t>
  </si>
  <si>
    <t>武豊中学校</t>
  </si>
  <si>
    <t>0569-72-1283</t>
  </si>
  <si>
    <t>62408</t>
  </si>
  <si>
    <t>富貴中学校</t>
  </si>
  <si>
    <t>0569-72-0271</t>
  </si>
  <si>
    <t>大府中学校</t>
  </si>
  <si>
    <t>0562-46-5301</t>
  </si>
  <si>
    <t>62412</t>
  </si>
  <si>
    <t>大府西中学校</t>
  </si>
  <si>
    <t>0562-47-0687</t>
  </si>
  <si>
    <t>62413</t>
  </si>
  <si>
    <t>大府北中学校</t>
  </si>
  <si>
    <t>0562-47-3611</t>
  </si>
  <si>
    <t>62414</t>
  </si>
  <si>
    <t>上野中学校</t>
  </si>
  <si>
    <t>052-603-1248</t>
  </si>
  <si>
    <t>62415</t>
  </si>
  <si>
    <t>富木島中学校</t>
  </si>
  <si>
    <t>052-603-2355</t>
  </si>
  <si>
    <t>62417</t>
  </si>
  <si>
    <t>横須賀中学校</t>
  </si>
  <si>
    <t>0562-32-2241</t>
  </si>
  <si>
    <t>62418</t>
  </si>
  <si>
    <t>加木屋中学校</t>
  </si>
  <si>
    <t>0562-34-3405</t>
  </si>
  <si>
    <t>62419</t>
  </si>
  <si>
    <t>名和中学校</t>
  </si>
  <si>
    <t>052-601-2240</t>
  </si>
  <si>
    <t>62420</t>
  </si>
  <si>
    <t>平洲中学校</t>
  </si>
  <si>
    <t>052-601-2740</t>
  </si>
  <si>
    <t>62421</t>
  </si>
  <si>
    <t>八幡中学校</t>
  </si>
  <si>
    <t>0562-33-1323</t>
  </si>
  <si>
    <t>62422</t>
  </si>
  <si>
    <t>0562-55-3449</t>
  </si>
  <si>
    <t>62423</t>
  </si>
  <si>
    <t>旭南中学校</t>
  </si>
  <si>
    <t>0569-43-4121</t>
  </si>
  <si>
    <t>62424</t>
  </si>
  <si>
    <t>知多東部中学校</t>
  </si>
  <si>
    <t>0562-34-3770</t>
  </si>
  <si>
    <t>62425</t>
  </si>
  <si>
    <t>内海中学校</t>
  </si>
  <si>
    <t>0569-62-0204</t>
  </si>
  <si>
    <t>62426</t>
  </si>
  <si>
    <t>豊浜中学校</t>
  </si>
  <si>
    <t>0569-65-0124</t>
  </si>
  <si>
    <t>62427</t>
  </si>
  <si>
    <t>師崎中学校</t>
  </si>
  <si>
    <t>0569-63-0200</t>
  </si>
  <si>
    <t>62428</t>
  </si>
  <si>
    <t>篠島中学校</t>
  </si>
  <si>
    <t>0569-67-2046</t>
  </si>
  <si>
    <t>62429</t>
  </si>
  <si>
    <t>日間賀中学校</t>
  </si>
  <si>
    <t>0569-68-2214</t>
  </si>
  <si>
    <t>南知多中学校</t>
  </si>
  <si>
    <t>62433</t>
  </si>
  <si>
    <t>野間中学校</t>
  </si>
  <si>
    <t>0569-87-0121</t>
  </si>
  <si>
    <t>62434</t>
  </si>
  <si>
    <t>河和中学校</t>
  </si>
  <si>
    <t>0569-82-0063</t>
  </si>
  <si>
    <t>62451</t>
  </si>
  <si>
    <t>青海中学校</t>
  </si>
  <si>
    <t>0569-42-0331</t>
  </si>
  <si>
    <t>鬼崎中学校</t>
  </si>
  <si>
    <t>0569-42-0221</t>
  </si>
  <si>
    <t>常滑中学校</t>
  </si>
  <si>
    <t>0569-35-2375</t>
  </si>
  <si>
    <t>62454</t>
  </si>
  <si>
    <t>南陵中学校</t>
  </si>
  <si>
    <t>0569-35-4005</t>
  </si>
  <si>
    <t>半田中学校</t>
  </si>
  <si>
    <t>0569-21-0872</t>
  </si>
  <si>
    <t>乙川中学校</t>
  </si>
  <si>
    <t>0569-28-0717</t>
  </si>
  <si>
    <t>62473</t>
  </si>
  <si>
    <t>亀崎中学校</t>
  </si>
  <si>
    <t>0569-28-0313</t>
  </si>
  <si>
    <t>62474</t>
  </si>
  <si>
    <t>成岩中学校</t>
  </si>
  <si>
    <t>0569-21-0530</t>
  </si>
  <si>
    <t>62475</t>
  </si>
  <si>
    <t>青山中学校</t>
  </si>
  <si>
    <t>0569-23-3080</t>
  </si>
  <si>
    <t>62476</t>
  </si>
  <si>
    <t>知多中部中学校</t>
  </si>
  <si>
    <t>0562-55-3900</t>
  </si>
  <si>
    <t>62477</t>
  </si>
  <si>
    <t>大府南中学校</t>
  </si>
  <si>
    <t>0562-48-7758</t>
  </si>
  <si>
    <t>幸田中学校</t>
  </si>
  <si>
    <t>0564-62-0043</t>
  </si>
  <si>
    <t>62502</t>
  </si>
  <si>
    <t>幸田南部中学校</t>
  </si>
  <si>
    <t>0564-62-6811</t>
  </si>
  <si>
    <t>62503</t>
  </si>
  <si>
    <t>額田中学校</t>
  </si>
  <si>
    <t>0564-82-3160</t>
  </si>
  <si>
    <t>62507</t>
  </si>
  <si>
    <t>幸田北部中学校</t>
  </si>
  <si>
    <t>0564-62-9451</t>
  </si>
  <si>
    <t>甲山中学校</t>
  </si>
  <si>
    <t>0564-22-2664</t>
  </si>
  <si>
    <t>美川中学校</t>
  </si>
  <si>
    <t>0564-21-1898</t>
  </si>
  <si>
    <t>62513</t>
  </si>
  <si>
    <t>岡崎南中学校</t>
  </si>
  <si>
    <t>0564-51-4664</t>
  </si>
  <si>
    <t>62514</t>
  </si>
  <si>
    <t>竜海中学校</t>
  </si>
  <si>
    <t>0564-51-4538</t>
  </si>
  <si>
    <t>葵中学校</t>
  </si>
  <si>
    <t>0564-21-0171</t>
  </si>
  <si>
    <t>62516</t>
  </si>
  <si>
    <t>城北中学校</t>
  </si>
  <si>
    <t>0564-21-8103</t>
  </si>
  <si>
    <t>62517</t>
  </si>
  <si>
    <t>福岡中学校</t>
  </si>
  <si>
    <t>0564-51-9057</t>
  </si>
  <si>
    <t>62518</t>
  </si>
  <si>
    <t>東海中学校</t>
  </si>
  <si>
    <t>0564-48-2821</t>
  </si>
  <si>
    <t>62519</t>
  </si>
  <si>
    <t>河合中学校</t>
  </si>
  <si>
    <t>0564-47-2012</t>
  </si>
  <si>
    <t>62520</t>
  </si>
  <si>
    <t>常磐中学校</t>
  </si>
  <si>
    <t>0564-46-2028</t>
  </si>
  <si>
    <t>62521</t>
  </si>
  <si>
    <t>新香山中学校</t>
  </si>
  <si>
    <t>0564-45-2026</t>
  </si>
  <si>
    <t>62522</t>
  </si>
  <si>
    <t>岩津中学校</t>
  </si>
  <si>
    <t>0564-45-2022</t>
  </si>
  <si>
    <t>62523</t>
  </si>
  <si>
    <t>矢作中学校</t>
  </si>
  <si>
    <t>0564-31-3808</t>
  </si>
  <si>
    <t>62524</t>
  </si>
  <si>
    <t>六ツ美中学校</t>
  </si>
  <si>
    <t>0564-43-2071</t>
  </si>
  <si>
    <t>62525</t>
  </si>
  <si>
    <t>矢作北中学校</t>
  </si>
  <si>
    <t>0564-31-3611</t>
  </si>
  <si>
    <t>62526</t>
  </si>
  <si>
    <t>竜南中学校</t>
  </si>
  <si>
    <t>0564-54-4400</t>
  </si>
  <si>
    <t>62527</t>
  </si>
  <si>
    <t>岡崎北中学校</t>
  </si>
  <si>
    <t>0564-22-8740</t>
  </si>
  <si>
    <t>六ツ美北中学校</t>
  </si>
  <si>
    <t>0564-54-2431</t>
  </si>
  <si>
    <t>翔南中学校</t>
  </si>
  <si>
    <t>0564-71-1122</t>
  </si>
  <si>
    <t>62541</t>
  </si>
  <si>
    <t>0566-41-0997</t>
  </si>
  <si>
    <t>62542</t>
  </si>
  <si>
    <t>碧南南中学校</t>
  </si>
  <si>
    <t>0566-41-0991</t>
  </si>
  <si>
    <t>62543</t>
  </si>
  <si>
    <t>碧南東中学校</t>
  </si>
  <si>
    <t>0566-41-0994</t>
  </si>
  <si>
    <t>62544</t>
  </si>
  <si>
    <t>西端中学校</t>
  </si>
  <si>
    <t>0566-48-0981</t>
  </si>
  <si>
    <t>62545</t>
  </si>
  <si>
    <t>碧南中央中学校</t>
  </si>
  <si>
    <t>0566-42-3223</t>
  </si>
  <si>
    <t>刈谷南中学校</t>
  </si>
  <si>
    <t>0566-21-0025</t>
  </si>
  <si>
    <t>62562</t>
  </si>
  <si>
    <t>刈谷東中学校</t>
  </si>
  <si>
    <t>0566-21-0533</t>
  </si>
  <si>
    <t>62563</t>
  </si>
  <si>
    <t>富士松中学校</t>
  </si>
  <si>
    <t>0566-36-0402</t>
  </si>
  <si>
    <t>依佐美中学校</t>
  </si>
  <si>
    <t>0566-21-0487</t>
  </si>
  <si>
    <t>62565</t>
  </si>
  <si>
    <t>雁が音中学校</t>
  </si>
  <si>
    <t>0566-24-1038</t>
  </si>
  <si>
    <t>62566</t>
  </si>
  <si>
    <t>朝日中学校</t>
  </si>
  <si>
    <t>0566-23-9282</t>
  </si>
  <si>
    <t>62580</t>
  </si>
  <si>
    <t>高浜南中学校</t>
  </si>
  <si>
    <t>0566-52-4831</t>
  </si>
  <si>
    <t>62581</t>
  </si>
  <si>
    <t>高浜中学校</t>
  </si>
  <si>
    <t>0566-53-0279</t>
  </si>
  <si>
    <t>62584</t>
  </si>
  <si>
    <t>桜井中学校</t>
  </si>
  <si>
    <t>0566-99-0028</t>
  </si>
  <si>
    <t>62590</t>
  </si>
  <si>
    <t>知立中学校</t>
  </si>
  <si>
    <t>0566-81-1370</t>
  </si>
  <si>
    <t>62591</t>
  </si>
  <si>
    <t>竜北中学校</t>
  </si>
  <si>
    <t>0566-82-8131</t>
  </si>
  <si>
    <t>62592</t>
  </si>
  <si>
    <t>知立南中学校</t>
  </si>
  <si>
    <t>0566-82-5155</t>
  </si>
  <si>
    <t>安城南中学校</t>
  </si>
  <si>
    <t>0566-75-3531</t>
  </si>
  <si>
    <t>62603</t>
  </si>
  <si>
    <t>安城北中学校</t>
  </si>
  <si>
    <t>0566-75-3525</t>
  </si>
  <si>
    <t>安城西中学校</t>
  </si>
  <si>
    <t>0566-76-2320</t>
  </si>
  <si>
    <t>62605</t>
  </si>
  <si>
    <t>明祥中学校</t>
  </si>
  <si>
    <t>0566-92-0019</t>
  </si>
  <si>
    <t>62606</t>
  </si>
  <si>
    <t>東山中学校</t>
  </si>
  <si>
    <t>0566-98-1531</t>
  </si>
  <si>
    <t>62607</t>
  </si>
  <si>
    <t>安祥中学校</t>
  </si>
  <si>
    <t>0566-76-7811</t>
  </si>
  <si>
    <t>篠目中学校</t>
  </si>
  <si>
    <t>0566-76-1777</t>
  </si>
  <si>
    <t>西尾中学校</t>
  </si>
  <si>
    <t>0563-57-4108</t>
  </si>
  <si>
    <t>鶴城中学校</t>
  </si>
  <si>
    <t>0563-56-2258</t>
  </si>
  <si>
    <t>平坂中学校</t>
  </si>
  <si>
    <t>0563-59-6135</t>
  </si>
  <si>
    <t>62624</t>
  </si>
  <si>
    <t>寺津中学校</t>
  </si>
  <si>
    <t>0563-59-6521</t>
  </si>
  <si>
    <t>62625</t>
  </si>
  <si>
    <t>福地中学校</t>
  </si>
  <si>
    <t>0563-56-2466</t>
  </si>
  <si>
    <t>62626</t>
  </si>
  <si>
    <t>西尾東部中学校</t>
  </si>
  <si>
    <t>0563-52-1067</t>
  </si>
  <si>
    <t>一色中学校</t>
  </si>
  <si>
    <t>0563-72-8240</t>
  </si>
  <si>
    <t>62642</t>
  </si>
  <si>
    <t>佐久島中学校</t>
  </si>
  <si>
    <t>0563-79-1014</t>
  </si>
  <si>
    <t>62643</t>
  </si>
  <si>
    <t>62647</t>
  </si>
  <si>
    <t>吉良中学校</t>
  </si>
  <si>
    <t>0563-35-0350</t>
  </si>
  <si>
    <t>幡豆中学校</t>
  </si>
  <si>
    <t>0563-62-2451</t>
  </si>
  <si>
    <t>62701</t>
  </si>
  <si>
    <t>崇化館中学校</t>
  </si>
  <si>
    <t>0565-31-0197</t>
  </si>
  <si>
    <t>62702</t>
  </si>
  <si>
    <t>朝日丘中学校</t>
  </si>
  <si>
    <t>0565-32-0198</t>
  </si>
  <si>
    <t>62703</t>
  </si>
  <si>
    <t>豊南中学校</t>
  </si>
  <si>
    <t>0565-28-0947</t>
  </si>
  <si>
    <t>62704</t>
  </si>
  <si>
    <t>高橋中学校</t>
  </si>
  <si>
    <t>0565-80-0412</t>
  </si>
  <si>
    <t>62705</t>
  </si>
  <si>
    <t>上郷中学校</t>
  </si>
  <si>
    <t>0565-21-0035</t>
  </si>
  <si>
    <t>62706</t>
  </si>
  <si>
    <t>高岡中学校</t>
  </si>
  <si>
    <t>0565-52-1830</t>
  </si>
  <si>
    <t>62731</t>
  </si>
  <si>
    <t>三好中学校</t>
  </si>
  <si>
    <t>0561-32-1043</t>
  </si>
  <si>
    <t>62732</t>
  </si>
  <si>
    <t>みよし北中学校</t>
  </si>
  <si>
    <t>0561-36-4565</t>
  </si>
  <si>
    <t>62733</t>
  </si>
  <si>
    <t>みよし南中学校</t>
  </si>
  <si>
    <t>0561-34-1232</t>
  </si>
  <si>
    <t>62734</t>
  </si>
  <si>
    <t>保見中学校</t>
  </si>
  <si>
    <t>0565-48-8026</t>
  </si>
  <si>
    <t>猿投中学校</t>
  </si>
  <si>
    <t>0565-45-0264</t>
  </si>
  <si>
    <t>62736</t>
  </si>
  <si>
    <t>猿投台中学校</t>
  </si>
  <si>
    <t>石野中学校</t>
  </si>
  <si>
    <t>0565-41-2016</t>
  </si>
  <si>
    <t>三好丘中学校</t>
  </si>
  <si>
    <t>0561-31-0781</t>
  </si>
  <si>
    <t>藤岡中学校</t>
  </si>
  <si>
    <t>0565-76-2521</t>
  </si>
  <si>
    <t>62742</t>
  </si>
  <si>
    <t>藤岡南中学校</t>
  </si>
  <si>
    <t>0565-76-2410</t>
  </si>
  <si>
    <t>62745</t>
  </si>
  <si>
    <t>小原中学校</t>
  </si>
  <si>
    <t>0565-65-3011</t>
  </si>
  <si>
    <t>62746</t>
  </si>
  <si>
    <t>松平中学校</t>
  </si>
  <si>
    <t>0565-58-0026</t>
  </si>
  <si>
    <t>62747</t>
  </si>
  <si>
    <t>竜神中学校</t>
  </si>
  <si>
    <t>0565-28-6600</t>
  </si>
  <si>
    <t>62748</t>
  </si>
  <si>
    <t>美里中学校</t>
  </si>
  <si>
    <t>0565-89-1731</t>
  </si>
  <si>
    <t>62749</t>
  </si>
  <si>
    <t>逢妻中学校</t>
  </si>
  <si>
    <t>0565-33-7881</t>
  </si>
  <si>
    <t>62750</t>
  </si>
  <si>
    <t>若園中学校</t>
  </si>
  <si>
    <t>0565-52-2233</t>
  </si>
  <si>
    <t>62751</t>
  </si>
  <si>
    <t>梅坪台中学校</t>
  </si>
  <si>
    <t>0565-31-2131</t>
  </si>
  <si>
    <t>62752</t>
  </si>
  <si>
    <t>前林中学校</t>
  </si>
  <si>
    <t>0565-52-1353</t>
  </si>
  <si>
    <t>益富中学校</t>
  </si>
  <si>
    <t>0565-80-4161</t>
  </si>
  <si>
    <t>62754</t>
  </si>
  <si>
    <t>末野原中学校</t>
  </si>
  <si>
    <t>0565-27-9800</t>
  </si>
  <si>
    <t>井郷中学校</t>
  </si>
  <si>
    <t>0565-45-8222</t>
  </si>
  <si>
    <t>62756</t>
  </si>
  <si>
    <t>浄水中学校</t>
  </si>
  <si>
    <t>0565-42-8400</t>
  </si>
  <si>
    <t>足助中学校</t>
  </si>
  <si>
    <t>0565-62-0227</t>
  </si>
  <si>
    <t>62818</t>
  </si>
  <si>
    <t>下山中学校</t>
  </si>
  <si>
    <t>0565-90-2140</t>
  </si>
  <si>
    <t>0565-68-2131</t>
  </si>
  <si>
    <t>62831</t>
  </si>
  <si>
    <t>稲武中学校</t>
  </si>
  <si>
    <t>0565-82-2084</t>
  </si>
  <si>
    <t>設楽中学校</t>
  </si>
  <si>
    <t>0536-63-0123</t>
  </si>
  <si>
    <t>東栄中学校</t>
  </si>
  <si>
    <t>0536-76-0071</t>
  </si>
  <si>
    <t>62923</t>
  </si>
  <si>
    <t>豊根中学校</t>
  </si>
  <si>
    <t>0536-85-1344</t>
  </si>
  <si>
    <t>62931</t>
  </si>
  <si>
    <t>富山中学校</t>
  </si>
  <si>
    <t>62936</t>
  </si>
  <si>
    <t>津具中学校</t>
  </si>
  <si>
    <t>0536-83-2029</t>
  </si>
  <si>
    <t>63001</t>
  </si>
  <si>
    <t>新城中学校</t>
  </si>
  <si>
    <t>0536-22-0257</t>
  </si>
  <si>
    <t>63002</t>
  </si>
  <si>
    <t>千郷中学校</t>
  </si>
  <si>
    <t>0536-22-0362</t>
  </si>
  <si>
    <t>63003</t>
  </si>
  <si>
    <t>0536-22-0757</t>
  </si>
  <si>
    <t>63004</t>
  </si>
  <si>
    <t>八名中学校</t>
  </si>
  <si>
    <t>0536-26-0002</t>
  </si>
  <si>
    <t>鳳来中学校</t>
  </si>
  <si>
    <t>0536-32-0012</t>
  </si>
  <si>
    <t>63041</t>
  </si>
  <si>
    <t>作手中学校</t>
  </si>
  <si>
    <t>0536-38-1214</t>
  </si>
  <si>
    <t>豊岡中学校</t>
  </si>
  <si>
    <t>0532-61-3278</t>
  </si>
  <si>
    <t>63102</t>
  </si>
  <si>
    <t>豊橋中部中学校</t>
  </si>
  <si>
    <t>0532-54-8108</t>
  </si>
  <si>
    <t>63103</t>
  </si>
  <si>
    <t>豊城中学校</t>
  </si>
  <si>
    <t>0532-54-1275</t>
  </si>
  <si>
    <t>63104</t>
  </si>
  <si>
    <t>青陵中学校</t>
  </si>
  <si>
    <t>0532-54-2165</t>
  </si>
  <si>
    <t>63105</t>
  </si>
  <si>
    <t>羽田中学校</t>
  </si>
  <si>
    <t>0532-31-3145</t>
  </si>
  <si>
    <t>63106</t>
  </si>
  <si>
    <t>牟呂中学校</t>
  </si>
  <si>
    <t>0532-31-2550</t>
  </si>
  <si>
    <t>63107</t>
  </si>
  <si>
    <t>吉田方中学校</t>
  </si>
  <si>
    <t>0532-31-4887</t>
  </si>
  <si>
    <t>63108</t>
  </si>
  <si>
    <t>豊橋南部中学校</t>
  </si>
  <si>
    <t>0532-45-1228</t>
  </si>
  <si>
    <t>南稜中学校</t>
  </si>
  <si>
    <t>0532-25-1318</t>
  </si>
  <si>
    <t>豊橋北部中学校</t>
  </si>
  <si>
    <t>0532-52-3108</t>
  </si>
  <si>
    <t>63111</t>
  </si>
  <si>
    <t>前芝中学校</t>
  </si>
  <si>
    <t>0532-31-0507</t>
  </si>
  <si>
    <t>石巻中学校</t>
  </si>
  <si>
    <t>0532-88-0006</t>
  </si>
  <si>
    <t>63113</t>
  </si>
  <si>
    <t>二川中学校</t>
  </si>
  <si>
    <t>0532-41-0702</t>
  </si>
  <si>
    <t>63114</t>
  </si>
  <si>
    <t>五並中学校</t>
  </si>
  <si>
    <t>0532-21-1149</t>
  </si>
  <si>
    <t>63115</t>
  </si>
  <si>
    <t>高豊中学校</t>
  </si>
  <si>
    <t>0532-21-2101</t>
  </si>
  <si>
    <t>63116</t>
  </si>
  <si>
    <t>章南中学校</t>
  </si>
  <si>
    <t>0532-23-1328</t>
  </si>
  <si>
    <t>高師台中学校</t>
  </si>
  <si>
    <t>0532-46-4310</t>
  </si>
  <si>
    <t>豊橋東部中学校</t>
  </si>
  <si>
    <t>0532-63-1355</t>
  </si>
  <si>
    <t>63119</t>
  </si>
  <si>
    <t>南陽中学校</t>
  </si>
  <si>
    <t>0532-48-5620</t>
  </si>
  <si>
    <t>63120</t>
  </si>
  <si>
    <t>本郷中学校</t>
  </si>
  <si>
    <t>0532-48-3116</t>
  </si>
  <si>
    <t>63121</t>
  </si>
  <si>
    <t>東陽中学校</t>
  </si>
  <si>
    <t>0532-62-8116</t>
  </si>
  <si>
    <t>63122</t>
  </si>
  <si>
    <t>東陵中学校</t>
  </si>
  <si>
    <t>0532-66-2671</t>
  </si>
  <si>
    <t>豊川東部中学校</t>
  </si>
  <si>
    <t>0533-85-1717</t>
  </si>
  <si>
    <t>63142</t>
  </si>
  <si>
    <t>豊川南部中学校</t>
  </si>
  <si>
    <t>0533-86-4746</t>
  </si>
  <si>
    <t>豊川中部中学校</t>
  </si>
  <si>
    <t>0533-86-4846</t>
  </si>
  <si>
    <t>63144</t>
  </si>
  <si>
    <t>豊川西部中学校</t>
  </si>
  <si>
    <t>0533-87-3105</t>
  </si>
  <si>
    <t>63145</t>
  </si>
  <si>
    <t>代田中学校</t>
  </si>
  <si>
    <t>0533-86-4921</t>
  </si>
  <si>
    <t>63146</t>
  </si>
  <si>
    <t>金屋中学校</t>
  </si>
  <si>
    <t>0533-84-5661</t>
  </si>
  <si>
    <t>63161</t>
  </si>
  <si>
    <t>蒲郡中学校</t>
  </si>
  <si>
    <t>0533-68-6166</t>
  </si>
  <si>
    <t>三谷中学校</t>
  </si>
  <si>
    <t>0533-68-2365</t>
  </si>
  <si>
    <t>塩津中学校</t>
  </si>
  <si>
    <t>0533-68-2510</t>
  </si>
  <si>
    <t>63164</t>
  </si>
  <si>
    <t>大塚中学校</t>
  </si>
  <si>
    <t>0533-59-8040</t>
  </si>
  <si>
    <t>63165</t>
  </si>
  <si>
    <t>形原中学校</t>
  </si>
  <si>
    <t>0533-57-5185</t>
  </si>
  <si>
    <t>63166</t>
  </si>
  <si>
    <t>西浦中学校</t>
  </si>
  <si>
    <t>0533-57-5245</t>
  </si>
  <si>
    <t>63167</t>
  </si>
  <si>
    <t>蒲郡中部中学校</t>
  </si>
  <si>
    <t>0533-68-1538</t>
  </si>
  <si>
    <t>一宮中学校</t>
  </si>
  <si>
    <t>0533-93-2026</t>
  </si>
  <si>
    <t>小坂井中学校</t>
  </si>
  <si>
    <t>0533-78-3322</t>
  </si>
  <si>
    <t>63192</t>
  </si>
  <si>
    <t>音羽中学校</t>
  </si>
  <si>
    <t>0533-88-3208</t>
  </si>
  <si>
    <t>63196</t>
  </si>
  <si>
    <t>御津中学校</t>
  </si>
  <si>
    <t>0533-75-2541</t>
  </si>
  <si>
    <t>田原東部中学校</t>
  </si>
  <si>
    <t>0531-22-0407</t>
  </si>
  <si>
    <t>63203</t>
  </si>
  <si>
    <t>田原中学校</t>
  </si>
  <si>
    <t>0531-22-1218</t>
  </si>
  <si>
    <t>63204</t>
  </si>
  <si>
    <t>野田中学校</t>
  </si>
  <si>
    <t>0531-25-0029</t>
  </si>
  <si>
    <t>赤羽根中学校</t>
  </si>
  <si>
    <t>0531-45-2057</t>
  </si>
  <si>
    <t>63221</t>
  </si>
  <si>
    <t>伊良湖岬中学校</t>
  </si>
  <si>
    <t>0531-38-0201</t>
  </si>
  <si>
    <t>福江中学校</t>
  </si>
  <si>
    <t>0531-32-0112</t>
  </si>
  <si>
    <t>63223</t>
  </si>
  <si>
    <t>泉中学校</t>
  </si>
  <si>
    <t>0531-37-0028</t>
  </si>
  <si>
    <t>63301</t>
  </si>
  <si>
    <t>今池中学校</t>
  </si>
  <si>
    <t>052-732-5231</t>
  </si>
  <si>
    <t>63302</t>
  </si>
  <si>
    <t>城山中学校</t>
  </si>
  <si>
    <t>052-751-1571</t>
  </si>
  <si>
    <t>63303</t>
  </si>
  <si>
    <t>千種台中学校</t>
  </si>
  <si>
    <t>052-762-1300</t>
  </si>
  <si>
    <t>63304</t>
  </si>
  <si>
    <t>振甫中学校</t>
  </si>
  <si>
    <t>052-711-6561</t>
  </si>
  <si>
    <t>63305</t>
  </si>
  <si>
    <t>若水中学校</t>
  </si>
  <si>
    <t>052-721-3336</t>
  </si>
  <si>
    <t>63306</t>
  </si>
  <si>
    <t>猪高中学校</t>
  </si>
  <si>
    <t>052-771-0023</t>
  </si>
  <si>
    <t>63307</t>
  </si>
  <si>
    <t>神丘中学校</t>
  </si>
  <si>
    <t>052-701-1268</t>
  </si>
  <si>
    <t>63308</t>
  </si>
  <si>
    <t>高針台中学校</t>
  </si>
  <si>
    <t>052-703-5121</t>
  </si>
  <si>
    <t>63309</t>
  </si>
  <si>
    <t>猪子石中学校</t>
  </si>
  <si>
    <t>052-773-8881</t>
  </si>
  <si>
    <t>63310</t>
  </si>
  <si>
    <t>千種中学校</t>
  </si>
  <si>
    <t>052-722-5552</t>
  </si>
  <si>
    <t>63311</t>
  </si>
  <si>
    <t>藤森中学校</t>
  </si>
  <si>
    <t>052-774-2861</t>
  </si>
  <si>
    <t>63312</t>
  </si>
  <si>
    <t>牧の池中学校</t>
  </si>
  <si>
    <t>052-704-2051</t>
  </si>
  <si>
    <t>63313</t>
  </si>
  <si>
    <t>上社中学校</t>
  </si>
  <si>
    <t>052-704-2235</t>
  </si>
  <si>
    <t>63314</t>
  </si>
  <si>
    <t>香流中学校</t>
  </si>
  <si>
    <t>052-776-8711</t>
  </si>
  <si>
    <t>63315</t>
  </si>
  <si>
    <t>東星中学校</t>
  </si>
  <si>
    <t>052-783-1188</t>
  </si>
  <si>
    <t>63321</t>
  </si>
  <si>
    <t>あずま中学校</t>
  </si>
  <si>
    <t>052-935-8963</t>
  </si>
  <si>
    <t>63322</t>
  </si>
  <si>
    <t>冨士中学校</t>
  </si>
  <si>
    <t>052-961-0435</t>
  </si>
  <si>
    <t>63323</t>
  </si>
  <si>
    <t>桜丘中学校</t>
  </si>
  <si>
    <t>052-935-1368</t>
  </si>
  <si>
    <t>63324</t>
  </si>
  <si>
    <t>矢田中学校</t>
  </si>
  <si>
    <t>052-722-5281</t>
  </si>
  <si>
    <t>63331</t>
  </si>
  <si>
    <t>若葉中学校</t>
  </si>
  <si>
    <t>052-913-2345</t>
  </si>
  <si>
    <t>63332</t>
  </si>
  <si>
    <t>志賀中学校</t>
  </si>
  <si>
    <t>052-914-0024</t>
  </si>
  <si>
    <t>63333</t>
  </si>
  <si>
    <t>北陵中学校</t>
  </si>
  <si>
    <t>052-913-2336</t>
  </si>
  <si>
    <t>63334</t>
  </si>
  <si>
    <t>大曽根中学校</t>
  </si>
  <si>
    <t>052-913-2266</t>
  </si>
  <si>
    <t>63335</t>
  </si>
  <si>
    <t>八王子中学校</t>
  </si>
  <si>
    <t>052-911-6605</t>
  </si>
  <si>
    <t>63336</t>
  </si>
  <si>
    <t>楠中学校</t>
  </si>
  <si>
    <t>052-901-8575</t>
  </si>
  <si>
    <t>63337</t>
  </si>
  <si>
    <t>北中学校</t>
  </si>
  <si>
    <t>052-902-3200</t>
  </si>
  <si>
    <t>63351</t>
  </si>
  <si>
    <t>浄心中学校</t>
  </si>
  <si>
    <t>052-531-1600</t>
  </si>
  <si>
    <t>63352</t>
  </si>
  <si>
    <t>菊井中学校</t>
  </si>
  <si>
    <t>052-571-1588</t>
  </si>
  <si>
    <t>63353</t>
  </si>
  <si>
    <t>名塚中学校</t>
  </si>
  <si>
    <t>052-523-1265</t>
  </si>
  <si>
    <t>63354</t>
  </si>
  <si>
    <t>天神山中学校</t>
  </si>
  <si>
    <t>052-521-4271</t>
  </si>
  <si>
    <t>63355</t>
  </si>
  <si>
    <t>山田中学校</t>
  </si>
  <si>
    <t>052-501-5591</t>
  </si>
  <si>
    <t>63356</t>
  </si>
  <si>
    <t>山田東中学校</t>
  </si>
  <si>
    <t>052-502-8676</t>
  </si>
  <si>
    <t>63357</t>
  </si>
  <si>
    <t>平田中学校</t>
  </si>
  <si>
    <t>052-502-0888</t>
  </si>
  <si>
    <t>63371</t>
  </si>
  <si>
    <t>豊国中学校</t>
  </si>
  <si>
    <t>052-481-4191</t>
  </si>
  <si>
    <t>63372</t>
  </si>
  <si>
    <t>笹島中学校</t>
  </si>
  <si>
    <t>052-582-4725</t>
  </si>
  <si>
    <t>63373</t>
  </si>
  <si>
    <t>笈瀬中学校</t>
  </si>
  <si>
    <t>052-461-3211</t>
  </si>
  <si>
    <t>63374</t>
  </si>
  <si>
    <t>御田中学校</t>
  </si>
  <si>
    <t>052-412-3552</t>
  </si>
  <si>
    <t>63375</t>
  </si>
  <si>
    <t>豊正中学校</t>
  </si>
  <si>
    <t>052-412-3176</t>
  </si>
  <si>
    <t>63376</t>
  </si>
  <si>
    <t>黄金中学校</t>
  </si>
  <si>
    <t>052-481-9451</t>
  </si>
  <si>
    <t>63377</t>
  </si>
  <si>
    <t>日比津中学校</t>
  </si>
  <si>
    <t>052-481-8335</t>
  </si>
  <si>
    <t>63402</t>
  </si>
  <si>
    <t>前津中学校</t>
  </si>
  <si>
    <t>052-262-7676</t>
  </si>
  <si>
    <t>63403</t>
  </si>
  <si>
    <t>丸の内中学校</t>
  </si>
  <si>
    <t>052-211-3251</t>
  </si>
  <si>
    <t>63404</t>
  </si>
  <si>
    <t>伊勢山中学校</t>
  </si>
  <si>
    <t>052-331-9568</t>
  </si>
  <si>
    <t>63405</t>
  </si>
  <si>
    <t>白山中学校</t>
  </si>
  <si>
    <t>052-262-0588</t>
  </si>
  <si>
    <t>63421</t>
  </si>
  <si>
    <t>桜山中学校</t>
  </si>
  <si>
    <t>052-841-8196</t>
  </si>
  <si>
    <t>63422</t>
  </si>
  <si>
    <t>北山中学校</t>
  </si>
  <si>
    <t>052-741-0174</t>
  </si>
  <si>
    <t>63423</t>
  </si>
  <si>
    <t>川名中学校</t>
  </si>
  <si>
    <t>052-832-2230</t>
  </si>
  <si>
    <t>63424</t>
  </si>
  <si>
    <t>円上中学校</t>
  </si>
  <si>
    <t>052-871-0507</t>
  </si>
  <si>
    <t>63425</t>
  </si>
  <si>
    <t>天白中学校</t>
  </si>
  <si>
    <t>052-801-5141</t>
  </si>
  <si>
    <t>63426</t>
  </si>
  <si>
    <t>駒方中学校</t>
  </si>
  <si>
    <t>052-832-2100</t>
  </si>
  <si>
    <t>63427</t>
  </si>
  <si>
    <t>御幸山中学校</t>
  </si>
  <si>
    <t>052-832-9622</t>
  </si>
  <si>
    <t>63428</t>
  </si>
  <si>
    <t>久方中学校</t>
  </si>
  <si>
    <t>052-803-2016</t>
  </si>
  <si>
    <t>63429</t>
  </si>
  <si>
    <t>平針中学校</t>
  </si>
  <si>
    <t>052-803-3505</t>
  </si>
  <si>
    <t>63430</t>
  </si>
  <si>
    <t>南天白中学校</t>
  </si>
  <si>
    <t>052-895-1521</t>
  </si>
  <si>
    <t>63431</t>
  </si>
  <si>
    <t>植田中学校</t>
  </si>
  <si>
    <t>052-801-1171</t>
  </si>
  <si>
    <t>63432</t>
  </si>
  <si>
    <t>原中学校</t>
  </si>
  <si>
    <t>052-806-0860</t>
  </si>
  <si>
    <t>63441</t>
  </si>
  <si>
    <t>田光中学校</t>
  </si>
  <si>
    <t>052-821-8201</t>
  </si>
  <si>
    <t>63442</t>
  </si>
  <si>
    <t>瑞穂ケ丘中学校</t>
  </si>
  <si>
    <t>052-851-6381</t>
  </si>
  <si>
    <t>63443</t>
  </si>
  <si>
    <t>萩山中学校</t>
  </si>
  <si>
    <t>052-831-6341</t>
  </si>
  <si>
    <t>63444</t>
  </si>
  <si>
    <t>汐路中学校</t>
  </si>
  <si>
    <t>052-851-7366</t>
  </si>
  <si>
    <t>63445</t>
  </si>
  <si>
    <t>津賀田中学校</t>
  </si>
  <si>
    <t>052-841-1595</t>
  </si>
  <si>
    <t>63461</t>
  </si>
  <si>
    <t>沢上中学校</t>
  </si>
  <si>
    <t>052-681-1001</t>
  </si>
  <si>
    <t>63462</t>
  </si>
  <si>
    <t>宮中学校</t>
  </si>
  <si>
    <t>052-681-7531</t>
  </si>
  <si>
    <t>63463</t>
  </si>
  <si>
    <t>日比野中学校</t>
  </si>
  <si>
    <t>052-681-0341</t>
  </si>
  <si>
    <t>63481</t>
  </si>
  <si>
    <t>052-301-0730</t>
  </si>
  <si>
    <t>63482</t>
  </si>
  <si>
    <t>長良中学校</t>
  </si>
  <si>
    <t>052-351-8341</t>
  </si>
  <si>
    <t>63483</t>
  </si>
  <si>
    <t>山王中学校</t>
  </si>
  <si>
    <t>052-322-3884</t>
  </si>
  <si>
    <t>63484</t>
  </si>
  <si>
    <t>一柳中学校</t>
  </si>
  <si>
    <t>052-352-0151</t>
  </si>
  <si>
    <t>63485</t>
  </si>
  <si>
    <t>052-352-0355</t>
  </si>
  <si>
    <t>63486</t>
  </si>
  <si>
    <t>昭和橋中学校</t>
  </si>
  <si>
    <t>052-351-5361</t>
  </si>
  <si>
    <t>63487</t>
  </si>
  <si>
    <t>富田中学校</t>
  </si>
  <si>
    <t>052-301-6171</t>
  </si>
  <si>
    <t>63488</t>
  </si>
  <si>
    <t>はとり中学校</t>
  </si>
  <si>
    <t>052-431-0080</t>
  </si>
  <si>
    <t>63489</t>
  </si>
  <si>
    <t>助光中学校</t>
  </si>
  <si>
    <t>052-301-0067</t>
  </si>
  <si>
    <t>63490</t>
  </si>
  <si>
    <t>供米田中学校</t>
  </si>
  <si>
    <t>052-301-4881</t>
  </si>
  <si>
    <t>63491</t>
  </si>
  <si>
    <t>高杉中学校</t>
  </si>
  <si>
    <t>052-352-0281</t>
  </si>
  <si>
    <t>63502</t>
  </si>
  <si>
    <t>港南中学校</t>
  </si>
  <si>
    <t>052-381-9337</t>
  </si>
  <si>
    <t>63503</t>
  </si>
  <si>
    <t>港北中学校</t>
  </si>
  <si>
    <t>052-381-0121</t>
  </si>
  <si>
    <t>63504</t>
  </si>
  <si>
    <t>東港中学校</t>
  </si>
  <si>
    <t>052-652-2305</t>
  </si>
  <si>
    <t>63505</t>
  </si>
  <si>
    <t>052-301-8981</t>
  </si>
  <si>
    <t>63506</t>
  </si>
  <si>
    <t>宝神中学校</t>
  </si>
  <si>
    <t>052-383-1504</t>
  </si>
  <si>
    <t>63507</t>
  </si>
  <si>
    <t>当知中学校</t>
  </si>
  <si>
    <t>052-381-9881</t>
  </si>
  <si>
    <t>63508</t>
  </si>
  <si>
    <t>港明中学校</t>
  </si>
  <si>
    <t>052-654-2361</t>
  </si>
  <si>
    <t>63509</t>
  </si>
  <si>
    <t>南陽東中学校</t>
  </si>
  <si>
    <t>052-301-2271</t>
  </si>
  <si>
    <t>63521</t>
  </si>
  <si>
    <t>本城中学校</t>
  </si>
  <si>
    <t>052-822-0120</t>
  </si>
  <si>
    <t>63522</t>
  </si>
  <si>
    <t>新郊中学校</t>
  </si>
  <si>
    <t>052-821-8661</t>
  </si>
  <si>
    <t>63523</t>
  </si>
  <si>
    <t>桜田中学校</t>
  </si>
  <si>
    <t>052-811-9306</t>
  </si>
  <si>
    <t>63524</t>
  </si>
  <si>
    <t>大江中学校</t>
  </si>
  <si>
    <t>052-692-1717</t>
  </si>
  <si>
    <t>63525</t>
  </si>
  <si>
    <t>明豊中学校</t>
  </si>
  <si>
    <t>052-692-1616</t>
  </si>
  <si>
    <t>63526</t>
  </si>
  <si>
    <t>名南中学校</t>
  </si>
  <si>
    <t>052-611-2641</t>
  </si>
  <si>
    <t>63527</t>
  </si>
  <si>
    <t>南光中学校</t>
  </si>
  <si>
    <t>052-611-5308</t>
  </si>
  <si>
    <t>63541</t>
  </si>
  <si>
    <t>守山中学校</t>
  </si>
  <si>
    <t>052-791-7141</t>
  </si>
  <si>
    <t>63542</t>
  </si>
  <si>
    <t>守山東中学校</t>
  </si>
  <si>
    <t>052-791-6348</t>
  </si>
  <si>
    <t>63543</t>
  </si>
  <si>
    <t>守山西中学校</t>
  </si>
  <si>
    <t>052-793-6161</t>
  </si>
  <si>
    <t>63544</t>
  </si>
  <si>
    <t>志段味中学校</t>
  </si>
  <si>
    <t>052-736-0237</t>
  </si>
  <si>
    <t>63546</t>
  </si>
  <si>
    <t>大森中学校</t>
  </si>
  <si>
    <t>052-798-2900</t>
  </si>
  <si>
    <t>63547</t>
  </si>
  <si>
    <t>守山北中学校</t>
  </si>
  <si>
    <t>052-793-9696</t>
  </si>
  <si>
    <t>63548</t>
  </si>
  <si>
    <t>森孝中学校</t>
  </si>
  <si>
    <t>052-775-5608</t>
  </si>
  <si>
    <t>63549</t>
  </si>
  <si>
    <t>吉根中学校</t>
  </si>
  <si>
    <t>052-736-0432</t>
  </si>
  <si>
    <t>63561</t>
  </si>
  <si>
    <t>鳴海中学校</t>
  </si>
  <si>
    <t>052-621-5371</t>
  </si>
  <si>
    <t>63562</t>
  </si>
  <si>
    <t>大高中学校</t>
  </si>
  <si>
    <t>052-623-1557</t>
  </si>
  <si>
    <t>63563</t>
  </si>
  <si>
    <t>有松中学校</t>
  </si>
  <si>
    <t>052-623-2727</t>
  </si>
  <si>
    <t>63564</t>
  </si>
  <si>
    <t>鳴子台中学校</t>
  </si>
  <si>
    <t>052-896-7225</t>
  </si>
  <si>
    <t>63565</t>
  </si>
  <si>
    <t>052-623-9777</t>
  </si>
  <si>
    <t>63566</t>
  </si>
  <si>
    <t>千鳥丘中学校</t>
  </si>
  <si>
    <t>052-891-8601</t>
  </si>
  <si>
    <t>63567</t>
  </si>
  <si>
    <t>神沢中学校</t>
  </si>
  <si>
    <t>052-876-0830</t>
  </si>
  <si>
    <t>63568</t>
  </si>
  <si>
    <t>扇台中学校</t>
  </si>
  <si>
    <t>052-876-6201</t>
  </si>
  <si>
    <t>63569</t>
  </si>
  <si>
    <t>滝ノ水中学校</t>
  </si>
  <si>
    <t>052-895-7001</t>
  </si>
  <si>
    <t>63570</t>
  </si>
  <si>
    <t>左京山中学校</t>
  </si>
  <si>
    <t>052-621-2818</t>
  </si>
  <si>
    <t>63571</t>
  </si>
  <si>
    <t>鎌倉台中学校</t>
  </si>
  <si>
    <t>052-625-0321</t>
  </si>
  <si>
    <t>63572</t>
  </si>
  <si>
    <t>神の倉中学校</t>
  </si>
  <si>
    <t>052-878-6007</t>
  </si>
  <si>
    <t>64001</t>
  </si>
  <si>
    <t>明和高等学校</t>
  </si>
  <si>
    <t>052-961-2551</t>
  </si>
  <si>
    <t>64002</t>
  </si>
  <si>
    <t>旭丘高等学校</t>
  </si>
  <si>
    <t>052-721-5351</t>
  </si>
  <si>
    <t>64003</t>
  </si>
  <si>
    <t>名古屋西高等学校</t>
  </si>
  <si>
    <t>052-522-2451</t>
  </si>
  <si>
    <t>64004</t>
  </si>
  <si>
    <t>中村高等学校</t>
  </si>
  <si>
    <t>052-411-7760</t>
  </si>
  <si>
    <t>64005</t>
  </si>
  <si>
    <t>松蔭高等学校</t>
  </si>
  <si>
    <t>052-481-9471</t>
  </si>
  <si>
    <t>64006</t>
  </si>
  <si>
    <t>惟信高等学校</t>
  </si>
  <si>
    <t>052-382-1355</t>
  </si>
  <si>
    <t>64007</t>
  </si>
  <si>
    <t>熱田高等学校</t>
  </si>
  <si>
    <t>052-652-5858</t>
  </si>
  <si>
    <t>64008</t>
  </si>
  <si>
    <t>瑞陵高等学校</t>
  </si>
  <si>
    <t>052-851-7141</t>
  </si>
  <si>
    <t>64009</t>
  </si>
  <si>
    <t>昭和高等学校</t>
  </si>
  <si>
    <t>052-831-6326</t>
  </si>
  <si>
    <t>64010</t>
  </si>
  <si>
    <t>千種高等学校</t>
  </si>
  <si>
    <t>052-771-2121</t>
  </si>
  <si>
    <t>64011</t>
  </si>
  <si>
    <t>愛知商業高等学校</t>
  </si>
  <si>
    <t>052-935-3480</t>
  </si>
  <si>
    <t>64012</t>
  </si>
  <si>
    <t>中川青和高等学校</t>
  </si>
  <si>
    <t>052-361-7457</t>
  </si>
  <si>
    <t>64013</t>
  </si>
  <si>
    <t>緑丘高等学校</t>
  </si>
  <si>
    <t>052-791-8226</t>
  </si>
  <si>
    <t>64014</t>
  </si>
  <si>
    <t>愛知工業高等学校</t>
  </si>
  <si>
    <t>052-911-4421</t>
  </si>
  <si>
    <t>64015</t>
  </si>
  <si>
    <t>東山工業高等学校</t>
  </si>
  <si>
    <t>052-781-1126</t>
  </si>
  <si>
    <t>64016</t>
  </si>
  <si>
    <t>名古屋工科高等学校</t>
  </si>
  <si>
    <t>052-822-0242</t>
  </si>
  <si>
    <t>64017</t>
  </si>
  <si>
    <t>旭陵高等学校</t>
  </si>
  <si>
    <t>052-721-5371</t>
  </si>
  <si>
    <t>64021</t>
  </si>
  <si>
    <t>瀬戸高等学校</t>
  </si>
  <si>
    <t>0561-82-7710</t>
  </si>
  <si>
    <t>64022</t>
  </si>
  <si>
    <t>瀬戸工科高等学校</t>
  </si>
  <si>
    <t>0561-82-2003</t>
  </si>
  <si>
    <t>64023</t>
  </si>
  <si>
    <t>春日井高等学校</t>
  </si>
  <si>
    <t>0568-81-2251</t>
  </si>
  <si>
    <t>64024</t>
  </si>
  <si>
    <t>長久手高等学校</t>
  </si>
  <si>
    <t>0561-62-0016</t>
  </si>
  <si>
    <t>64025</t>
  </si>
  <si>
    <t>東郷高等学校</t>
  </si>
  <si>
    <t>0561-39-1515</t>
  </si>
  <si>
    <t>64026</t>
  </si>
  <si>
    <t>春日井泉高等学校</t>
  </si>
  <si>
    <t>0568-81-1885</t>
  </si>
  <si>
    <t>64027</t>
  </si>
  <si>
    <t>旭野高等学校</t>
  </si>
  <si>
    <t>0561-53-5200</t>
  </si>
  <si>
    <t>64028</t>
  </si>
  <si>
    <t>南陽高等学校</t>
  </si>
  <si>
    <t>052-301-1973</t>
  </si>
  <si>
    <t>64029</t>
  </si>
  <si>
    <t>守山高等学校</t>
  </si>
  <si>
    <t>052-736-3500</t>
  </si>
  <si>
    <t>64031</t>
  </si>
  <si>
    <t>春日井西高等学校</t>
  </si>
  <si>
    <t>0568-32-9631</t>
  </si>
  <si>
    <t>64032</t>
  </si>
  <si>
    <t>鳴海高等学校</t>
  </si>
  <si>
    <t>052-623-3001</t>
  </si>
  <si>
    <t>64033</t>
  </si>
  <si>
    <t>豊明高等学校</t>
  </si>
  <si>
    <t>0562-93-1166</t>
  </si>
  <si>
    <t>64034</t>
  </si>
  <si>
    <t>天白高等学校</t>
  </si>
  <si>
    <t>052-801-1145</t>
  </si>
  <si>
    <t>64035</t>
  </si>
  <si>
    <t>瀬戸西高等学校</t>
  </si>
  <si>
    <t>0561-84-7400</t>
  </si>
  <si>
    <t>64036</t>
  </si>
  <si>
    <t>春日井東高等学校</t>
  </si>
  <si>
    <t>0568-88-4801</t>
  </si>
  <si>
    <t>64037</t>
  </si>
  <si>
    <t>日進高等学校</t>
  </si>
  <si>
    <t>0561-73-6221</t>
  </si>
  <si>
    <t>64038</t>
  </si>
  <si>
    <t>高蔵寺高等学校</t>
  </si>
  <si>
    <t>0568-92-9000</t>
  </si>
  <si>
    <t>64039</t>
  </si>
  <si>
    <t>春日井工科高等学校</t>
  </si>
  <si>
    <t>0568-84-1115</t>
  </si>
  <si>
    <t>64040</t>
  </si>
  <si>
    <t>日進西高等学校</t>
  </si>
  <si>
    <t>052-804-2131</t>
  </si>
  <si>
    <t>64041</t>
  </si>
  <si>
    <t>名古屋南高等学校</t>
  </si>
  <si>
    <t>052-613-0001</t>
  </si>
  <si>
    <t>64042</t>
  </si>
  <si>
    <t>瀬戸北総合高等学校</t>
  </si>
  <si>
    <t>0561-48-1500</t>
  </si>
  <si>
    <t>64043</t>
  </si>
  <si>
    <t>春日井南高等学校</t>
  </si>
  <si>
    <t>0568-32-7688</t>
  </si>
  <si>
    <t>64044</t>
  </si>
  <si>
    <t>愛知総合工科高等学校</t>
  </si>
  <si>
    <t>052-788-2020</t>
  </si>
  <si>
    <t>64045</t>
  </si>
  <si>
    <t>城北つばさ高等学校</t>
  </si>
  <si>
    <t>64101</t>
  </si>
  <si>
    <t>小牧高等学校</t>
  </si>
  <si>
    <t>0568-77-1231</t>
  </si>
  <si>
    <t>64102</t>
  </si>
  <si>
    <t>尾北高等学校</t>
  </si>
  <si>
    <t>0587-56-3038</t>
  </si>
  <si>
    <t>64103</t>
  </si>
  <si>
    <t>古知野高等学校</t>
  </si>
  <si>
    <t>0587-56-2508</t>
  </si>
  <si>
    <t>64104</t>
  </si>
  <si>
    <t>犬山高等学校</t>
  </si>
  <si>
    <t>0568-61-0236</t>
  </si>
  <si>
    <t>64105</t>
  </si>
  <si>
    <t>小牧工科高等学校</t>
  </si>
  <si>
    <t>0568-77-6275</t>
  </si>
  <si>
    <t>64106</t>
  </si>
  <si>
    <t>岩倉総合高等学校</t>
  </si>
  <si>
    <t>0587-37-4141</t>
  </si>
  <si>
    <t>64107</t>
  </si>
  <si>
    <t>丹羽高等学校</t>
  </si>
  <si>
    <t>0587-93-7575</t>
  </si>
  <si>
    <t>64108</t>
  </si>
  <si>
    <t>犬山総合高等学校</t>
  </si>
  <si>
    <t>0568-67-5211</t>
  </si>
  <si>
    <t>64109</t>
  </si>
  <si>
    <t>江南高等学校</t>
  </si>
  <si>
    <t>0587-56-3511</t>
  </si>
  <si>
    <t>64110</t>
  </si>
  <si>
    <t>小牧南高等学校</t>
  </si>
  <si>
    <t>0568-73-1911</t>
  </si>
  <si>
    <t>64111</t>
  </si>
  <si>
    <t>一宮高等学校</t>
  </si>
  <si>
    <t>0586-72-0191</t>
  </si>
  <si>
    <t>64112</t>
  </si>
  <si>
    <t>一宮商業高等学校</t>
  </si>
  <si>
    <t>0586-73-7191</t>
  </si>
  <si>
    <t>64113</t>
  </si>
  <si>
    <t>一宮工科高等学校</t>
  </si>
  <si>
    <t>0586-76-2255</t>
  </si>
  <si>
    <t>64114</t>
  </si>
  <si>
    <t>木曽川高等学校</t>
  </si>
  <si>
    <t>0586-62-6155</t>
  </si>
  <si>
    <t>64115</t>
  </si>
  <si>
    <t>一宮起工科高等学校</t>
  </si>
  <si>
    <t>0586-61-1188</t>
  </si>
  <si>
    <t>64116</t>
  </si>
  <si>
    <t>稲沢高等学校</t>
  </si>
  <si>
    <t>0587-32-3168</t>
  </si>
  <si>
    <t>64118</t>
  </si>
  <si>
    <t>一宮西高等学校</t>
  </si>
  <si>
    <t>0586-68-1191</t>
  </si>
  <si>
    <t>64119</t>
  </si>
  <si>
    <t>稲沢東高等学校</t>
  </si>
  <si>
    <t>0587-21-2631</t>
  </si>
  <si>
    <t>64122</t>
  </si>
  <si>
    <t>一宮北高等学校</t>
  </si>
  <si>
    <t>0586-51-1171</t>
  </si>
  <si>
    <t>64123</t>
  </si>
  <si>
    <t>尾西高等学校</t>
  </si>
  <si>
    <t>0586-69-6161</t>
  </si>
  <si>
    <t>64124</t>
  </si>
  <si>
    <t>西春高等学校</t>
  </si>
  <si>
    <t>0568-23-6166</t>
  </si>
  <si>
    <t>64125</t>
  </si>
  <si>
    <t>一宮南高等学校</t>
  </si>
  <si>
    <t>0586-76-1400</t>
  </si>
  <si>
    <t>64127</t>
  </si>
  <si>
    <t>一宮興道高等学校</t>
  </si>
  <si>
    <t>0586-46-0221</t>
  </si>
  <si>
    <t>64128</t>
  </si>
  <si>
    <t>新川高等学校</t>
  </si>
  <si>
    <t>052-400-1108</t>
  </si>
  <si>
    <t>64129</t>
  </si>
  <si>
    <t>杏和高等学校</t>
  </si>
  <si>
    <t>0587-97-1311</t>
  </si>
  <si>
    <t>64130</t>
  </si>
  <si>
    <t>稲沢緑風館高等学校</t>
  </si>
  <si>
    <t>64201</t>
  </si>
  <si>
    <t>津島高等学校</t>
  </si>
  <si>
    <t>0567-28-4158</t>
  </si>
  <si>
    <t>64202</t>
  </si>
  <si>
    <t>津島北高等学校</t>
  </si>
  <si>
    <t>0567-28-3414</t>
  </si>
  <si>
    <t>64203</t>
  </si>
  <si>
    <t>佐屋高等学校</t>
  </si>
  <si>
    <t>0567-31-0579</t>
  </si>
  <si>
    <t>64205</t>
  </si>
  <si>
    <t>五条高等学校</t>
  </si>
  <si>
    <t>052-442-1515</t>
  </si>
  <si>
    <t>64206</t>
  </si>
  <si>
    <t>愛西工科高等学校</t>
  </si>
  <si>
    <t>0567-37-1288</t>
  </si>
  <si>
    <t>64207</t>
  </si>
  <si>
    <t>津島東高等学校</t>
  </si>
  <si>
    <t>0567-24-6001</t>
  </si>
  <si>
    <t>64209</t>
  </si>
  <si>
    <t>美和高等学校</t>
  </si>
  <si>
    <t>052-443-1700</t>
  </si>
  <si>
    <t>64210</t>
  </si>
  <si>
    <t>海翔高等学校</t>
  </si>
  <si>
    <t>64301</t>
  </si>
  <si>
    <t>半田高等学校</t>
  </si>
  <si>
    <t>0569-21-0272</t>
  </si>
  <si>
    <t>64302</t>
  </si>
  <si>
    <t>半田商業高等学校</t>
  </si>
  <si>
    <t>0569-21-0251</t>
  </si>
  <si>
    <t>64303</t>
  </si>
  <si>
    <t>半田工科高等学校</t>
  </si>
  <si>
    <t>0569-21-2164</t>
  </si>
  <si>
    <t>64304</t>
  </si>
  <si>
    <t>半田農業高等学校</t>
  </si>
  <si>
    <t>0569-21-0247</t>
  </si>
  <si>
    <t>常滑高等学校</t>
  </si>
  <si>
    <t>64306</t>
  </si>
  <si>
    <t>大府高等学校</t>
  </si>
  <si>
    <t>0562-46-5101</t>
  </si>
  <si>
    <t>64307</t>
  </si>
  <si>
    <t>横須賀高等学校</t>
  </si>
  <si>
    <t>0562-32-1278</t>
  </si>
  <si>
    <t>64308</t>
  </si>
  <si>
    <t>内海高等学校</t>
  </si>
  <si>
    <t>0569-62-0139</t>
  </si>
  <si>
    <t>64309</t>
  </si>
  <si>
    <t>桃陵高等学校</t>
  </si>
  <si>
    <t>0562-46-5351</t>
  </si>
  <si>
    <t>64310</t>
  </si>
  <si>
    <t>東海樟風高等学校</t>
  </si>
  <si>
    <t>0562-32-5158</t>
  </si>
  <si>
    <t>64311</t>
  </si>
  <si>
    <t>東浦高等学校</t>
  </si>
  <si>
    <t>0562-83-0111</t>
  </si>
  <si>
    <t>64314</t>
  </si>
  <si>
    <t>武豊高等学校</t>
  </si>
  <si>
    <t>0569-72-0706</t>
  </si>
  <si>
    <t>64315</t>
  </si>
  <si>
    <t>東海南高等学校</t>
  </si>
  <si>
    <t>0562-34-3811</t>
  </si>
  <si>
    <t>64316</t>
  </si>
  <si>
    <t>阿久比高等学校</t>
  </si>
  <si>
    <t>0569-48-7111</t>
  </si>
  <si>
    <t>64317</t>
  </si>
  <si>
    <t>半田東高等学校</t>
  </si>
  <si>
    <t>0569-29-1122</t>
  </si>
  <si>
    <t>64318</t>
  </si>
  <si>
    <t>大府東高等学校</t>
  </si>
  <si>
    <t>0562-48-5811</t>
  </si>
  <si>
    <t>0562-33-2100</t>
  </si>
  <si>
    <t>64320</t>
  </si>
  <si>
    <t>知多翔洋高等学校</t>
  </si>
  <si>
    <t>64321</t>
  </si>
  <si>
    <t>0569-43-1151</t>
  </si>
  <si>
    <t>64401</t>
  </si>
  <si>
    <t>岡崎高等学校</t>
  </si>
  <si>
    <t>0564-51-0202</t>
  </si>
  <si>
    <t>64402</t>
  </si>
  <si>
    <t>岡崎北高等学校</t>
  </si>
  <si>
    <t>0564-22-2536</t>
  </si>
  <si>
    <t>64403</t>
  </si>
  <si>
    <t>岩津高等学校</t>
  </si>
  <si>
    <t>0564-45-2005</t>
  </si>
  <si>
    <t>64404</t>
  </si>
  <si>
    <t>岡崎商業高等学校</t>
  </si>
  <si>
    <t>0564-21-3599</t>
  </si>
  <si>
    <t>64405</t>
  </si>
  <si>
    <t>岡崎工科高等学校</t>
  </si>
  <si>
    <t>0564-51-1646</t>
  </si>
  <si>
    <t>64406</t>
  </si>
  <si>
    <t>西尾高等学校</t>
  </si>
  <si>
    <t>0563-57-2270</t>
  </si>
  <si>
    <t>64407</t>
  </si>
  <si>
    <t>鶴城丘高等学校</t>
  </si>
  <si>
    <t>0563-57-5165</t>
  </si>
  <si>
    <t>64408</t>
  </si>
  <si>
    <t>吉良高等学校</t>
  </si>
  <si>
    <t>0563-32-2231</t>
  </si>
  <si>
    <t>64409</t>
  </si>
  <si>
    <t>幸田高等学校</t>
  </si>
  <si>
    <t>0564-62-1445</t>
  </si>
  <si>
    <t>64410</t>
  </si>
  <si>
    <t>岡崎東高等学校</t>
  </si>
  <si>
    <t>0564-52-8911</t>
  </si>
  <si>
    <t>64411</t>
  </si>
  <si>
    <t>西尾東高等学校</t>
  </si>
  <si>
    <t>0563-56-1911</t>
  </si>
  <si>
    <t>64412</t>
  </si>
  <si>
    <t>岡崎西高等学校</t>
  </si>
  <si>
    <t>0564-25-0751</t>
  </si>
  <si>
    <t>64421</t>
  </si>
  <si>
    <t>刈谷高等学校</t>
  </si>
  <si>
    <t>0566-21-3171</t>
  </si>
  <si>
    <t>64422</t>
  </si>
  <si>
    <t>刈谷工科高等学校</t>
  </si>
  <si>
    <t>0566-21-2227</t>
  </si>
  <si>
    <t>64423</t>
  </si>
  <si>
    <t>刈谷北高等学校</t>
  </si>
  <si>
    <t>0566-21-5107</t>
  </si>
  <si>
    <t>64424</t>
  </si>
  <si>
    <t>碧南高等学校</t>
  </si>
  <si>
    <t>0566-41-2564</t>
  </si>
  <si>
    <t>64425</t>
  </si>
  <si>
    <t>知立高等学校</t>
  </si>
  <si>
    <t>0566-81-0319</t>
  </si>
  <si>
    <t>64426</t>
  </si>
  <si>
    <t>一色高等学校</t>
  </si>
  <si>
    <t>0563-72-8165</t>
  </si>
  <si>
    <t>64427</t>
  </si>
  <si>
    <t>安城高等学校</t>
  </si>
  <si>
    <t>0566-76-6218</t>
  </si>
  <si>
    <t>64428</t>
  </si>
  <si>
    <t>安城農林高等学校</t>
  </si>
  <si>
    <t>0566-76-6144</t>
  </si>
  <si>
    <t>64429</t>
  </si>
  <si>
    <t>高浜高等学校</t>
  </si>
  <si>
    <t>0566-52-2100</t>
  </si>
  <si>
    <t>64430</t>
  </si>
  <si>
    <t>刈谷東高等学校</t>
  </si>
  <si>
    <t>0566-21-3347</t>
  </si>
  <si>
    <t>64431</t>
  </si>
  <si>
    <t>碧南工科高等学校</t>
  </si>
  <si>
    <t>0566-42-2500</t>
  </si>
  <si>
    <t>64432</t>
  </si>
  <si>
    <t>安城東高等学校</t>
  </si>
  <si>
    <t>0566-74-1231</t>
  </si>
  <si>
    <t>64433</t>
  </si>
  <si>
    <t>安城南高等学校</t>
  </si>
  <si>
    <t>0566-99-2000</t>
  </si>
  <si>
    <t>64434</t>
  </si>
  <si>
    <t>知立東高等学校</t>
  </si>
  <si>
    <t>0566-82-0568</t>
  </si>
  <si>
    <t>64501</t>
  </si>
  <si>
    <t>豊田西高等学校</t>
  </si>
  <si>
    <t>0565-31-0313</t>
  </si>
  <si>
    <t>64502</t>
  </si>
  <si>
    <t>豊田東高等学校</t>
  </si>
  <si>
    <t>0565-80-1177</t>
  </si>
  <si>
    <t>64503</t>
  </si>
  <si>
    <t>猿投農林高等学校</t>
  </si>
  <si>
    <t>0565-45-0621</t>
  </si>
  <si>
    <t>64504</t>
  </si>
  <si>
    <t>豊田工科高等学校</t>
  </si>
  <si>
    <t>0565-52-4311</t>
  </si>
  <si>
    <t>64505</t>
  </si>
  <si>
    <t>加茂丘高等学校</t>
  </si>
  <si>
    <t>0565-76-2241</t>
  </si>
  <si>
    <t>64506</t>
  </si>
  <si>
    <t>衣台高等学校</t>
  </si>
  <si>
    <t>0565-33-1080</t>
  </si>
  <si>
    <t>64507</t>
  </si>
  <si>
    <t>三好高等学校</t>
  </si>
  <si>
    <t>0561-34-4881</t>
  </si>
  <si>
    <t>64508</t>
  </si>
  <si>
    <t>豊田北高等学校</t>
  </si>
  <si>
    <t>0565-80-5111</t>
  </si>
  <si>
    <t>64509</t>
  </si>
  <si>
    <t>豊田南高等学校</t>
  </si>
  <si>
    <t>0565-53-1011</t>
  </si>
  <si>
    <t>64510</t>
  </si>
  <si>
    <t>豊田高等学校</t>
  </si>
  <si>
    <t>0565-45-8622</t>
  </si>
  <si>
    <t>64511</t>
  </si>
  <si>
    <t>豊野高等学校</t>
  </si>
  <si>
    <t>0565-28-8800</t>
  </si>
  <si>
    <t>64601</t>
  </si>
  <si>
    <t>足助高等学校</t>
  </si>
  <si>
    <t>0565-62-1661</t>
  </si>
  <si>
    <t>64602</t>
  </si>
  <si>
    <t>松平高等学校</t>
  </si>
  <si>
    <t>0565-58-1144</t>
  </si>
  <si>
    <t>64701</t>
  </si>
  <si>
    <t>新城高等学校</t>
  </si>
  <si>
    <t>0536-22-1176</t>
  </si>
  <si>
    <t>64702</t>
  </si>
  <si>
    <t>鳳来寺高等学校</t>
  </si>
  <si>
    <t>0536-35-1005</t>
  </si>
  <si>
    <t>64703</t>
  </si>
  <si>
    <t>新城東高等学校</t>
  </si>
  <si>
    <t>0536-22-2725</t>
  </si>
  <si>
    <t>64704</t>
  </si>
  <si>
    <t>作手高等学校</t>
  </si>
  <si>
    <t>0536-37-2119</t>
  </si>
  <si>
    <t>64705</t>
  </si>
  <si>
    <t>新城有教館高等学校</t>
  </si>
  <si>
    <t>64802</t>
  </si>
  <si>
    <t>田口高等学校</t>
  </si>
  <si>
    <t>0536-62-0575</t>
  </si>
  <si>
    <t>64901</t>
  </si>
  <si>
    <t>時習館高等学校</t>
  </si>
  <si>
    <t>0532-45-3171</t>
  </si>
  <si>
    <t>64902</t>
  </si>
  <si>
    <t>豊橋工科高等学校</t>
  </si>
  <si>
    <t>0532-45-5635</t>
  </si>
  <si>
    <t>64903</t>
  </si>
  <si>
    <t>成章高等学校</t>
  </si>
  <si>
    <t>0531-22-0141</t>
  </si>
  <si>
    <t>64904</t>
  </si>
  <si>
    <t>渥美農業高等学校</t>
  </si>
  <si>
    <t>0531-22-0406</t>
  </si>
  <si>
    <t>64905</t>
  </si>
  <si>
    <t>福江高等学校</t>
  </si>
  <si>
    <t>0531-32-0132</t>
  </si>
  <si>
    <t>64906</t>
  </si>
  <si>
    <t>宝陵高等学校</t>
  </si>
  <si>
    <t>0533-93-2041</t>
  </si>
  <si>
    <t>64907</t>
  </si>
  <si>
    <t>御津あおば高等学校</t>
  </si>
  <si>
    <t>0533-75-4155</t>
  </si>
  <si>
    <t>64911</t>
  </si>
  <si>
    <t>豊橋商業高等学校</t>
  </si>
  <si>
    <t>0532-52-2256</t>
  </si>
  <si>
    <t>64912</t>
  </si>
  <si>
    <t>豊橋東高等学校</t>
  </si>
  <si>
    <t>0532-61-3146</t>
  </si>
  <si>
    <t>64913</t>
  </si>
  <si>
    <t>豊丘高等学校</t>
  </si>
  <si>
    <t>0532-62-3281</t>
  </si>
  <si>
    <t>64914</t>
  </si>
  <si>
    <t>国府高等学校</t>
  </si>
  <si>
    <t>0533-87-3141</t>
  </si>
  <si>
    <t>64915</t>
  </si>
  <si>
    <t>豊川工科高等学校</t>
  </si>
  <si>
    <t>0533-85-4425</t>
  </si>
  <si>
    <t>64916</t>
  </si>
  <si>
    <t>蒲郡高等学校</t>
  </si>
  <si>
    <t>0533-68-2074</t>
  </si>
  <si>
    <t>64917</t>
  </si>
  <si>
    <t>三谷水産高等学校</t>
  </si>
  <si>
    <t>0533-69-2265</t>
  </si>
  <si>
    <t>64918</t>
  </si>
  <si>
    <t>蒲郡東高等学校</t>
  </si>
  <si>
    <t>0533-59-8621</t>
  </si>
  <si>
    <t>64919</t>
  </si>
  <si>
    <t>豊橋南高等学校</t>
  </si>
  <si>
    <t>0532-25-1476</t>
  </si>
  <si>
    <t>64920</t>
  </si>
  <si>
    <t>小坂井高等学校</t>
  </si>
  <si>
    <t>0533-72-2211</t>
  </si>
  <si>
    <t>64921</t>
  </si>
  <si>
    <t>豊橋西高等学校</t>
  </si>
  <si>
    <t>0532-31-8800</t>
  </si>
  <si>
    <t>64931</t>
  </si>
  <si>
    <t>0532-62-0278</t>
  </si>
  <si>
    <t>65001</t>
  </si>
  <si>
    <t>名古屋盲学校</t>
  </si>
  <si>
    <t>052-711-0009</t>
  </si>
  <si>
    <t>65003</t>
  </si>
  <si>
    <t>岡崎盲学校</t>
  </si>
  <si>
    <t>0564-51-1270</t>
  </si>
  <si>
    <t>65101</t>
  </si>
  <si>
    <t>名古屋聾学校</t>
  </si>
  <si>
    <t>052-762-6846</t>
  </si>
  <si>
    <t>65102</t>
  </si>
  <si>
    <t>千種聾学校</t>
  </si>
  <si>
    <t>052-711-8888</t>
  </si>
  <si>
    <t>65103</t>
  </si>
  <si>
    <t>豊橋聾学校</t>
  </si>
  <si>
    <t>0532-45-2049</t>
  </si>
  <si>
    <t>65104</t>
  </si>
  <si>
    <t>岡崎聾学校</t>
  </si>
  <si>
    <t>0564-45-2830</t>
  </si>
  <si>
    <t>65105</t>
  </si>
  <si>
    <t>一宮聾学校</t>
  </si>
  <si>
    <t>0586-45-6000</t>
  </si>
  <si>
    <t>65201</t>
  </si>
  <si>
    <t>名古屋特別支援学校</t>
  </si>
  <si>
    <t>052-502-8866</t>
  </si>
  <si>
    <t>65202</t>
  </si>
  <si>
    <t>岡崎特別支援学校</t>
  </si>
  <si>
    <t>65203</t>
  </si>
  <si>
    <t>春日台特別支援学校</t>
  </si>
  <si>
    <t>0568-41-8751</t>
  </si>
  <si>
    <t>65204</t>
  </si>
  <si>
    <t>三好特別支援学校</t>
  </si>
  <si>
    <t>0561-34-4832</t>
  </si>
  <si>
    <t>65205</t>
  </si>
  <si>
    <t>大府特別支援学校</t>
  </si>
  <si>
    <t>0562-48-5311</t>
  </si>
  <si>
    <t>65206</t>
  </si>
  <si>
    <t>一宮特別支援学校</t>
  </si>
  <si>
    <t>0586-78-4635</t>
  </si>
  <si>
    <t>65207</t>
  </si>
  <si>
    <t>052-354-3881</t>
  </si>
  <si>
    <t>65208</t>
  </si>
  <si>
    <t>豊橋特別支援学校</t>
  </si>
  <si>
    <t>0532-61-8118</t>
  </si>
  <si>
    <t>65209</t>
  </si>
  <si>
    <t>052-871-7390</t>
  </si>
  <si>
    <t>65210</t>
  </si>
  <si>
    <t>小牧特別支援学校</t>
  </si>
  <si>
    <t>0568-73-7661</t>
  </si>
  <si>
    <t>65211</t>
  </si>
  <si>
    <t>半田特別支援学校</t>
  </si>
  <si>
    <t>0569-27-7061</t>
  </si>
  <si>
    <t>65212</t>
  </si>
  <si>
    <t>安城特別支援学校</t>
  </si>
  <si>
    <t>0566-99-3345</t>
  </si>
  <si>
    <t>65213</t>
  </si>
  <si>
    <t>佐織特別支援学校</t>
  </si>
  <si>
    <t>0567-37-2061</t>
  </si>
  <si>
    <t>65214</t>
  </si>
  <si>
    <t>豊川特別支援学校</t>
  </si>
  <si>
    <t>0533-88-2553</t>
  </si>
  <si>
    <t>65215</t>
  </si>
  <si>
    <t>052-781-5610</t>
  </si>
  <si>
    <t>65216</t>
  </si>
  <si>
    <t>一宮東特別支援学校</t>
  </si>
  <si>
    <t>0586-51-5311</t>
  </si>
  <si>
    <t>65217</t>
  </si>
  <si>
    <t>港特別支援学校</t>
  </si>
  <si>
    <t>052-651-3710</t>
  </si>
  <si>
    <t>65218</t>
  </si>
  <si>
    <t>052-794-5466</t>
  </si>
  <si>
    <t>65219</t>
  </si>
  <si>
    <t>豊田高等特別支援学校</t>
  </si>
  <si>
    <t>0565-54-0011</t>
  </si>
  <si>
    <t>65220</t>
  </si>
  <si>
    <t>0565-44-1151</t>
  </si>
  <si>
    <t>65221</t>
  </si>
  <si>
    <t>春日井高等特別支援学校</t>
  </si>
  <si>
    <t>0568-85-3511</t>
  </si>
  <si>
    <t>65222</t>
  </si>
  <si>
    <t>ひいらぎ特別支援学校</t>
  </si>
  <si>
    <t>0569-26-7131</t>
  </si>
  <si>
    <t>65223</t>
  </si>
  <si>
    <t>みあい特別支援学校</t>
  </si>
  <si>
    <t>0564-57-0013</t>
  </si>
  <si>
    <t>65224</t>
  </si>
  <si>
    <t>0561-76-4391</t>
  </si>
  <si>
    <t>65225</t>
  </si>
  <si>
    <t>いなざわ特別支援学校</t>
  </si>
  <si>
    <t>0587-35-2005</t>
  </si>
  <si>
    <t>65226</t>
  </si>
  <si>
    <t>0532-29-7660</t>
  </si>
  <si>
    <t>65227</t>
  </si>
  <si>
    <t>大府もちのき特別支援学校</t>
  </si>
  <si>
    <t>0562-46-3011</t>
  </si>
  <si>
    <t>65228</t>
  </si>
  <si>
    <t>0566-21-7301</t>
  </si>
  <si>
    <t>65229</t>
  </si>
  <si>
    <t>瀬戸つばき特別支援学校</t>
  </si>
  <si>
    <t>0561-56-0950</t>
  </si>
  <si>
    <t>65230</t>
  </si>
  <si>
    <t>にしお特別支援学校</t>
  </si>
  <si>
    <t>0563-65-5430</t>
  </si>
  <si>
    <t>99000</t>
  </si>
  <si>
    <t>任意継続組合員</t>
  </si>
  <si>
    <t>AX101</t>
  </si>
  <si>
    <t>教育委員会総務課</t>
  </si>
  <si>
    <t>052-954-6757</t>
  </si>
  <si>
    <t>AX102</t>
  </si>
  <si>
    <t>教育企画課</t>
  </si>
  <si>
    <t>AX103</t>
  </si>
  <si>
    <t>財務施設課</t>
  </si>
  <si>
    <t>052-954-6762</t>
  </si>
  <si>
    <t>AX104</t>
  </si>
  <si>
    <t>教職員課</t>
  </si>
  <si>
    <t>052-954-6768</t>
  </si>
  <si>
    <t>AX105</t>
  </si>
  <si>
    <t>福利課</t>
  </si>
  <si>
    <t>AX201</t>
  </si>
  <si>
    <t>あいちの学び推進課</t>
  </si>
  <si>
    <t>052-954-6779</t>
  </si>
  <si>
    <t>AX202</t>
  </si>
  <si>
    <t>高等学校教育課</t>
  </si>
  <si>
    <t>052-954-6784</t>
  </si>
  <si>
    <t>AX203</t>
  </si>
  <si>
    <t>義務教育課</t>
  </si>
  <si>
    <t>052-954-6789</t>
  </si>
  <si>
    <t>AX204</t>
  </si>
  <si>
    <t>特別支援教育課</t>
  </si>
  <si>
    <t>052-954-6792</t>
  </si>
  <si>
    <t>AX205</t>
  </si>
  <si>
    <t>保健体育スポーツ課</t>
  </si>
  <si>
    <t>052-954-6796</t>
  </si>
  <si>
    <t>AX206</t>
  </si>
  <si>
    <t>保健体育課</t>
  </si>
  <si>
    <t>052-954-6793</t>
  </si>
  <si>
    <t>AX207</t>
  </si>
  <si>
    <t>ＩＣＴ教育推進課</t>
  </si>
  <si>
    <t>052-954-7461</t>
  </si>
  <si>
    <t>AX510</t>
  </si>
  <si>
    <t>尾張教育事務所</t>
  </si>
  <si>
    <t>052-961-7211</t>
  </si>
  <si>
    <t>AX520</t>
  </si>
  <si>
    <t>海部教育事務所</t>
  </si>
  <si>
    <t>0567-24-2111</t>
  </si>
  <si>
    <t>AX530</t>
  </si>
  <si>
    <t>知多教育事務所</t>
  </si>
  <si>
    <t>0569-21-8111</t>
  </si>
  <si>
    <t>AX540</t>
  </si>
  <si>
    <t>西三河教育事務所</t>
  </si>
  <si>
    <t>0564-27-2736</t>
  </si>
  <si>
    <t>AX550</t>
  </si>
  <si>
    <t>東三河教育事務所</t>
  </si>
  <si>
    <t>0532-54-5111</t>
  </si>
  <si>
    <t>AX551</t>
  </si>
  <si>
    <t>東三河教育事務所新城設楽支所</t>
  </si>
  <si>
    <t>0536-23-2111</t>
  </si>
  <si>
    <t>AX610</t>
  </si>
  <si>
    <t>総合教育センター</t>
  </si>
  <si>
    <t>0561-38-2211</t>
  </si>
  <si>
    <t>AX620</t>
  </si>
  <si>
    <t>埋蔵文化財調査センター</t>
  </si>
  <si>
    <t>0567-67-4164</t>
  </si>
  <si>
    <t>N0100</t>
  </si>
  <si>
    <t>総務課</t>
  </si>
  <si>
    <t>N1000</t>
  </si>
  <si>
    <t>N1100</t>
  </si>
  <si>
    <t>N1200</t>
  </si>
  <si>
    <t>N1300</t>
  </si>
  <si>
    <t>N1400</t>
  </si>
  <si>
    <t>生涯学習課</t>
  </si>
  <si>
    <t>N1500</t>
  </si>
  <si>
    <t>N1600</t>
  </si>
  <si>
    <t>N1700</t>
  </si>
  <si>
    <t>N1800</t>
  </si>
  <si>
    <t>健康学習課</t>
  </si>
  <si>
    <t>N1900</t>
  </si>
  <si>
    <t>N3100</t>
  </si>
  <si>
    <t>N3200</t>
  </si>
  <si>
    <t>N3300</t>
  </si>
  <si>
    <t>N3400</t>
  </si>
  <si>
    <t>N3900</t>
  </si>
  <si>
    <t>N3901</t>
  </si>
  <si>
    <t>N4000</t>
  </si>
  <si>
    <t>名古屋給与事務所</t>
  </si>
  <si>
    <t>052-933-7581</t>
  </si>
  <si>
    <t>N4100</t>
  </si>
  <si>
    <t>N4200</t>
  </si>
  <si>
    <t>昭:3
平:4</t>
    <rPh sb="0" eb="1">
      <t>アキラ</t>
    </rPh>
    <rPh sb="4" eb="5">
      <t>タイラ</t>
    </rPh>
    <phoneticPr fontId="7"/>
  </si>
  <si>
    <t>令和</t>
    <rPh sb="0" eb="2">
      <t>レイワ</t>
    </rPh>
    <phoneticPr fontId="4"/>
  </si>
  <si>
    <t>元号</t>
    <rPh sb="0" eb="2">
      <t>ゲンゴウ</t>
    </rPh>
    <phoneticPr fontId="4"/>
  </si>
  <si>
    <t>職氏名</t>
    <rPh sb="0" eb="1">
      <t>ショク</t>
    </rPh>
    <rPh sb="1" eb="3">
      <t>シメイ</t>
    </rPh>
    <phoneticPr fontId="4"/>
  </si>
  <si>
    <t>年</t>
    <rPh sb="0" eb="1">
      <t>トシ</t>
    </rPh>
    <phoneticPr fontId="4"/>
  </si>
  <si>
    <t>月</t>
    <rPh sb="0" eb="1">
      <t>ゲツ</t>
    </rPh>
    <phoneticPr fontId="4"/>
  </si>
  <si>
    <t>日</t>
    <rPh sb="0" eb="1">
      <t>ヒ</t>
    </rPh>
    <phoneticPr fontId="4"/>
  </si>
  <si>
    <t>年</t>
    <rPh sb="0" eb="1">
      <t>ネン</t>
    </rPh>
    <phoneticPr fontId="4"/>
  </si>
  <si>
    <t>月</t>
    <rPh sb="0" eb="1">
      <t>ガツ</t>
    </rPh>
    <phoneticPr fontId="4"/>
  </si>
  <si>
    <t>日</t>
    <rPh sb="0" eb="1">
      <t>ニチ</t>
    </rPh>
    <phoneticPr fontId="4"/>
  </si>
  <si>
    <t>公立学校共済組合愛知支部長殿
以下のとおり報告します。</t>
    <rPh sb="0" eb="8">
      <t>コウリツガッコウキョウサイクミアイ</t>
    </rPh>
    <rPh sb="8" eb="12">
      <t>アイチシブ</t>
    </rPh>
    <rPh sb="12" eb="13">
      <t>チョウ</t>
    </rPh>
    <rPh sb="13" eb="14">
      <t>ドノ</t>
    </rPh>
    <rPh sb="15" eb="17">
      <t>イカ</t>
    </rPh>
    <rPh sb="21" eb="23">
      <t>ホウコク</t>
    </rPh>
    <phoneticPr fontId="4"/>
  </si>
  <si>
    <t>所属所名</t>
    <rPh sb="0" eb="4">
      <t>ショゾクショメイ</t>
    </rPh>
    <phoneticPr fontId="4"/>
  </si>
  <si>
    <t>電話番号</t>
    <rPh sb="0" eb="4">
      <t>デンワバンゴウ</t>
    </rPh>
    <phoneticPr fontId="4"/>
  </si>
  <si>
    <t>愛知支部（支所）受付印</t>
    <rPh sb="0" eb="2">
      <t>アイチ</t>
    </rPh>
    <rPh sb="2" eb="4">
      <t>シブ</t>
    </rPh>
    <rPh sb="5" eb="7">
      <t>シショ</t>
    </rPh>
    <rPh sb="8" eb="11">
      <t>ウケツケイン</t>
    </rPh>
    <phoneticPr fontId="4"/>
  </si>
  <si>
    <t>必ず記入</t>
    <rPh sb="0" eb="1">
      <t>カナラ</t>
    </rPh>
    <rPh sb="2" eb="4">
      <t>キニュウ</t>
    </rPh>
    <phoneticPr fontId="4"/>
  </si>
  <si>
    <t>枚</t>
    <rPh sb="0" eb="1">
      <t>マイ</t>
    </rPh>
    <phoneticPr fontId="4"/>
  </si>
  <si>
    <t>＜記入上の注意事項＞</t>
    <rPh sb="1" eb="3">
      <t>キニュウ</t>
    </rPh>
    <rPh sb="3" eb="4">
      <t>ジョウ</t>
    </rPh>
    <rPh sb="5" eb="7">
      <t>チュウイ</t>
    </rPh>
    <rPh sb="7" eb="9">
      <t>ジコウ</t>
    </rPh>
    <phoneticPr fontId="4"/>
  </si>
  <si>
    <t>②所属所名</t>
    <rPh sb="1" eb="4">
      <t>ショゾクショ</t>
    </rPh>
    <rPh sb="4" eb="5">
      <t>メイ</t>
    </rPh>
    <phoneticPr fontId="4"/>
  </si>
  <si>
    <t>④生年月日</t>
    <phoneticPr fontId="4"/>
  </si>
  <si>
    <t>⑨所属所異動日</t>
    <rPh sb="1" eb="3">
      <t>ショゾク</t>
    </rPh>
    <rPh sb="3" eb="4">
      <t>ショ</t>
    </rPh>
    <rPh sb="4" eb="6">
      <t>イドウ</t>
    </rPh>
    <rPh sb="6" eb="7">
      <t>ビ</t>
    </rPh>
    <phoneticPr fontId="4"/>
  </si>
  <si>
    <t>⑩旧所属所名</t>
    <rPh sb="1" eb="5">
      <t>キュウショゾクショ</t>
    </rPh>
    <rPh sb="5" eb="6">
      <t>メイ</t>
    </rPh>
    <phoneticPr fontId="4"/>
  </si>
  <si>
    <t>⑪退職コード</t>
    <rPh sb="1" eb="3">
      <t>タイショク</t>
    </rPh>
    <phoneticPr fontId="4"/>
  </si>
  <si>
    <t>⑫退職日</t>
    <rPh sb="1" eb="4">
      <t>タイショクビ</t>
    </rPh>
    <phoneticPr fontId="4"/>
  </si>
  <si>
    <t>令:5</t>
    <rPh sb="0" eb="1">
      <t>レイ</t>
    </rPh>
    <phoneticPr fontId="7"/>
  </si>
  <si>
    <t>⑯備考</t>
    <rPh sb="1" eb="3">
      <t>ビコウ</t>
    </rPh>
    <phoneticPr fontId="4"/>
  </si>
  <si>
    <t>生年月日</t>
    <rPh sb="0" eb="2">
      <t>セイネン</t>
    </rPh>
    <rPh sb="2" eb="4">
      <t>ガッピ</t>
    </rPh>
    <phoneticPr fontId="4"/>
  </si>
  <si>
    <t>氏名カナ</t>
    <rPh sb="0" eb="2">
      <t>シメイ</t>
    </rPh>
    <phoneticPr fontId="4"/>
  </si>
  <si>
    <t>氏名漢字</t>
    <rPh sb="0" eb="2">
      <t>シメイ</t>
    </rPh>
    <rPh sb="2" eb="4">
      <t>カンジ</t>
    </rPh>
    <phoneticPr fontId="4"/>
  </si>
  <si>
    <t>旧所属所名</t>
    <rPh sb="0" eb="3">
      <t>キュウショゾク</t>
    </rPh>
    <rPh sb="3" eb="4">
      <t>ショ</t>
    </rPh>
    <rPh sb="4" eb="5">
      <t>メイ</t>
    </rPh>
    <phoneticPr fontId="4"/>
  </si>
  <si>
    <t>退職コード</t>
    <rPh sb="0" eb="2">
      <t>タイショク</t>
    </rPh>
    <phoneticPr fontId="4"/>
  </si>
  <si>
    <t>退職日</t>
    <rPh sb="0" eb="2">
      <t>タイショク</t>
    </rPh>
    <rPh sb="2" eb="3">
      <t>ビ</t>
    </rPh>
    <phoneticPr fontId="4"/>
  </si>
  <si>
    <t>転出先他支部・他共済の名称</t>
    <phoneticPr fontId="4"/>
  </si>
  <si>
    <t>返却枚数</t>
    <phoneticPr fontId="4"/>
  </si>
  <si>
    <t xml:space="preserve">備考	</t>
    <phoneticPr fontId="4"/>
  </si>
  <si>
    <t>エラー</t>
    <phoneticPr fontId="4"/>
  </si>
  <si>
    <t>組合員番号</t>
    <rPh sb="0" eb="3">
      <t>クミアイイン</t>
    </rPh>
    <rPh sb="3" eb="5">
      <t>バンゴウ</t>
    </rPh>
    <phoneticPr fontId="4"/>
  </si>
  <si>
    <t>生年月日</t>
    <rPh sb="0" eb="2">
      <t>セイネン</t>
    </rPh>
    <rPh sb="2" eb="4">
      <t>ガッピ</t>
    </rPh>
    <phoneticPr fontId="4"/>
  </si>
  <si>
    <t>氏名漢字</t>
    <rPh sb="0" eb="2">
      <t>シメイ</t>
    </rPh>
    <rPh sb="2" eb="4">
      <t>カンジ</t>
    </rPh>
    <phoneticPr fontId="4"/>
  </si>
  <si>
    <t>氏名カナ</t>
    <rPh sb="0" eb="2">
      <t>シメイ</t>
    </rPh>
    <phoneticPr fontId="4"/>
  </si>
  <si>
    <t>所属所異動日</t>
    <rPh sb="0" eb="2">
      <t>ショゾク</t>
    </rPh>
    <rPh sb="2" eb="3">
      <t>ショ</t>
    </rPh>
    <rPh sb="3" eb="6">
      <t>イドウビ</t>
    </rPh>
    <phoneticPr fontId="4"/>
  </si>
  <si>
    <t>旧所属所名</t>
    <rPh sb="0" eb="3">
      <t>キュウショゾク</t>
    </rPh>
    <rPh sb="3" eb="4">
      <t>ショ</t>
    </rPh>
    <rPh sb="4" eb="5">
      <t>メイ</t>
    </rPh>
    <phoneticPr fontId="4"/>
  </si>
  <si>
    <t>入力用</t>
    <rPh sb="0" eb="3">
      <t>ニュウリョクヨウ</t>
    </rPh>
    <phoneticPr fontId="4"/>
  </si>
  <si>
    <t>そのまま</t>
    <phoneticPr fontId="4"/>
  </si>
  <si>
    <t>表示用</t>
    <rPh sb="0" eb="3">
      <t>ヒョウジヨウ</t>
    </rPh>
    <phoneticPr fontId="4"/>
  </si>
  <si>
    <t>エラー統合</t>
    <phoneticPr fontId="4"/>
  </si>
  <si>
    <t>日付が無効なら表示</t>
    <rPh sb="0" eb="2">
      <t>ヒヅケ</t>
    </rPh>
    <rPh sb="3" eb="5">
      <t>ムコウ</t>
    </rPh>
    <rPh sb="7" eb="9">
      <t>ヒョウジ</t>
    </rPh>
    <phoneticPr fontId="4"/>
  </si>
  <si>
    <t>日付を日付コード化、無効なら無効と表示</t>
    <rPh sb="0" eb="2">
      <t>ヒヅケ</t>
    </rPh>
    <rPh sb="3" eb="5">
      <t>ヒヅケ</t>
    </rPh>
    <rPh sb="8" eb="9">
      <t>カ</t>
    </rPh>
    <rPh sb="10" eb="12">
      <t>ムコウ</t>
    </rPh>
    <rPh sb="14" eb="16">
      <t>ムコウ</t>
    </rPh>
    <rPh sb="17" eb="19">
      <t>ヒョウジ</t>
    </rPh>
    <phoneticPr fontId="4"/>
  </si>
  <si>
    <t>スペースを半角に統一</t>
    <rPh sb="5" eb="7">
      <t>ハンカク</t>
    </rPh>
    <rPh sb="8" eb="10">
      <t>トウイツ</t>
    </rPh>
    <phoneticPr fontId="4"/>
  </si>
  <si>
    <t>半角スペース有の文字数と半角スペース無の文字数を数えて、異なればエラー</t>
    <rPh sb="0" eb="2">
      <t>ハンカク</t>
    </rPh>
    <rPh sb="6" eb="7">
      <t>アリ</t>
    </rPh>
    <rPh sb="8" eb="11">
      <t>モジスウ</t>
    </rPh>
    <rPh sb="12" eb="14">
      <t>ハンカク</t>
    </rPh>
    <rPh sb="18" eb="19">
      <t>ナシ</t>
    </rPh>
    <rPh sb="20" eb="23">
      <t>モジスウ</t>
    </rPh>
    <rPh sb="24" eb="25">
      <t>カゾ</t>
    </rPh>
    <rPh sb="28" eb="29">
      <t>コト</t>
    </rPh>
    <phoneticPr fontId="4"/>
  </si>
  <si>
    <t>8桁か確認</t>
    <rPh sb="1" eb="2">
      <t>ケタ</t>
    </rPh>
    <rPh sb="3" eb="5">
      <t>カクニン</t>
    </rPh>
    <phoneticPr fontId="4"/>
  </si>
  <si>
    <t>大文字に変換</t>
    <rPh sb="0" eb="3">
      <t>オオモジ</t>
    </rPh>
    <rPh sb="4" eb="6">
      <t>ヘンカン</t>
    </rPh>
    <phoneticPr fontId="4"/>
  </si>
  <si>
    <t>日付を日付コード化、無効なら無効と表示</t>
    <phoneticPr fontId="4"/>
  </si>
  <si>
    <t>スペースが一つではない</t>
    <rPh sb="5" eb="6">
      <t>ヒト</t>
    </rPh>
    <phoneticPr fontId="4"/>
  </si>
  <si>
    <t>エラーなければ表示</t>
    <rPh sb="7" eb="9">
      <t>ヒョウジ</t>
    </rPh>
    <phoneticPr fontId="4"/>
  </si>
  <si>
    <t>スペースより前</t>
    <rPh sb="6" eb="7">
      <t>マエ</t>
    </rPh>
    <phoneticPr fontId="4"/>
  </si>
  <si>
    <t>スペースより後</t>
    <rPh sb="6" eb="7">
      <t>アト</t>
    </rPh>
    <phoneticPr fontId="4"/>
  </si>
  <si>
    <t>そのまま表示</t>
    <rPh sb="4" eb="6">
      <t>ヒョウジ</t>
    </rPh>
    <phoneticPr fontId="4"/>
  </si>
  <si>
    <t>未入力なら””</t>
    <rPh sb="0" eb="3">
      <t>ミニュウリョク</t>
    </rPh>
    <phoneticPr fontId="4"/>
  </si>
  <si>
    <t>無効な数値はエラー</t>
    <rPh sb="0" eb="2">
      <t>ムコウ</t>
    </rPh>
    <rPh sb="3" eb="5">
      <t>スウチ</t>
    </rPh>
    <phoneticPr fontId="4"/>
  </si>
  <si>
    <t>２他支部なら</t>
    <rPh sb="1" eb="2">
      <t>タ</t>
    </rPh>
    <rPh sb="2" eb="4">
      <t>シブ</t>
    </rPh>
    <phoneticPr fontId="4"/>
  </si>
  <si>
    <t>公立学校共済組合と表示</t>
    <rPh sb="0" eb="8">
      <t>コウリツガッコウキョウサイクミアイ</t>
    </rPh>
    <rPh sb="9" eb="11">
      <t>ヒョウジ</t>
    </rPh>
    <phoneticPr fontId="4"/>
  </si>
  <si>
    <t>統合</t>
    <rPh sb="0" eb="2">
      <t>トウゴウ</t>
    </rPh>
    <phoneticPr fontId="4"/>
  </si>
  <si>
    <t>組合員証等回収日</t>
    <rPh sb="0" eb="3">
      <t>クミアイイン</t>
    </rPh>
    <rPh sb="3" eb="4">
      <t>ショウ</t>
    </rPh>
    <rPh sb="4" eb="5">
      <t>トウ</t>
    </rPh>
    <rPh sb="5" eb="8">
      <t>カイシュウビ</t>
    </rPh>
    <phoneticPr fontId="4"/>
  </si>
  <si>
    <t>組合員証廃止とバランス悪いので、入力内容をそのまま表示。</t>
    <rPh sb="0" eb="3">
      <t>クミアイイン</t>
    </rPh>
    <rPh sb="3" eb="4">
      <t>ショウ</t>
    </rPh>
    <rPh sb="4" eb="6">
      <t>ハイシ</t>
    </rPh>
    <rPh sb="11" eb="12">
      <t>ワル</t>
    </rPh>
    <rPh sb="16" eb="18">
      <t>ニュウリョク</t>
    </rPh>
    <rPh sb="18" eb="20">
      <t>ナイヨウ</t>
    </rPh>
    <rPh sb="25" eb="27">
      <t>ヒョウジ</t>
    </rPh>
    <phoneticPr fontId="4"/>
  </si>
  <si>
    <t>3:他組合転出(国以外)</t>
  </si>
  <si>
    <t>4:他組合転出(国)</t>
  </si>
  <si>
    <t>5:死亡退職</t>
  </si>
  <si>
    <t>1:退職・任期満了</t>
    <phoneticPr fontId="4"/>
  </si>
  <si>
    <t>2:公立学校共済他支部転出</t>
    <phoneticPr fontId="4"/>
  </si>
  <si>
    <r>
      <rPr>
        <u/>
        <sz val="10"/>
        <color theme="1"/>
        <rFont val="ＭＳ 明朝"/>
        <family val="1"/>
        <charset val="128"/>
      </rPr>
      <t>所属所異動の場合</t>
    </r>
    <r>
      <rPr>
        <sz val="10"/>
        <color theme="1"/>
        <rFont val="ＭＳ 明朝"/>
        <family val="1"/>
        <charset val="128"/>
      </rPr>
      <t>に記入</t>
    </r>
    <rPh sb="0" eb="2">
      <t>ショゾク</t>
    </rPh>
    <rPh sb="2" eb="3">
      <t>ショ</t>
    </rPh>
    <rPh sb="3" eb="5">
      <t>イドウ</t>
    </rPh>
    <rPh sb="6" eb="8">
      <t>バアイ</t>
    </rPh>
    <rPh sb="9" eb="11">
      <t>キニュウ</t>
    </rPh>
    <phoneticPr fontId="4"/>
  </si>
  <si>
    <t>返却
枚数</t>
    <phoneticPr fontId="4"/>
  </si>
  <si>
    <t>転出先他支部
・他共済の名称</t>
    <phoneticPr fontId="4"/>
  </si>
  <si>
    <t>全項目</t>
    <rPh sb="0" eb="3">
      <t>ゼンコウモク</t>
    </rPh>
    <phoneticPr fontId="4"/>
  </si>
  <si>
    <t>エラー統合</t>
    <rPh sb="3" eb="5">
      <t>トウゴウ</t>
    </rPh>
    <phoneticPr fontId="4"/>
  </si>
  <si>
    <t>所属所
異動日</t>
    <rPh sb="0" eb="2">
      <t>ショゾク</t>
    </rPh>
    <rPh sb="2" eb="3">
      <t>ショ</t>
    </rPh>
    <rPh sb="4" eb="7">
      <t>イドウビ</t>
    </rPh>
    <phoneticPr fontId="4"/>
  </si>
  <si>
    <t>エラーのある項目の番号</t>
    <rPh sb="6" eb="8">
      <t>コウモク</t>
    </rPh>
    <rPh sb="9" eb="11">
      <t>バンゴウ</t>
    </rPh>
    <phoneticPr fontId="4"/>
  </si>
  <si>
    <t>エラーメッセージ確認欄</t>
    <phoneticPr fontId="4"/>
  </si>
  <si>
    <t>No.</t>
    <phoneticPr fontId="4"/>
  </si>
  <si>
    <t>姓名の間に
スペースを１つ
入れてください</t>
    <rPh sb="0" eb="2">
      <t>セイメイ</t>
    </rPh>
    <rPh sb="3" eb="4">
      <t>アイダ</t>
    </rPh>
    <rPh sb="14" eb="15">
      <t>イ</t>
    </rPh>
    <phoneticPr fontId="4"/>
  </si>
  <si>
    <t>所属所長</t>
    <rPh sb="0" eb="2">
      <t>ショゾク</t>
    </rPh>
    <rPh sb="2" eb="3">
      <t>ショ</t>
    </rPh>
    <rPh sb="3" eb="4">
      <t>チョウ</t>
    </rPh>
    <phoneticPr fontId="4"/>
  </si>
  <si>
    <t>愛知支部</t>
    <rPh sb="0" eb="2">
      <t>アイチ</t>
    </rPh>
    <phoneticPr fontId="4"/>
  </si>
  <si>
    <t>使用欄</t>
    <phoneticPr fontId="4"/>
  </si>
  <si>
    <t>（記入不要）</t>
    <phoneticPr fontId="4"/>
  </si>
  <si>
    <t>①所属所コード</t>
    <rPh sb="1" eb="4">
      <t>ショゾクショ</t>
    </rPh>
    <phoneticPr fontId="4"/>
  </si>
  <si>
    <t>処理Ｆ</t>
    <phoneticPr fontId="4"/>
  </si>
  <si>
    <t>A.</t>
    <phoneticPr fontId="4"/>
  </si>
  <si>
    <t>⑬転出先他支部・他共済の名称</t>
    <rPh sb="1" eb="3">
      <t>テンシュツ</t>
    </rPh>
    <rPh sb="3" eb="4">
      <t>サキ</t>
    </rPh>
    <rPh sb="4" eb="5">
      <t>タ</t>
    </rPh>
    <rPh sb="5" eb="7">
      <t>シブ</t>
    </rPh>
    <rPh sb="8" eb="9">
      <t>タ</t>
    </rPh>
    <rPh sb="9" eb="11">
      <t>キョウサイ</t>
    </rPh>
    <rPh sb="12" eb="14">
      <t>メイショウ</t>
    </rPh>
    <phoneticPr fontId="4"/>
  </si>
  <si>
    <t>※⑪欄が2～4のとき記入</t>
    <phoneticPr fontId="4"/>
  </si>
  <si>
    <t>⑮返却</t>
    <rPh sb="1" eb="3">
      <t>ヘンキャク</t>
    </rPh>
    <phoneticPr fontId="4"/>
  </si>
  <si>
    <t>枚数</t>
    <phoneticPr fontId="4"/>
  </si>
  <si>
    <t>⑦姓(漢字)</t>
    <rPh sb="1" eb="2">
      <t>セイ</t>
    </rPh>
    <rPh sb="3" eb="5">
      <t>カンジ</t>
    </rPh>
    <phoneticPr fontId="4"/>
  </si>
  <si>
    <t>⑧名(漢字)</t>
    <rPh sb="1" eb="2">
      <t>メイ</t>
    </rPh>
    <rPh sb="3" eb="5">
      <t>カンジ</t>
    </rPh>
    <phoneticPr fontId="4"/>
  </si>
  <si>
    <t>⑤姓(ｶﾅ)</t>
    <phoneticPr fontId="7"/>
  </si>
  <si>
    <t>⑥名(ｶﾅ)</t>
    <rPh sb="1" eb="2">
      <t>メイ</t>
    </rPh>
    <phoneticPr fontId="4"/>
  </si>
  <si>
    <t>ERR</t>
    <phoneticPr fontId="4"/>
  </si>
  <si>
    <t>BLK必</t>
    <rPh sb="3" eb="4">
      <t>ヒツ</t>
    </rPh>
    <phoneticPr fontId="4"/>
  </si>
  <si>
    <t>BLK所</t>
    <rPh sb="3" eb="4">
      <t>ショ</t>
    </rPh>
    <phoneticPr fontId="4"/>
  </si>
  <si>
    <t>BLK退</t>
    <rPh sb="3" eb="4">
      <t>タイ</t>
    </rPh>
    <phoneticPr fontId="4"/>
  </si>
  <si>
    <t>入力エリア</t>
    <rPh sb="0" eb="2">
      <t>ニュウリョク</t>
    </rPh>
    <phoneticPr fontId="4"/>
  </si>
  <si>
    <t>退職
ｺｰﾄﾞ</t>
    <rPh sb="0" eb="2">
      <t>タイショク</t>
    </rPh>
    <phoneticPr fontId="4"/>
  </si>
  <si>
    <t>エラーのあるNo.</t>
    <phoneticPr fontId="4"/>
  </si>
  <si>
    <t>７桁数字で入力</t>
    <rPh sb="1" eb="2">
      <t>ケタ</t>
    </rPh>
    <rPh sb="2" eb="4">
      <t>スウジ</t>
    </rPh>
    <rPh sb="5" eb="7">
      <t>ニュウリョク</t>
    </rPh>
    <phoneticPr fontId="4"/>
  </si>
  <si>
    <t>○所属所異動の場合・・・・・・・新所属所が報告を行ってください。
〇退職・任期満了等の場合・・・・退職等の時点の所属所が報告を行ってください。</t>
    <rPh sb="16" eb="19">
      <t>シンショゾク</t>
    </rPh>
    <rPh sb="19" eb="20">
      <t>ショ</t>
    </rPh>
    <rPh sb="60" eb="62">
      <t>ホウコク</t>
    </rPh>
    <rPh sb="63" eb="64">
      <t>オコナ</t>
    </rPh>
    <phoneticPr fontId="4"/>
  </si>
  <si>
    <t>●ＯＣＲ処理によるデータ化のため、以下に留意してください。
・手書き書類はＯＣＲ処理ができず支部での登録処理に時間がかかるため、原則データ入力により作成すること。
・様式を汚さないこと。審査時にマークをつけないこと。様式を必要以上に折り曲げないこと。様式の改変をしないこと。
・選択項目及び元号等は選択肢の「コードのみ」を枠内に記入。（選択肢に〇を付ける等は読取不可。）
・内容を修正する場合は二重線で抹消し、同枠内に修正内容を記入すること。（枠外にはみ出さないこと）</t>
    <rPh sb="64" eb="66">
      <t>ゲンソク</t>
    </rPh>
    <phoneticPr fontId="4"/>
  </si>
  <si>
    <r>
      <rPr>
        <u/>
        <sz val="10"/>
        <color theme="1"/>
        <rFont val="ＭＳ 明朝"/>
        <family val="1"/>
        <charset val="128"/>
      </rPr>
      <t>退職等の場合</t>
    </r>
    <r>
      <rPr>
        <sz val="10"/>
        <color theme="1"/>
        <rFont val="ＭＳ 明朝"/>
        <family val="1"/>
        <charset val="128"/>
      </rPr>
      <t>に記入</t>
    </r>
    <rPh sb="0" eb="2">
      <t>タイショク</t>
    </rPh>
    <rPh sb="2" eb="3">
      <t>トウ</t>
    </rPh>
    <rPh sb="4" eb="6">
      <t>バアイ</t>
    </rPh>
    <rPh sb="7" eb="9">
      <t>キニュウ</t>
    </rPh>
    <phoneticPr fontId="4"/>
  </si>
  <si>
    <t>61500</t>
  </si>
  <si>
    <t>63601</t>
  </si>
  <si>
    <t>63602</t>
  </si>
  <si>
    <t>63603</t>
  </si>
  <si>
    <t>63604</t>
  </si>
  <si>
    <t>63701</t>
  </si>
  <si>
    <t>65231</t>
  </si>
  <si>
    <t>佐久島しおさい学校</t>
  </si>
  <si>
    <t>たかしま小学校</t>
  </si>
  <si>
    <t>052-899-0538</t>
  </si>
  <si>
    <t>0564-72-5600</t>
  </si>
  <si>
    <t>所属所異動の場合に記入</t>
    <rPh sb="0" eb="2">
      <t>ショゾク</t>
    </rPh>
    <rPh sb="2" eb="3">
      <t>ショ</t>
    </rPh>
    <rPh sb="3" eb="5">
      <t>イドウ</t>
    </rPh>
    <rPh sb="6" eb="8">
      <t>バアイ</t>
    </rPh>
    <rPh sb="9" eb="11">
      <t>キニュウ</t>
    </rPh>
    <phoneticPr fontId="4"/>
  </si>
  <si>
    <t>所属所コード</t>
    <rPh sb="0" eb="3">
      <t>ｓｈｚ</t>
    </rPh>
    <phoneticPr fontId="4"/>
  </si>
  <si>
    <t>所属所名</t>
    <rPh sb="0" eb="3">
      <t>ｓｈｚ</t>
    </rPh>
    <rPh sb="3" eb="4">
      <t>メイ</t>
    </rPh>
    <phoneticPr fontId="4"/>
  </si>
  <si>
    <t>所属所異動と退職等が同居</t>
    <rPh sb="0" eb="3">
      <t>ｓｈｚ</t>
    </rPh>
    <rPh sb="3" eb="5">
      <t>イドウ</t>
    </rPh>
    <rPh sb="6" eb="8">
      <t>タイショク</t>
    </rPh>
    <rPh sb="8" eb="9">
      <t>トウ</t>
    </rPh>
    <rPh sb="10" eb="12">
      <t>ドウキョ</t>
    </rPh>
    <phoneticPr fontId="4"/>
  </si>
  <si>
    <t>表示</t>
    <rPh sb="0" eb="2">
      <t>ヒョウジ</t>
    </rPh>
    <phoneticPr fontId="4"/>
  </si>
  <si>
    <t>所属所異動と退職等が併記</t>
    <rPh sb="0" eb="3">
      <t>ｓｈｚ</t>
    </rPh>
    <rPh sb="3" eb="5">
      <t>イドウ</t>
    </rPh>
    <rPh sb="6" eb="8">
      <t>タイショク</t>
    </rPh>
    <rPh sb="8" eb="9">
      <t>トウ</t>
    </rPh>
    <rPh sb="10" eb="12">
      <t>ヘイキ</t>
    </rPh>
    <phoneticPr fontId="4"/>
  </si>
  <si>
    <t>電話番号</t>
    <phoneticPr fontId="4"/>
  </si>
  <si>
    <t>所属所長　職氏名</t>
    <rPh sb="0" eb="3">
      <t>ｓｈｚ</t>
    </rPh>
    <rPh sb="3" eb="4">
      <t>チョウ</t>
    </rPh>
    <rPh sb="5" eb="6">
      <t>ショク</t>
    </rPh>
    <rPh sb="6" eb="8">
      <t>シメイ</t>
    </rPh>
    <phoneticPr fontId="4"/>
  </si>
  <si>
    <t>報告日</t>
    <rPh sb="0" eb="2">
      <t>ホウコク</t>
    </rPh>
    <rPh sb="2" eb="3">
      <t>ビ</t>
    </rPh>
    <phoneticPr fontId="4"/>
  </si>
  <si>
    <t>BLK</t>
    <phoneticPr fontId="4"/>
  </si>
  <si>
    <t>必須</t>
    <rPh sb="0" eb="2">
      <t>ヒッス</t>
    </rPh>
    <phoneticPr fontId="4"/>
  </si>
  <si>
    <t>所属所異動</t>
    <rPh sb="0" eb="3">
      <t>ｓｈｚ</t>
    </rPh>
    <rPh sb="3" eb="5">
      <t>イドウ</t>
    </rPh>
    <phoneticPr fontId="4"/>
  </si>
  <si>
    <t>退職等</t>
    <rPh sb="0" eb="2">
      <t>タイショク</t>
    </rPh>
    <rPh sb="2" eb="3">
      <t>トウ</t>
    </rPh>
    <phoneticPr fontId="4"/>
  </si>
  <si>
    <t>併記</t>
    <rPh sb="0" eb="2">
      <t>ヘイキ</t>
    </rPh>
    <phoneticPr fontId="4"/>
  </si>
  <si>
    <t>2:公立学校共済・他支部転出の時は支部名のみ「○○支部」と記載</t>
    <rPh sb="15" eb="16">
      <t>トキ</t>
    </rPh>
    <rPh sb="17" eb="19">
      <t>シブ</t>
    </rPh>
    <rPh sb="19" eb="20">
      <t>メイ</t>
    </rPh>
    <rPh sb="25" eb="27">
      <t>シブ</t>
    </rPh>
    <rPh sb="29" eb="31">
      <t>キサイ</t>
    </rPh>
    <phoneticPr fontId="4"/>
  </si>
  <si>
    <t>所属</t>
    <rPh sb="0" eb="2">
      <t>ショゾク</t>
    </rPh>
    <phoneticPr fontId="4"/>
  </si>
  <si>
    <t>退職</t>
    <rPh sb="0" eb="2">
      <t>タイショク</t>
    </rPh>
    <phoneticPr fontId="4"/>
  </si>
  <si>
    <t>退職　満了</t>
    <rPh sb="0" eb="2">
      <t>タイショク</t>
    </rPh>
    <rPh sb="3" eb="5">
      <t>マンリョウ</t>
    </rPh>
    <phoneticPr fontId="4"/>
  </si>
  <si>
    <t>所属所　異動</t>
    <rPh sb="0" eb="3">
      <t>ｓｈｚ</t>
    </rPh>
    <phoneticPr fontId="4"/>
  </si>
  <si>
    <t>他支部　転出</t>
    <rPh sb="0" eb="1">
      <t>タ</t>
    </rPh>
    <rPh sb="1" eb="3">
      <t>シブ</t>
    </rPh>
    <phoneticPr fontId="4"/>
  </si>
  <si>
    <t>他組合転出　国以外</t>
    <rPh sb="0" eb="1">
      <t>タ</t>
    </rPh>
    <rPh sb="1" eb="3">
      <t>クミアイ</t>
    </rPh>
    <rPh sb="3" eb="5">
      <t>テンシュツ</t>
    </rPh>
    <rPh sb="6" eb="7">
      <t>クニ</t>
    </rPh>
    <rPh sb="7" eb="9">
      <t>イガイ</t>
    </rPh>
    <phoneticPr fontId="4"/>
  </si>
  <si>
    <t>□□支部</t>
    <rPh sb="2" eb="4">
      <t>シブ</t>
    </rPh>
    <phoneticPr fontId="4"/>
  </si>
  <si>
    <t>□□共済組合</t>
    <rPh sb="2" eb="4">
      <t>キョウサイ</t>
    </rPh>
    <rPh sb="4" eb="6">
      <t>クミアイ</t>
    </rPh>
    <phoneticPr fontId="4"/>
  </si>
  <si>
    <t>△△△△学校</t>
    <rPh sb="4" eb="6">
      <t>ガッコウ</t>
    </rPh>
    <phoneticPr fontId="4"/>
  </si>
  <si>
    <t>所属所異動を報告する際、組合員の旧所属所名を入力。</t>
    <rPh sb="0" eb="3">
      <t>ｓｈｚ</t>
    </rPh>
    <rPh sb="3" eb="5">
      <t>イドウ</t>
    </rPh>
    <rPh sb="6" eb="8">
      <t>ホウコク</t>
    </rPh>
    <rPh sb="10" eb="11">
      <t>サイ</t>
    </rPh>
    <rPh sb="12" eb="15">
      <t>ｋｍ</t>
    </rPh>
    <rPh sb="16" eb="17">
      <t>キュウ</t>
    </rPh>
    <rPh sb="17" eb="20">
      <t>ｓｈｚ</t>
    </rPh>
    <rPh sb="20" eb="21">
      <t>メイ</t>
    </rPh>
    <rPh sb="22" eb="24">
      <t>ニュウリョク</t>
    </rPh>
    <phoneticPr fontId="4"/>
  </si>
  <si>
    <t>・姓名の間にスペースを１つ入れてください。
・「ｬｭｮ」等も入力可能ですが様式反映時に自動的に修正されます。</t>
    <rPh sb="1" eb="3">
      <t>セイメイ</t>
    </rPh>
    <rPh sb="4" eb="5">
      <t>アイダ</t>
    </rPh>
    <rPh sb="13" eb="14">
      <t>イ</t>
    </rPh>
    <rPh sb="28" eb="29">
      <t>トウ</t>
    </rPh>
    <rPh sb="30" eb="32">
      <t>ニュウリョク</t>
    </rPh>
    <rPh sb="32" eb="34">
      <t>カノウ</t>
    </rPh>
    <rPh sb="37" eb="39">
      <t>ヨウシキ</t>
    </rPh>
    <rPh sb="39" eb="41">
      <t>ハンエイ</t>
    </rPh>
    <rPh sb="41" eb="42">
      <t>ジ</t>
    </rPh>
    <rPh sb="43" eb="46">
      <t>ジドウテキ</t>
    </rPh>
    <rPh sb="47" eb="49">
      <t>シュウセイ</t>
    </rPh>
    <phoneticPr fontId="4"/>
  </si>
  <si>
    <t>8桁英数字で入力
アルファベットは大文字です。</t>
    <rPh sb="1" eb="2">
      <t>ケタ</t>
    </rPh>
    <rPh sb="2" eb="5">
      <t>エイスウジ</t>
    </rPh>
    <rPh sb="6" eb="8">
      <t>ニュウリョク</t>
    </rPh>
    <rPh sb="17" eb="20">
      <t>オオモジ</t>
    </rPh>
    <phoneticPr fontId="4"/>
  </si>
  <si>
    <t>55555555</t>
  </si>
  <si>
    <t>退職後　次任用</t>
    <rPh sb="0" eb="2">
      <t>タイショク</t>
    </rPh>
    <rPh sb="2" eb="3">
      <t>ゴ</t>
    </rPh>
    <rPh sb="4" eb="5">
      <t>ツギ</t>
    </rPh>
    <rPh sb="5" eb="7">
      <t>ニンヨウ</t>
    </rPh>
    <phoneticPr fontId="4"/>
  </si>
  <si>
    <t>○</t>
    <phoneticPr fontId="28"/>
  </si>
  <si>
    <t>組合員が所属所異動、又は退職等したときに提出してください。</t>
    <rPh sb="0" eb="3">
      <t>クミアイイン</t>
    </rPh>
    <rPh sb="4" eb="7">
      <t>ショゾクショ</t>
    </rPh>
    <rPh sb="7" eb="9">
      <t>イドウ</t>
    </rPh>
    <rPh sb="10" eb="11">
      <t>マタ</t>
    </rPh>
    <rPh sb="12" eb="14">
      <t>タイショク</t>
    </rPh>
    <rPh sb="14" eb="15">
      <t>トウ</t>
    </rPh>
    <rPh sb="20" eb="22">
      <t>テイシュツ</t>
    </rPh>
    <phoneticPr fontId="28"/>
  </si>
  <si>
    <t>⑴</t>
    <phoneticPr fontId="28"/>
  </si>
  <si>
    <t>所属所異動</t>
    <rPh sb="0" eb="3">
      <t>ショゾクショ</t>
    </rPh>
    <rPh sb="3" eb="5">
      <t>イドウ</t>
    </rPh>
    <phoneticPr fontId="28"/>
  </si>
  <si>
    <t>ア</t>
    <phoneticPr fontId="28"/>
  </si>
  <si>
    <t>イ</t>
    <phoneticPr fontId="28"/>
  </si>
  <si>
    <t>※</t>
    <phoneticPr fontId="28"/>
  </si>
  <si>
    <t>⑵</t>
    <phoneticPr fontId="28"/>
  </si>
  <si>
    <t>退職等</t>
    <rPh sb="0" eb="2">
      <t>タイショク</t>
    </rPh>
    <rPh sb="2" eb="3">
      <t>トウ</t>
    </rPh>
    <phoneticPr fontId="28"/>
  </si>
  <si>
    <t>退職・任期満了後の状況</t>
    <rPh sb="0" eb="2">
      <t>タイショク</t>
    </rPh>
    <rPh sb="3" eb="7">
      <t>ニンキマンリョウ</t>
    </rPh>
    <rPh sb="7" eb="8">
      <t>ゴ</t>
    </rPh>
    <rPh sb="9" eb="11">
      <t>ジョウキョウ</t>
    </rPh>
    <phoneticPr fontId="28"/>
  </si>
  <si>
    <t>→</t>
    <phoneticPr fontId="28"/>
  </si>
  <si>
    <t>—
（報告不要）</t>
    <rPh sb="3" eb="5">
      <t>ホウコク</t>
    </rPh>
    <phoneticPr fontId="28"/>
  </si>
  <si>
    <t>所属所異動</t>
    <phoneticPr fontId="28"/>
  </si>
  <si>
    <t>退職等
（１：退職・任期満了）</t>
    <phoneticPr fontId="28"/>
  </si>
  <si>
    <t>退職等
（２：公立学校共済組合他支部転出）</t>
    <phoneticPr fontId="28"/>
  </si>
  <si>
    <t>その他の公務員（国家公務員以外）として任用されるため、他の共済組合の組合員となる（地方職員共済・市町村共済等）</t>
    <rPh sb="8" eb="10">
      <t>コッカ</t>
    </rPh>
    <rPh sb="10" eb="12">
      <t>コウム</t>
    </rPh>
    <rPh sb="13" eb="15">
      <t>イガイ</t>
    </rPh>
    <phoneticPr fontId="28"/>
  </si>
  <si>
    <t>退職等
（３：他組合転出（国以外））</t>
    <phoneticPr fontId="28"/>
  </si>
  <si>
    <t>国家公務員として任用されるため、国家公務員共済組合の組合員となる（文部科学省共済（愛教大附属）等）</t>
    <phoneticPr fontId="28"/>
  </si>
  <si>
    <t>退職等
（４：他組合転出（国））</t>
    <phoneticPr fontId="28"/>
  </si>
  <si>
    <t>退職・任期満了後共済組合の組合員でなくなる（任意継続組合員となる場合を含む）</t>
    <phoneticPr fontId="28"/>
  </si>
  <si>
    <t>死亡退職</t>
    <phoneticPr fontId="28"/>
  </si>
  <si>
    <t>退職等
（５：死亡退職）</t>
    <phoneticPr fontId="28"/>
  </si>
  <si>
    <t>国民健康保険、協会けんぽ、私学共済等に加入する、又は任意継続組合員となる</t>
    <phoneticPr fontId="28"/>
  </si>
  <si>
    <t>その他</t>
    <rPh sb="2" eb="3">
      <t>タ</t>
    </rPh>
    <phoneticPr fontId="28"/>
  </si>
  <si>
    <t>・</t>
    <phoneticPr fontId="28"/>
  </si>
  <si>
    <t>退職後、国民健康保険等への加入のため資格喪失の証明が必要な場合は、｢共済組合喪失連絡票　交付申請書」及び「共済組合喪失連絡票」を作成し「組合員異動報告書」に添付してください。</t>
    <phoneticPr fontId="28"/>
  </si>
  <si>
    <t>※｢共済組合喪失連絡票交付申請書」「共済組合喪失連絡票」･･･愛知支部HPよりダウンロード</t>
    <phoneticPr fontId="28"/>
  </si>
  <si>
    <t>入力方法の説明は[ここ]をクリック</t>
    <rPh sb="0" eb="2">
      <t>ニュウリョク</t>
    </rPh>
    <rPh sb="2" eb="4">
      <t>ホウホウ</t>
    </rPh>
    <rPh sb="5" eb="7">
      <t>セツメイ</t>
    </rPh>
    <phoneticPr fontId="4"/>
  </si>
  <si>
    <t>様式運第１号</t>
    <rPh sb="0" eb="2">
      <t>ヨウシキ</t>
    </rPh>
    <rPh sb="2" eb="3">
      <t>ハコ</t>
    </rPh>
    <rPh sb="3" eb="4">
      <t>ダイ</t>
    </rPh>
    <rPh sb="5" eb="6">
      <t>ゴウ</t>
    </rPh>
    <phoneticPr fontId="4"/>
  </si>
  <si>
    <t>052-853-8006</t>
  </si>
  <si>
    <t>総務事務での証明：１</t>
    <rPh sb="0" eb="2">
      <t>ソウム</t>
    </rPh>
    <rPh sb="2" eb="4">
      <t>ジム</t>
    </rPh>
    <rPh sb="6" eb="8">
      <t>ショウメイ</t>
    </rPh>
    <phoneticPr fontId="4"/>
  </si>
  <si>
    <t>更新日</t>
    <rPh sb="0" eb="3">
      <t>コウシンビ</t>
    </rPh>
    <phoneticPr fontId="4"/>
  </si>
  <si>
    <t/>
  </si>
  <si>
    <t>00092</t>
  </si>
  <si>
    <t>052-891-2176</t>
  </si>
  <si>
    <t>052-961-2711</t>
  </si>
  <si>
    <t>0567-28-4560</t>
  </si>
  <si>
    <t>0569-47-5480</t>
  </si>
  <si>
    <t>0566-21-3181</t>
  </si>
  <si>
    <t>0532-45-5703</t>
  </si>
  <si>
    <t>豊橋市立豊橋高等学校</t>
  </si>
  <si>
    <t>名古屋市立西特別支援学校</t>
  </si>
  <si>
    <t>名古屋市立南特別支援学校</t>
  </si>
  <si>
    <t>名古屋市立天白特別支援学校</t>
  </si>
  <si>
    <t>名古屋市立守山特別支援学校</t>
  </si>
  <si>
    <t>豊田市立豊田特別支援学校</t>
  </si>
  <si>
    <t>瀬戸市立瀬戸特別支援学校</t>
  </si>
  <si>
    <t>豊橋市立くすのき特別支援学校</t>
  </si>
  <si>
    <t>刈谷市立刈谷特別支援学校</t>
  </si>
  <si>
    <t>名古屋市立若宮高等特別支援学校</t>
  </si>
  <si>
    <t>組合員番号</t>
    <rPh sb="0" eb="5">
      <t>ｋｍｂ</t>
    </rPh>
    <phoneticPr fontId="4"/>
  </si>
  <si>
    <t>組合員番号が変わる（所属所の変更は問わない）</t>
  </si>
  <si>
    <t>③組合員番号(8桁)</t>
    <rPh sb="1" eb="4">
      <t>クミアイイン</t>
    </rPh>
    <rPh sb="4" eb="6">
      <t>バンゴウ</t>
    </rPh>
    <rPh sb="8" eb="9">
      <t>ケタ</t>
    </rPh>
    <phoneticPr fontId="7"/>
  </si>
  <si>
    <r>
      <t>退職等の場合に記入　</t>
    </r>
    <r>
      <rPr>
        <sz val="12"/>
        <color rgb="FFC00000"/>
        <rFont val="Yu Gothic"/>
        <family val="3"/>
        <charset val="128"/>
        <scheme val="minor"/>
      </rPr>
      <t>※資格確認書の取扱いを赤字で記載しています（</t>
    </r>
    <r>
      <rPr>
        <u/>
        <sz val="12"/>
        <color rgb="FFC00000"/>
        <rFont val="Yu Gothic"/>
        <family val="3"/>
        <charset val="128"/>
        <scheme val="minor"/>
      </rPr>
      <t>交付されていない者も対象</t>
    </r>
    <r>
      <rPr>
        <sz val="12"/>
        <color rgb="FFC00000"/>
        <rFont val="Yu Gothic"/>
        <family val="3"/>
        <charset val="128"/>
        <scheme val="minor"/>
      </rPr>
      <t>）</t>
    </r>
    <rPh sb="0" eb="2">
      <t>タイショク</t>
    </rPh>
    <rPh sb="2" eb="3">
      <t>トウ</t>
    </rPh>
    <rPh sb="4" eb="6">
      <t>バアイ</t>
    </rPh>
    <rPh sb="7" eb="9">
      <t>キニュウ</t>
    </rPh>
    <rPh sb="11" eb="13">
      <t>シカク</t>
    </rPh>
    <rPh sb="13" eb="16">
      <t>カクニンショ</t>
    </rPh>
    <rPh sb="17" eb="19">
      <t>トリアツカ</t>
    </rPh>
    <rPh sb="21" eb="23">
      <t>アカジ</t>
    </rPh>
    <rPh sb="24" eb="26">
      <t>キサイ</t>
    </rPh>
    <rPh sb="32" eb="34">
      <t>コウフ</t>
    </rPh>
    <rPh sb="40" eb="41">
      <t>シャ</t>
    </rPh>
    <rPh sb="42" eb="44">
      <t>タイショウ</t>
    </rPh>
    <phoneticPr fontId="4"/>
  </si>
  <si>
    <t>00090</t>
  </si>
  <si>
    <t>資格確認書等を紛失のため回収できないときは、組合員名の紛失届を添付（任意の様式）し、備考欄に未返却者名を記入してください。</t>
    <rPh sb="0" eb="5">
      <t>シカクカクニンショ</t>
    </rPh>
    <phoneticPr fontId="28"/>
  </si>
  <si>
    <t>退職・任期満了後、共済組合員の資格が継続する（他支部・他共済の場合を含み、任意継続組合員の場合を除く）
※「任用期間継続申立書」の提出によりいわゆる空白期間中も愛知支部の組合員の期間が継続する場合を含む。</t>
    <rPh sb="9" eb="11">
      <t>キョウサイ</t>
    </rPh>
    <rPh sb="11" eb="13">
      <t>クミアイ</t>
    </rPh>
    <rPh sb="13" eb="14">
      <t>イン</t>
    </rPh>
    <rPh sb="23" eb="26">
      <t>タシブ</t>
    </rPh>
    <rPh sb="27" eb="30">
      <t>タキョウサイ</t>
    </rPh>
    <rPh sb="31" eb="33">
      <t>バアイ</t>
    </rPh>
    <rPh sb="34" eb="35">
      <t>フク</t>
    </rPh>
    <rPh sb="45" eb="47">
      <t>バアイ</t>
    </rPh>
    <phoneticPr fontId="28"/>
  </si>
  <si>
    <t>不要</t>
    <rPh sb="0" eb="2">
      <t>フヨウ</t>
    </rPh>
    <phoneticPr fontId="4"/>
  </si>
  <si>
    <t>必要</t>
    <rPh sb="0" eb="2">
      <t>ヒツヨウ</t>
    </rPh>
    <phoneticPr fontId="4"/>
  </si>
  <si>
    <t>組合員異動報告書について</t>
    <rPh sb="0" eb="3">
      <t>クミアイイン</t>
    </rPh>
    <phoneticPr fontId="28"/>
  </si>
  <si>
    <t>報告の区分（「所属所異動」と「退職等」）</t>
    <rPh sb="0" eb="2">
      <t>ホウコク</t>
    </rPh>
    <rPh sb="3" eb="5">
      <t>クブン</t>
    </rPh>
    <phoneticPr fontId="28"/>
  </si>
  <si>
    <t>所属所異動のときは、新所属所から組合員異動報告書を提出してください。</t>
    <rPh sb="16" eb="19">
      <t>クミアイイン</t>
    </rPh>
    <phoneticPr fontId="28"/>
  </si>
  <si>
    <t>退職等のときは、退職等の時点の所属所から組合員異動報告書を提出してください。</t>
    <rPh sb="0" eb="2">
      <t>タイショク</t>
    </rPh>
    <rPh sb="2" eb="3">
      <t>トウ</t>
    </rPh>
    <rPh sb="8" eb="10">
      <t>タイショク</t>
    </rPh>
    <rPh sb="10" eb="11">
      <t>トウ</t>
    </rPh>
    <rPh sb="12" eb="14">
      <t>ジテン</t>
    </rPh>
    <rPh sb="15" eb="17">
      <t>ショゾク</t>
    </rPh>
    <rPh sb="17" eb="18">
      <t>ショ</t>
    </rPh>
    <rPh sb="20" eb="23">
      <t>クミアイイン</t>
    </rPh>
    <rPh sb="23" eb="28">
      <t>イドウホウコクショ</t>
    </rPh>
    <rPh sb="29" eb="31">
      <t>テイシュツ</t>
    </rPh>
    <phoneticPr fontId="28"/>
  </si>
  <si>
    <t>組合員異動報告書における区分</t>
    <rPh sb="0" eb="3">
      <t>クミアイイン</t>
    </rPh>
    <rPh sb="3" eb="8">
      <t>イドウホウコクショ</t>
    </rPh>
    <rPh sb="12" eb="14">
      <t>クブン</t>
    </rPh>
    <phoneticPr fontId="28"/>
  </si>
  <si>
    <t>組合員が退職又は任期満了となったが、別に任用されることにより引き続き公立学校共済組合愛知支部の組合員の資格が継続する場合で、かつ所属所が変わるが組合員番号は変わらない場合（下表１内の「組合員異動報告書における区分」列が「所属所異動」である場合）</t>
    <rPh sb="86" eb="87">
      <t>シタ</t>
    </rPh>
    <rPh sb="87" eb="88">
      <t>ヒョウ</t>
    </rPh>
    <rPh sb="89" eb="90">
      <t>ナイ</t>
    </rPh>
    <rPh sb="92" eb="95">
      <t>クミアイイン</t>
    </rPh>
    <rPh sb="107" eb="108">
      <t>レツ</t>
    </rPh>
    <rPh sb="110" eb="113">
      <t>ショゾクショ</t>
    </rPh>
    <rPh sb="113" eb="115">
      <t>イドウ</t>
    </rPh>
    <rPh sb="119" eb="121">
      <t>バアイ</t>
    </rPh>
    <phoneticPr fontId="28"/>
  </si>
  <si>
    <t>組合員番号及び所属所が変わらない</t>
    <rPh sb="11" eb="12">
      <t>カ</t>
    </rPh>
    <phoneticPr fontId="4"/>
  </si>
  <si>
    <t>組合員番号は変わらないが所属所が変わる</t>
    <rPh sb="0" eb="3">
      <t>クミアイイン</t>
    </rPh>
    <rPh sb="3" eb="5">
      <t>バンゴウ</t>
    </rPh>
    <rPh sb="6" eb="7">
      <t>カ</t>
    </rPh>
    <phoneticPr fontId="4"/>
  </si>
  <si>
    <t>資格確認書及びその他の証（限度額適用認定証、高齢受給者証等）の交付を受けている者についてはそれらを回収・添付し、回収年月日及び枚数を記入してください。</t>
    <rPh sb="0" eb="5">
      <t>シカクカクニンショ</t>
    </rPh>
    <rPh sb="28" eb="29">
      <t>トウ</t>
    </rPh>
    <rPh sb="31" eb="33">
      <t>コウフ</t>
    </rPh>
    <rPh sb="34" eb="35">
      <t>ウ</t>
    </rPh>
    <rPh sb="39" eb="40">
      <t>シャ</t>
    </rPh>
    <rPh sb="49" eb="51">
      <t>カイシュウ</t>
    </rPh>
    <phoneticPr fontId="28"/>
  </si>
  <si>
    <t>組合員が退職又は任期満了となったが、別に任用されることにより引き続き公立学校共済組合愛知支部の組合員の資格が継続する場合で、かつ組合員番号が変わる場合は、組合員異動報告書は提出不要です。ただし、新組合員番号に係る所属所から別途「組合員番号変更届」の提出が必要です。旧組合員番号に係る資格確認書等が交付されているときは、「組合員番号変更届」に添付することで愛知支部に返却してください。</t>
    <rPh sb="86" eb="88">
      <t>テイシュツ</t>
    </rPh>
    <rPh sb="88" eb="90">
      <t>フヨウ</t>
    </rPh>
    <rPh sb="97" eb="101">
      <t>シンクミアイイン</t>
    </rPh>
    <rPh sb="101" eb="103">
      <t>バンゴウ</t>
    </rPh>
    <rPh sb="104" eb="105">
      <t>カカ</t>
    </rPh>
    <rPh sb="106" eb="109">
      <t>ショゾクショ</t>
    </rPh>
    <rPh sb="124" eb="126">
      <t>テイシュツ</t>
    </rPh>
    <rPh sb="127" eb="129">
      <t>ヒツヨウ</t>
    </rPh>
    <rPh sb="132" eb="136">
      <t>キュウクミアイイン</t>
    </rPh>
    <rPh sb="136" eb="138">
      <t>バンゴウ</t>
    </rPh>
    <rPh sb="139" eb="140">
      <t>カカ</t>
    </rPh>
    <rPh sb="146" eb="147">
      <t>トウ</t>
    </rPh>
    <rPh sb="148" eb="150">
      <t>コウフ</t>
    </rPh>
    <phoneticPr fontId="4"/>
  </si>
  <si>
    <t>正規職員である組合員が所属所を異動した場合
（ただし、4月の定期異動期については給与支給機関から異動情報の提供を受けるため報告不要）</t>
    <rPh sb="13" eb="14">
      <t>ショ</t>
    </rPh>
    <phoneticPr fontId="28"/>
  </si>
  <si>
    <t>引き続き愛知県内の公立学校等教職員として任用されるため、公立学校共済組合愛知支部の組合員の資格が継続する</t>
    <rPh sb="9" eb="13">
      <t>コウリツガッコウ</t>
    </rPh>
    <rPh sb="13" eb="14">
      <t>トウ</t>
    </rPh>
    <phoneticPr fontId="28"/>
  </si>
  <si>
    <t>資格確認書等の添付</t>
    <rPh sb="0" eb="2">
      <t>シカク</t>
    </rPh>
    <rPh sb="2" eb="5">
      <t>カクニンショ</t>
    </rPh>
    <rPh sb="5" eb="6">
      <t>トウ</t>
    </rPh>
    <rPh sb="7" eb="9">
      <t>テンプ</t>
    </rPh>
    <phoneticPr fontId="4"/>
  </si>
  <si>
    <t>組合員異動報告書における「所属所異動」とは、次のア、イいずれかの場合を指します。</t>
    <rPh sb="0" eb="3">
      <t>クミアイイン</t>
    </rPh>
    <rPh sb="3" eb="8">
      <t>イドウホウコクショ</t>
    </rPh>
    <rPh sb="32" eb="34">
      <t>バアイ</t>
    </rPh>
    <phoneticPr fontId="28"/>
  </si>
  <si>
    <t>他県の公立学校等の教職員として任用されるため、公立学校共済組合の他支部の組合員となる</t>
    <rPh sb="3" eb="7">
      <t>コウリツガッコウ</t>
    </rPh>
    <rPh sb="7" eb="8">
      <t>トウ</t>
    </rPh>
    <phoneticPr fontId="28"/>
  </si>
  <si>
    <t>⑭資格確認書等回収日</t>
    <rPh sb="1" eb="6">
      <t>シカクカクニンショ</t>
    </rPh>
    <rPh sb="6" eb="7">
      <t>トウ</t>
    </rPh>
    <rPh sb="7" eb="10">
      <t>カイシュウビ</t>
    </rPh>
    <phoneticPr fontId="4"/>
  </si>
  <si>
    <t>資格確認書等の返却がある場合、枚数を入力してください。</t>
    <rPh sb="0" eb="2">
      <t>シカク</t>
    </rPh>
    <rPh sb="2" eb="5">
      <t>カクニンショ</t>
    </rPh>
    <rPh sb="5" eb="6">
      <t>トウ</t>
    </rPh>
    <rPh sb="7" eb="9">
      <t>ヘンキャク</t>
    </rPh>
    <rPh sb="12" eb="14">
      <t>バアイ</t>
    </rPh>
    <rPh sb="15" eb="17">
      <t>マイスウ</t>
    </rPh>
    <rPh sb="18" eb="20">
      <t>ニュウリョク</t>
    </rPh>
    <phoneticPr fontId="4"/>
  </si>
  <si>
    <t>資格確認書等
回収日</t>
    <rPh sb="0" eb="2">
      <t>シカク</t>
    </rPh>
    <rPh sb="2" eb="5">
      <t>カクニンショ</t>
    </rPh>
    <phoneticPr fontId="4"/>
  </si>
  <si>
    <r>
      <t xml:space="preserve">７桁数字で入力
</t>
    </r>
    <r>
      <rPr>
        <sz val="8"/>
        <color rgb="FFC00000"/>
        <rFont val="Yu Gothic"/>
        <family val="3"/>
        <charset val="128"/>
        <scheme val="minor"/>
      </rPr>
      <t>資格確認書等が交付されている者は回収が必要です。</t>
    </r>
    <rPh sb="1" eb="2">
      <t>ケタ</t>
    </rPh>
    <rPh sb="2" eb="4">
      <t>スウジ</t>
    </rPh>
    <rPh sb="5" eb="7">
      <t>ニュウリョク</t>
    </rPh>
    <rPh sb="9" eb="14">
      <t>シカクカクニンショ</t>
    </rPh>
    <rPh sb="14" eb="15">
      <t>トウ</t>
    </rPh>
    <rPh sb="16" eb="18">
      <t>コウフ</t>
    </rPh>
    <rPh sb="23" eb="24">
      <t>シャ</t>
    </rPh>
    <rPh sb="25" eb="27">
      <t>カイシュウ</t>
    </rPh>
    <rPh sb="28" eb="30">
      <t>ヒツヨウ</t>
    </rPh>
    <phoneticPr fontId="4"/>
  </si>
  <si>
    <t>所属所コード</t>
  </si>
  <si>
    <t>支所</t>
  </si>
  <si>
    <t>提出先</t>
    <rPh sb="0" eb="2">
      <t>テイシュツ</t>
    </rPh>
    <rPh sb="2" eb="3">
      <t>サキ</t>
    </rPh>
    <phoneticPr fontId="4"/>
  </si>
  <si>
    <t>提出部数</t>
    <rPh sb="0" eb="2">
      <t>テイシュツ</t>
    </rPh>
    <rPh sb="2" eb="4">
      <t>ブスウ</t>
    </rPh>
    <phoneticPr fontId="4"/>
  </si>
  <si>
    <t>その他</t>
  </si>
  <si>
    <t>大学</t>
  </si>
  <si>
    <t>名市教</t>
  </si>
  <si>
    <t>学校事務センター</t>
  </si>
  <si>
    <t>56011</t>
  </si>
  <si>
    <t>内山幼稚園</t>
  </si>
  <si>
    <t>052-741-1259</t>
  </si>
  <si>
    <t>56110</t>
  </si>
  <si>
    <t>小牧第一幼稚園</t>
  </si>
  <si>
    <t>0568-77-0408</t>
  </si>
  <si>
    <t>56120</t>
  </si>
  <si>
    <t>犬山幼稚園</t>
  </si>
  <si>
    <t>0568-61-0619</t>
  </si>
  <si>
    <t>知多</t>
  </si>
  <si>
    <t>56404</t>
  </si>
  <si>
    <t>刈谷幼稚園</t>
  </si>
  <si>
    <t>0566-23-1019</t>
  </si>
  <si>
    <t>56405</t>
  </si>
  <si>
    <t>小高原幼稚園</t>
  </si>
  <si>
    <t>0566-23-1049</t>
  </si>
  <si>
    <t>56406</t>
  </si>
  <si>
    <t>衣浦幼稚園</t>
  </si>
  <si>
    <t>0566-23-2402</t>
  </si>
  <si>
    <t>56407</t>
  </si>
  <si>
    <t>かりがね幼稚園</t>
  </si>
  <si>
    <t>0566-21-3083</t>
  </si>
  <si>
    <t>56408</t>
  </si>
  <si>
    <t>住吉幼稚園</t>
  </si>
  <si>
    <t>0566-21-5832</t>
  </si>
  <si>
    <t>56409</t>
  </si>
  <si>
    <t>小垣江幼稚園</t>
  </si>
  <si>
    <t>0566-21-7575</t>
  </si>
  <si>
    <t>56410</t>
  </si>
  <si>
    <t>富士松南幼稚園</t>
  </si>
  <si>
    <t>0566-36-0614</t>
  </si>
  <si>
    <t>56411</t>
  </si>
  <si>
    <t>富士松北幼稚園</t>
  </si>
  <si>
    <t>0566-36-5013</t>
  </si>
  <si>
    <t>56412</t>
  </si>
  <si>
    <t>双葉幼稚園</t>
  </si>
  <si>
    <t>0566-22-2427</t>
  </si>
  <si>
    <t>56413</t>
  </si>
  <si>
    <t>日高幼稚園</t>
  </si>
  <si>
    <t>0566-22-9361</t>
  </si>
  <si>
    <t>56414</t>
  </si>
  <si>
    <t>重原幼稚園</t>
  </si>
  <si>
    <t>0566-23-9513</t>
  </si>
  <si>
    <t>西三河</t>
  </si>
  <si>
    <t>56418</t>
  </si>
  <si>
    <t>高浜幼稚園</t>
  </si>
  <si>
    <t>0566-53-1719</t>
  </si>
  <si>
    <t>56419</t>
  </si>
  <si>
    <t>吉浜幼稚園</t>
  </si>
  <si>
    <t>0566-53-3361</t>
  </si>
  <si>
    <t>56420</t>
  </si>
  <si>
    <t>高取幼稚園</t>
  </si>
  <si>
    <t>0566-53-5994</t>
  </si>
  <si>
    <t>56421</t>
  </si>
  <si>
    <t>高浜北部幼稚園</t>
  </si>
  <si>
    <t>0566-52-4014</t>
  </si>
  <si>
    <t>56422</t>
  </si>
  <si>
    <t>東刈谷幼稚園</t>
  </si>
  <si>
    <t>0566-23-7373</t>
  </si>
  <si>
    <t>56423</t>
  </si>
  <si>
    <t>小垣江東幼稚園</t>
  </si>
  <si>
    <t>0566-23-5450</t>
  </si>
  <si>
    <t>56424</t>
  </si>
  <si>
    <t>高浜南部幼稚園</t>
  </si>
  <si>
    <t>0566-52-4834</t>
  </si>
  <si>
    <t>56425</t>
  </si>
  <si>
    <t>井ケ谷幼稚園</t>
  </si>
  <si>
    <t>0566-36-1611</t>
  </si>
  <si>
    <t>56426</t>
  </si>
  <si>
    <t>平成幼稚園</t>
  </si>
  <si>
    <t>0566-27-3140</t>
  </si>
  <si>
    <t>56427</t>
  </si>
  <si>
    <t>朝日幼稚園</t>
  </si>
  <si>
    <t>0566-28-6711</t>
  </si>
  <si>
    <t>56801</t>
  </si>
  <si>
    <t>新城幼稚園</t>
  </si>
  <si>
    <t>05362-2-0045</t>
  </si>
  <si>
    <t>56802</t>
  </si>
  <si>
    <t>八名幼稚園</t>
  </si>
  <si>
    <t>05362-6-0009</t>
  </si>
  <si>
    <t>尾張</t>
  </si>
  <si>
    <t>60148</t>
  </si>
  <si>
    <t>みつば小学校</t>
    <rPh sb="3" eb="6">
      <t>ショウガッコウ</t>
    </rPh>
    <phoneticPr fontId="4"/>
  </si>
  <si>
    <t>海部</t>
  </si>
  <si>
    <t>60446</t>
  </si>
  <si>
    <t>豊丘小学校</t>
  </si>
  <si>
    <t>0569-65-0400</t>
  </si>
  <si>
    <t>新城設楽</t>
  </si>
  <si>
    <t>新城設楽支所</t>
  </si>
  <si>
    <t>60921</t>
  </si>
  <si>
    <t>月小学校</t>
  </si>
  <si>
    <t>05367-6-0154</t>
  </si>
  <si>
    <t>60922</t>
  </si>
  <si>
    <t>中設楽小学校</t>
  </si>
  <si>
    <t>05367-6-0608</t>
  </si>
  <si>
    <t>60923</t>
  </si>
  <si>
    <t>05367-6-0059</t>
  </si>
  <si>
    <t>60941</t>
  </si>
  <si>
    <t>坂宇場小学校</t>
  </si>
  <si>
    <t>05368-7-2001</t>
  </si>
  <si>
    <t>60942</t>
  </si>
  <si>
    <t>三沢小学校</t>
  </si>
  <si>
    <t>05368-5-1504</t>
  </si>
  <si>
    <t>東三河</t>
  </si>
  <si>
    <t>61205</t>
  </si>
  <si>
    <t>蒲郡市立西浦学園</t>
    <rPh sb="0" eb="4">
      <t>ガマゴオリシリツ</t>
    </rPh>
    <rPh sb="4" eb="6">
      <t>ニシウラ</t>
    </rPh>
    <rPh sb="6" eb="8">
      <t>ガクエン</t>
    </rPh>
    <phoneticPr fontId="4"/>
  </si>
  <si>
    <t>みやこ小学校</t>
    <rPh sb="3" eb="6">
      <t>ショウガッコウ</t>
    </rPh>
    <phoneticPr fontId="4"/>
  </si>
  <si>
    <t>62112</t>
  </si>
  <si>
    <t>大口北部中学校</t>
  </si>
  <si>
    <t>0587-95-6144</t>
  </si>
  <si>
    <t>0565-45-0039</t>
  </si>
  <si>
    <t>63168</t>
  </si>
  <si>
    <t>63378</t>
  </si>
  <si>
    <t>なごやか中学校</t>
  </si>
  <si>
    <t>052-583-1511</t>
  </si>
  <si>
    <t>上志段味中学校</t>
    <rPh sb="0" eb="4">
      <t>カミシダミ</t>
    </rPh>
    <rPh sb="4" eb="7">
      <t>チュウガッコウ</t>
    </rPh>
    <phoneticPr fontId="4"/>
  </si>
  <si>
    <t>明和附属中学校</t>
  </si>
  <si>
    <t>県立</t>
  </si>
  <si>
    <t>津島附属中学校</t>
  </si>
  <si>
    <t>半田附属中学校</t>
  </si>
  <si>
    <t>刈谷附属中学校</t>
  </si>
  <si>
    <t>63605</t>
  </si>
  <si>
    <t>豊田西高等学校附属中学校</t>
    <rPh sb="7" eb="9">
      <t>フゾク</t>
    </rPh>
    <rPh sb="9" eb="12">
      <t>チュウガッコウ</t>
    </rPh>
    <phoneticPr fontId="4"/>
  </si>
  <si>
    <t>63606</t>
  </si>
  <si>
    <t>西尾高等学校附属中学校</t>
    <rPh sb="0" eb="2">
      <t>ニシオ</t>
    </rPh>
    <phoneticPr fontId="4"/>
  </si>
  <si>
    <t>63607</t>
  </si>
  <si>
    <t>63608</t>
  </si>
  <si>
    <t>63609</t>
  </si>
  <si>
    <t>とよはし中学校</t>
  </si>
  <si>
    <t>63702</t>
  </si>
  <si>
    <t>こまき中学校</t>
    <rPh sb="3" eb="6">
      <t>チュウガッコウ</t>
    </rPh>
    <phoneticPr fontId="4"/>
  </si>
  <si>
    <t>63703</t>
  </si>
  <si>
    <t>いちのみや中学校</t>
    <rPh sb="5" eb="8">
      <t>チュウガッコウ</t>
    </rPh>
    <phoneticPr fontId="4"/>
  </si>
  <si>
    <t>63704</t>
  </si>
  <si>
    <t>64126</t>
  </si>
  <si>
    <t>平和高等学校</t>
  </si>
  <si>
    <t>0587-36-5561</t>
  </si>
  <si>
    <t>64208</t>
  </si>
  <si>
    <t>海南高等学校</t>
  </si>
  <si>
    <t>05675-2-3061</t>
  </si>
  <si>
    <t>64211</t>
  </si>
  <si>
    <t>津島北翔高等学校</t>
  </si>
  <si>
    <t>64305</t>
  </si>
  <si>
    <t>0569-35-2132</t>
  </si>
  <si>
    <t>64312</t>
  </si>
  <si>
    <t>知多高等学校</t>
  </si>
  <si>
    <t>0569-43-1155</t>
  </si>
  <si>
    <t>64319</t>
  </si>
  <si>
    <t>知多東高等学校</t>
  </si>
  <si>
    <t>事務局</t>
  </si>
  <si>
    <t>C3800</t>
  </si>
  <si>
    <t>県立大学</t>
  </si>
  <si>
    <t>0561-64-1111</t>
  </si>
  <si>
    <t>C4000</t>
  </si>
  <si>
    <t>県立芸術大学</t>
  </si>
  <si>
    <t>C4100</t>
  </si>
  <si>
    <t>県立看護大学</t>
  </si>
  <si>
    <t>052-736-1401</t>
  </si>
  <si>
    <t>0</t>
  </si>
  <si>
    <t>61706</t>
  </si>
  <si>
    <t>63550</t>
  </si>
  <si>
    <t>時習館高等学校附属中学校</t>
  </si>
  <si>
    <t>愛知総合工科高等学校附属中学校</t>
  </si>
  <si>
    <t>日進高等学校附属中学校</t>
  </si>
  <si>
    <t>とよた中学校</t>
  </si>
  <si>
    <t>福利課 資格・給付グループ</t>
  </si>
  <si>
    <t>部数</t>
    <rPh sb="0" eb="2">
      <t>ブスウ</t>
    </rPh>
    <phoneticPr fontId="4"/>
  </si>
  <si>
    <t>11111111</t>
  </si>
  <si>
    <t>22222222</t>
  </si>
  <si>
    <t>33333333</t>
  </si>
  <si>
    <t>44444444</t>
  </si>
  <si>
    <t>ｼｮｿﾞｸｼｮ ｲﾄﾞｳ</t>
  </si>
  <si>
    <t>ﾀｲｼｮｸ ﾏﾝﾘｮｳ</t>
  </si>
  <si>
    <t>ﾀｲｼｮｸｺﾞ ﾂｷﾞﾆﾝﾖｳ</t>
  </si>
  <si>
    <t>ﾀｼﾌﾞ ﾃﾝｼｭﾂ</t>
  </si>
  <si>
    <t>ﾀｸﾐｱｲﾃﾝｼｭﾂ ｸﾆｲｶﾞｲ</t>
  </si>
  <si>
    <t xml:space="preserve">ｼﾖｿﾞｸｼﾖ </t>
  </si>
  <si>
    <t>ｲﾄﾞｳ</t>
  </si>
  <si>
    <t>5</t>
  </si>
  <si>
    <t>7</t>
  </si>
  <si>
    <t>4</t>
  </si>
  <si>
    <t>1</t>
  </si>
  <si>
    <t>3</t>
  </si>
  <si>
    <t>9</t>
  </si>
  <si>
    <t xml:space="preserve">所属所 </t>
  </si>
  <si>
    <t>異動</t>
  </si>
  <si>
    <t>△△△△学校</t>
  </si>
  <si>
    <t xml:space="preserve">ﾀｲｼﾖｸ </t>
  </si>
  <si>
    <t>ﾏﾝﾘﾖｳ</t>
  </si>
  <si>
    <t>2</t>
  </si>
  <si>
    <t xml:space="preserve">退職 </t>
  </si>
  <si>
    <t>満了</t>
  </si>
  <si>
    <t xml:space="preserve">ﾀｲｼﾖｸｺﾞ </t>
  </si>
  <si>
    <t>ﾂｷﾞﾆﾝﾖｳ</t>
  </si>
  <si>
    <t xml:space="preserve">退職後 </t>
  </si>
  <si>
    <t>次任用</t>
  </si>
  <si>
    <t xml:space="preserve">ﾀｼﾌﾞ </t>
  </si>
  <si>
    <t>ﾃﾝｼﾕﾂ</t>
  </si>
  <si>
    <t xml:space="preserve">他支部 </t>
  </si>
  <si>
    <t>転出</t>
  </si>
  <si>
    <t>公立学校共済組合 □□支部</t>
  </si>
  <si>
    <t xml:space="preserve">ﾀｸﾐｱｲﾃﾝｼﾕﾂ </t>
  </si>
  <si>
    <t>ｸﾆｲｶﾞｲ</t>
  </si>
  <si>
    <t xml:space="preserve">他組合転出 </t>
  </si>
  <si>
    <t>国以外</t>
  </si>
  <si>
    <t>□□共済組合</t>
  </si>
  <si>
    <t>組合員異動報告書</t>
  </si>
  <si>
    <t>123XX</t>
    <phoneticPr fontId="4"/>
  </si>
  <si>
    <t>○○学校</t>
    <rPh sb="2" eb="4">
      <t>ガッコウ</t>
    </rPh>
    <phoneticPr fontId="4"/>
  </si>
  <si>
    <t>XXX-123-4567</t>
    <phoneticPr fontId="4"/>
  </si>
  <si>
    <t>愛知　太郎</t>
    <rPh sb="0" eb="2">
      <t>アイチ</t>
    </rPh>
    <rPh sb="3" eb="5">
      <t>タロウ</t>
    </rPh>
    <phoneticPr fontId="4"/>
  </si>
  <si>
    <t>XX</t>
    <phoneticPr fontId="4"/>
  </si>
  <si>
    <t>X</t>
    <phoneticPr fontId="4"/>
  </si>
  <si>
    <t>○○学校</t>
    <phoneticPr fontId="4"/>
  </si>
  <si>
    <t>愛知　太郎</t>
    <phoneticPr fontId="4"/>
  </si>
  <si>
    <t>5XX0401</t>
    <phoneticPr fontId="4"/>
  </si>
  <si>
    <t>組合員異動報告書における「退職等」とは、組合員が退職・任期満了となり、その翌日から公立学校共済組合愛知支部の組合員でなくなる場合です（愛知支部の任意継続組合員になる場合を含む。）。（下表１内の「組合員異動報告書における区分」列が「退職等」である場合）</t>
    <rPh sb="0" eb="3">
      <t>クミアイイン</t>
    </rPh>
    <rPh sb="13" eb="15">
      <t>タイショク</t>
    </rPh>
    <rPh sb="15" eb="16">
      <t>ナド</t>
    </rPh>
    <rPh sb="20" eb="23">
      <t>クミアイイン</t>
    </rPh>
    <rPh sb="24" eb="26">
      <t>タイショク</t>
    </rPh>
    <rPh sb="27" eb="29">
      <t>ニンキ</t>
    </rPh>
    <rPh sb="29" eb="31">
      <t>マンリョウ</t>
    </rPh>
    <rPh sb="37" eb="39">
      <t>ヨクジツ</t>
    </rPh>
    <rPh sb="62" eb="64">
      <t>バアイ</t>
    </rPh>
    <rPh sb="91" eb="92">
      <t>シタ</t>
    </rPh>
    <rPh sb="92" eb="93">
      <t>ヒョウ</t>
    </rPh>
    <rPh sb="94" eb="95">
      <t>ナイ</t>
    </rPh>
    <rPh sb="97" eb="100">
      <t>クミアイイン</t>
    </rPh>
    <rPh sb="100" eb="102">
      <t>イドウ</t>
    </rPh>
    <rPh sb="102" eb="105">
      <t>ホウコクショ</t>
    </rPh>
    <rPh sb="109" eb="111">
      <t>クブン</t>
    </rPh>
    <rPh sb="112" eb="113">
      <t>レツ</t>
    </rPh>
    <rPh sb="115" eb="117">
      <t>タイショク</t>
    </rPh>
    <rPh sb="117" eb="118">
      <t>ナド</t>
    </rPh>
    <rPh sb="122" eb="124">
      <t>バアイ</t>
    </rPh>
    <phoneticPr fontId="28"/>
  </si>
  <si>
    <t>表１　退職・任期満了となった場合の組合員異動報告書における区分</t>
    <rPh sb="0" eb="1">
      <t>ヒョウ</t>
    </rPh>
    <rPh sb="3" eb="5">
      <t>タイショク</t>
    </rPh>
    <rPh sb="6" eb="8">
      <t>ニンキ</t>
    </rPh>
    <rPh sb="8" eb="10">
      <t>マンリョウ</t>
    </rPh>
    <rPh sb="14" eb="16">
      <t>バアイ</t>
    </rPh>
    <rPh sb="17" eb="20">
      <t>クミアイイン</t>
    </rPh>
    <rPh sb="20" eb="25">
      <t>イドウホウコクショ</t>
    </rPh>
    <rPh sb="29" eb="31">
      <t>クブン</t>
    </rPh>
    <phoneticPr fontId="28"/>
  </si>
  <si>
    <t>—（報告不要）
※組合員番号の変更について別途「組合員番号変更届」の提出は必要</t>
    <rPh sb="2" eb="4">
      <t>ホウコク</t>
    </rPh>
    <rPh sb="9" eb="12">
      <t>クミアイイン</t>
    </rPh>
    <rPh sb="12" eb="14">
      <t>バンゴウ</t>
    </rPh>
    <rPh sb="15" eb="17">
      <t>ヘンコウ</t>
    </rPh>
    <rPh sb="21" eb="23">
      <t>ベット</t>
    </rPh>
    <rPh sb="34" eb="36">
      <t>テイシュツ</t>
    </rPh>
    <rPh sb="37" eb="39">
      <t>ヒツヨウ</t>
    </rPh>
    <phoneticPr fontId="28"/>
  </si>
  <si>
    <t>不要
※「組合員番号変更届」に添付し返却</t>
    <rPh sb="0" eb="2">
      <t>フヨウ</t>
    </rPh>
    <rPh sb="5" eb="8">
      <t>クミアイイン</t>
    </rPh>
    <rPh sb="8" eb="12">
      <t>バンゴウヘンコウ</t>
    </rPh>
    <rPh sb="12" eb="13">
      <t>トドケ</t>
    </rPh>
    <rPh sb="15" eb="17">
      <t>テンプ</t>
    </rPh>
    <rPh sb="18" eb="20">
      <t>ヘンキャク</t>
    </rPh>
    <phoneticPr fontId="4"/>
  </si>
  <si>
    <t>⑪「退職コード」欄には当てはまるものの数字（コード）を記入してください。</t>
    <rPh sb="2" eb="4">
      <t>タイショク</t>
    </rPh>
    <rPh sb="8" eb="9">
      <t>ラン</t>
    </rPh>
    <rPh sb="11" eb="12">
      <t>ア</t>
    </rPh>
    <rPh sb="19" eb="21">
      <t>スウジ</t>
    </rPh>
    <rPh sb="27" eb="29">
      <t>キニュウ</t>
    </rPh>
    <phoneticPr fontId="4"/>
  </si>
  <si>
    <t>⑫「退職日」欄には、退職・任期満了等の日を記入してください。</t>
    <rPh sb="2" eb="5">
      <t>タイショクビ</t>
    </rPh>
    <rPh sb="6" eb="7">
      <t>ラン</t>
    </rPh>
    <rPh sb="10" eb="12">
      <t>タイショク</t>
    </rPh>
    <rPh sb="13" eb="15">
      <t>ニンキ</t>
    </rPh>
    <rPh sb="15" eb="17">
      <t>マンリョウ</t>
    </rPh>
    <rPh sb="17" eb="18">
      <t>トウ</t>
    </rPh>
    <rPh sb="19" eb="20">
      <t>ヒ</t>
    </rPh>
    <rPh sb="21" eb="23">
      <t>キニュウ</t>
    </rPh>
    <phoneticPr fontId="4"/>
  </si>
  <si>
    <t>本報告書を提出する所属所へ組合員が異動してきた日を⑨「所属所異動日」欄に、異動前の旧所属所名を⑩「旧所属所名」欄に記入してください。</t>
    <rPh sb="0" eb="1">
      <t>ホン</t>
    </rPh>
    <rPh sb="1" eb="4">
      <t>ホウコクショ</t>
    </rPh>
    <rPh sb="5" eb="7">
      <t>テイシュツ</t>
    </rPh>
    <rPh sb="9" eb="12">
      <t>ショゾクショ</t>
    </rPh>
    <rPh sb="13" eb="16">
      <t>クミアイイン</t>
    </rPh>
    <rPh sb="17" eb="19">
      <t>イドウ</t>
    </rPh>
    <rPh sb="23" eb="24">
      <t>ヒ</t>
    </rPh>
    <rPh sb="27" eb="30">
      <t>ショゾクショ</t>
    </rPh>
    <rPh sb="30" eb="33">
      <t>イドウビ</t>
    </rPh>
    <rPh sb="34" eb="35">
      <t>ラン</t>
    </rPh>
    <rPh sb="37" eb="40">
      <t>イドウマエ</t>
    </rPh>
    <rPh sb="41" eb="45">
      <t>キュウショゾクショ</t>
    </rPh>
    <rPh sb="45" eb="46">
      <t>メイ</t>
    </rPh>
    <rPh sb="49" eb="50">
      <t>キュウ</t>
    </rPh>
    <rPh sb="50" eb="53">
      <t>shz</t>
    </rPh>
    <rPh sb="53" eb="54">
      <t>メイ</t>
    </rPh>
    <rPh sb="55" eb="56">
      <t>ラン</t>
    </rPh>
    <rPh sb="57" eb="59">
      <t>キニュウ</t>
    </rPh>
    <phoneticPr fontId="4"/>
  </si>
  <si>
    <t>0：未返却の資格確認書なし</t>
    <rPh sb="2" eb="5">
      <t>ミヘンキャク</t>
    </rPh>
    <rPh sb="6" eb="11">
      <t>シカクカクニンショ</t>
    </rPh>
    <phoneticPr fontId="4"/>
  </si>
  <si>
    <r>
      <rPr>
        <sz val="8"/>
        <color rgb="FFC00000"/>
        <rFont val="Yu Gothic"/>
        <family val="3"/>
        <charset val="128"/>
        <scheme val="minor"/>
      </rPr>
      <t>組合員及び被扶養者の資格確認書について
〇未返却の資格確認書がない場合は右欄に「0」を入力➡</t>
    </r>
    <r>
      <rPr>
        <u/>
        <sz val="8"/>
        <color rgb="FFC00000"/>
        <rFont val="Yu Gothic"/>
        <family val="3"/>
        <charset val="128"/>
        <scheme val="minor"/>
      </rPr>
      <t>備考欄に【未返却の資格確認書なし】と追記されます。</t>
    </r>
    <r>
      <rPr>
        <sz val="8"/>
        <color rgb="FFC00000"/>
        <rFont val="Yu Gothic"/>
        <family val="3"/>
        <charset val="128"/>
        <scheme val="minor"/>
      </rPr>
      <t xml:space="preserve">
〇</t>
    </r>
    <r>
      <rPr>
        <sz val="8"/>
        <color rgb="FFFF0000"/>
        <rFont val="Yu Gothic"/>
        <family val="3"/>
        <charset val="128"/>
        <scheme val="minor"/>
      </rPr>
      <t>回収ができない場合については本欄に詳細を記入してください。例「被扶養者○○○○分については紛失のため回収不能」</t>
    </r>
    <rPh sb="3" eb="4">
      <t>オヨ</t>
    </rPh>
    <rPh sb="5" eb="9">
      <t>ヒフヨウシャ</t>
    </rPh>
    <rPh sb="33" eb="35">
      <t>バアイ</t>
    </rPh>
    <phoneticPr fontId="4"/>
  </si>
  <si>
    <t>⑯「備考」欄には次のような事項を記入してください。
・資格確認書が交付されていない場合はその旨
　（例：資格確認書 未交付）
・資格確認書等を紛失等のため返却できない場合
　（例：○○○○分の資格確認書　紛失のため返却不能）</t>
    <rPh sb="2" eb="4">
      <t>ビコウ</t>
    </rPh>
    <rPh sb="8" eb="9">
      <t>ツギ</t>
    </rPh>
    <rPh sb="13" eb="15">
      <t>ジコウ</t>
    </rPh>
    <rPh sb="27" eb="32">
      <t>シカクカクニンショ</t>
    </rPh>
    <rPh sb="33" eb="35">
      <t>コウフ</t>
    </rPh>
    <rPh sb="41" eb="43">
      <t>バアイ</t>
    </rPh>
    <rPh sb="46" eb="47">
      <t>ムネ</t>
    </rPh>
    <rPh sb="50" eb="51">
      <t>レイ</t>
    </rPh>
    <rPh sb="52" eb="57">
      <t>シカクカクニンショ</t>
    </rPh>
    <rPh sb="58" eb="61">
      <t>ミコウフ</t>
    </rPh>
    <rPh sb="64" eb="69">
      <t>シカクカクニンショ</t>
    </rPh>
    <rPh sb="88" eb="89">
      <t>レイ</t>
    </rPh>
    <rPh sb="94" eb="95">
      <t>ブン</t>
    </rPh>
    <rPh sb="96" eb="101">
      <t>シカクカクニンショ</t>
    </rPh>
    <rPh sb="102" eb="104">
      <t>フンシツ</t>
    </rPh>
    <rPh sb="107" eb="109">
      <t>ヘンキャク</t>
    </rPh>
    <rPh sb="109" eb="111">
      <t>フノウ</t>
    </rPh>
    <phoneticPr fontId="4"/>
  </si>
  <si>
    <t>【資格確認書 未交付】</t>
    <rPh sb="1" eb="6">
      <t>シカクカクニンショ</t>
    </rPh>
    <rPh sb="7" eb="10">
      <t>ミコウフ</t>
    </rPh>
    <phoneticPr fontId="4"/>
  </si>
  <si>
    <r>
      <t>組合員及び被扶養者の資格確認書について
〇資格確認書が交付されていない場合は
　</t>
    </r>
    <r>
      <rPr>
        <u/>
        <sz val="8"/>
        <color rgb="FFC00000"/>
        <rFont val="Yu Gothic"/>
        <family val="3"/>
        <charset val="128"/>
        <scheme val="minor"/>
      </rPr>
      <t>右欄に「0」を入力</t>
    </r>
    <r>
      <rPr>
        <sz val="8"/>
        <color rgb="FFC00000"/>
        <rFont val="Yu Gothic"/>
        <family val="3"/>
        <charset val="128"/>
        <scheme val="minor"/>
      </rPr>
      <t xml:space="preserve">
　➡</t>
    </r>
    <r>
      <rPr>
        <u/>
        <sz val="8"/>
        <color rgb="FFC00000"/>
        <rFont val="Yu Gothic"/>
        <family val="3"/>
        <charset val="128"/>
        <scheme val="minor"/>
      </rPr>
      <t>備考欄に【資格確認書 未交付】と追記されます。</t>
    </r>
    <rPh sb="3" eb="4">
      <t>オヨ</t>
    </rPh>
    <rPh sb="5" eb="9">
      <t>ヒフヨウシャ</t>
    </rPh>
    <rPh sb="21" eb="26">
      <t>シカクカクニンショ</t>
    </rPh>
    <rPh sb="27" eb="29">
      <t>コウフ</t>
    </rPh>
    <rPh sb="35" eb="37">
      <t>バアイ</t>
    </rPh>
    <rPh sb="40" eb="42">
      <t>ミギラン</t>
    </rPh>
    <rPh sb="57" eb="62">
      <t>シカクカクニンショ</t>
    </rPh>
    <rPh sb="63" eb="66">
      <t>ミコウフ</t>
    </rPh>
    <phoneticPr fontId="4"/>
  </si>
  <si>
    <t>0：資格
確認書
未交付</t>
    <rPh sb="2" eb="4">
      <t>シカク</t>
    </rPh>
    <rPh sb="5" eb="8">
      <t>カクニンショ</t>
    </rPh>
    <rPh sb="9" eb="10">
      <t>ミ</t>
    </rPh>
    <rPh sb="10" eb="12">
      <t>コウフ</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</si>
</sst>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411]ge\.m\.d;@"/>
    <numFmt numFmtId="178" formatCode="&quot;更新&quot;[$-411]ge\.m\.d;@"/>
    <numFmt numFmtId="179" formatCode="&quot;印刷&quot;[$-411]ge\.m\.d;@"/>
    <numFmt numFmtId="180" formatCode="0&quot; &quot;00&quot;年 &quot;00&quot;月 &quot;00&quot;日&quot;"/>
  </numFmts>
  <fonts count="5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9"/>
      <color theme="1"/>
      <name val="ＭＳ 明朝"/>
      <family val="1"/>
      <charset val="128"/>
    </font>
    <font>
      <sz val="6"/>
      <name val="游ゴシック"/>
      <family val="3"/>
      <charset val="128"/>
    </font>
    <font>
      <sz val="6"/>
      <color theme="1"/>
      <name val="ＭＳ 明朝"/>
      <family val="1"/>
      <charset val="128"/>
    </font>
    <font>
      <sz val="8"/>
      <color theme="1"/>
      <name val="ＭＳ 明朝"/>
      <family val="1"/>
      <charset val="128"/>
    </font>
    <font>
      <u/>
      <sz val="8"/>
      <color theme="1"/>
      <name val="ＭＳ 明朝"/>
      <family val="1"/>
      <charset val="128"/>
    </font>
    <font>
      <sz val="11"/>
      <name val="Yu Gothic"/>
      <family val="3"/>
      <charset val="128"/>
      <scheme val="minor"/>
    </font>
    <font>
      <sz val="8"/>
      <color theme="1"/>
      <name val="ＭＳ ゴシック"/>
      <family val="3"/>
      <charset val="128"/>
    </font>
    <font>
      <sz val="12"/>
      <color theme="1"/>
      <name val="ＭＳ ゴシック"/>
      <family val="3"/>
      <charset val="128"/>
    </font>
    <font>
      <u/>
      <sz val="9"/>
      <color theme="1"/>
      <name val="ＭＳ 明朝"/>
      <family val="1"/>
      <charset val="128"/>
    </font>
    <font>
      <sz val="16"/>
      <color theme="1"/>
      <name val="ＭＳ ゴシック"/>
      <family val="3"/>
      <charset val="128"/>
    </font>
    <font>
      <sz val="10"/>
      <color theme="1"/>
      <name val="ＭＳ 明朝"/>
      <family val="1"/>
      <charset val="128"/>
    </font>
    <font>
      <u/>
      <sz val="10"/>
      <color theme="1"/>
      <name val="ＭＳ 明朝"/>
      <family val="1"/>
      <charset val="128"/>
    </font>
    <font>
      <sz val="8"/>
      <color theme="1"/>
      <name val="Yu Gothic"/>
      <family val="3"/>
      <charset val="128"/>
      <scheme val="minor"/>
    </font>
    <font>
      <sz val="11"/>
      <color rgb="FFFF0000"/>
      <name val="Yu Gothic"/>
      <family val="2"/>
      <scheme val="minor"/>
    </font>
    <font>
      <sz val="11"/>
      <name val="Yu Gothic"/>
      <family val="2"/>
      <scheme val="minor"/>
    </font>
    <font>
      <b/>
      <sz val="12"/>
      <color rgb="FFFF0000"/>
      <name val="Yu Gothic"/>
      <family val="3"/>
      <charset val="128"/>
      <scheme val="minor"/>
    </font>
    <font>
      <sz val="7"/>
      <color theme="1"/>
      <name val="ＭＳ 明朝"/>
      <family val="1"/>
      <charset val="128"/>
    </font>
    <font>
      <u/>
      <sz val="8"/>
      <color theme="1"/>
      <name val="ＭＳ ゴシック"/>
      <family val="3"/>
      <charset val="128"/>
    </font>
    <font>
      <sz val="8"/>
      <color theme="1"/>
      <name val="Yu Gothic"/>
      <family val="2"/>
      <scheme val="minor"/>
    </font>
    <font>
      <b/>
      <sz val="11"/>
      <name val="Yu Gothic"/>
      <family val="3"/>
      <charset val="128"/>
      <scheme val="minor"/>
    </font>
    <font>
      <sz val="10"/>
      <color indexed="81"/>
      <name val="MS P ゴシック"/>
      <family val="3"/>
      <charset val="128"/>
    </font>
    <font>
      <b/>
      <sz val="10"/>
      <color theme="1"/>
      <name val="HG丸ｺﾞｼｯｸM-PRO"/>
      <family val="3"/>
      <charset val="128"/>
    </font>
    <font>
      <sz val="6"/>
      <name val="Yu Gothic"/>
      <family val="2"/>
      <charset val="128"/>
      <scheme val="minor"/>
    </font>
    <font>
      <sz val="10"/>
      <color theme="1"/>
      <name val="HG丸ｺﾞｼｯｸM-PRO"/>
      <family val="3"/>
      <charset val="128"/>
    </font>
    <font>
      <b/>
      <sz val="10"/>
      <color theme="1"/>
      <name val="ＭＳ Ｐゴシック"/>
      <family val="3"/>
      <charset val="128"/>
    </font>
    <font>
      <u/>
      <sz val="10"/>
      <color theme="1"/>
      <name val="HG丸ｺﾞｼｯｸM-PRO"/>
      <family val="3"/>
      <charset val="128"/>
    </font>
    <font>
      <b/>
      <sz val="14"/>
      <name val="Yu Gothic"/>
      <family val="3"/>
      <charset val="128"/>
      <scheme val="minor"/>
    </font>
    <font>
      <b/>
      <sz val="14"/>
      <color theme="1"/>
      <name val="Yu Gothic"/>
      <family val="3"/>
      <charset val="128"/>
      <scheme val="minor"/>
    </font>
    <font>
      <b/>
      <sz val="11"/>
      <color theme="1"/>
      <name val="Yu Gothic"/>
      <family val="3"/>
      <charset val="128"/>
      <scheme val="minor"/>
    </font>
    <font>
      <b/>
      <sz val="16"/>
      <color theme="1"/>
      <name val="Yu Gothic"/>
      <family val="3"/>
      <charset val="128"/>
      <scheme val="minor"/>
    </font>
    <font>
      <b/>
      <sz val="16"/>
      <color rgb="FFFF0000"/>
      <name val="Yu Gothic"/>
      <family val="3"/>
      <charset val="128"/>
      <scheme val="minor"/>
    </font>
    <font>
      <b/>
      <sz val="22"/>
      <color theme="1"/>
      <name val="ＭＳ 明朝"/>
      <family val="1"/>
      <charset val="128"/>
    </font>
    <font>
      <sz val="8"/>
      <color rgb="FFC00000"/>
      <name val="Yu Gothic"/>
      <family val="3"/>
      <charset val="128"/>
      <scheme val="minor"/>
    </font>
    <font>
      <sz val="7"/>
      <color theme="1"/>
      <name val="ＭＳ ゴシック"/>
      <family val="3"/>
      <charset val="128"/>
    </font>
    <font>
      <sz val="12"/>
      <color rgb="FFC00000"/>
      <name val="Yu Gothic"/>
      <family val="3"/>
      <charset val="128"/>
      <scheme val="minor"/>
    </font>
    <font>
      <u/>
      <sz val="12"/>
      <color rgb="FFC00000"/>
      <name val="Yu Gothic"/>
      <family val="3"/>
      <charset val="128"/>
      <scheme val="minor"/>
    </font>
    <font>
      <b/>
      <sz val="9"/>
      <color theme="0"/>
      <name val="ＭＳ ゴシック"/>
      <family val="3"/>
      <charset val="128"/>
    </font>
    <font>
      <strike/>
      <sz val="11"/>
      <color theme="1"/>
      <name val="Yu Gothic"/>
      <family val="2"/>
      <scheme val="minor"/>
    </font>
    <font>
      <strike/>
      <sz val="11"/>
      <color theme="1"/>
      <name val="Yu Gothic"/>
      <family val="3"/>
      <charset val="128"/>
      <scheme val="minor"/>
    </font>
    <font>
      <strike/>
      <sz val="12"/>
      <color theme="1"/>
      <name val="Yu Gothic Light"/>
      <family val="3"/>
      <charset val="128"/>
    </font>
    <font>
      <strike/>
      <sz val="8"/>
      <color theme="1"/>
      <name val="Yu Gothic Light"/>
      <family val="3"/>
      <charset val="128"/>
    </font>
    <font>
      <strike/>
      <sz val="16"/>
      <color theme="1"/>
      <name val="Yu Gothic Light"/>
      <family val="3"/>
      <charset val="128"/>
    </font>
    <font>
      <strike/>
      <sz val="9"/>
      <color theme="1"/>
      <name val="Yu Gothic Light"/>
      <family val="3"/>
      <charset val="128"/>
    </font>
    <font>
      <strike/>
      <sz val="7"/>
      <color theme="1"/>
      <name val="Yu Gothic Light"/>
      <family val="3"/>
      <charset val="128"/>
    </font>
    <font>
      <sz val="9"/>
      <color theme="1"/>
      <name val="Yu Gothic Light"/>
      <family val="3"/>
      <charset val="128"/>
    </font>
    <font>
      <sz val="8"/>
      <color theme="1"/>
      <name val="Yu Gothic Light"/>
      <family val="3"/>
      <charset val="128"/>
    </font>
    <font>
      <sz val="6"/>
      <color theme="1"/>
      <name val="Yu Gothic Light"/>
      <family val="3"/>
      <charset val="128"/>
    </font>
    <font>
      <b/>
      <sz val="8"/>
      <color rgb="FFC00000"/>
      <name val="Yu Gothic"/>
      <family val="3"/>
      <charset val="128"/>
      <scheme val="minor"/>
    </font>
    <font>
      <u/>
      <sz val="8"/>
      <color rgb="FFC00000"/>
      <name val="Yu Gothic"/>
      <family val="3"/>
      <charset val="128"/>
      <scheme val="minor"/>
    </font>
    <font>
      <sz val="8"/>
      <color rgb="FFFF0000"/>
      <name val="Yu Gothic"/>
      <family val="3"/>
      <charset val="128"/>
      <scheme val="minor"/>
    </font>
  </fonts>
  <fills count="23">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rgb="FF92D050"/>
        <bgColor indexed="64"/>
      </patternFill>
    </fill>
    <fill>
      <patternFill patternType="solid">
        <fgColor theme="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7"/>
        <bgColor indexed="64"/>
      </patternFill>
    </fill>
    <fill>
      <patternFill patternType="solid">
        <fgColor theme="0" tint="-4.9989318521683403E-2"/>
        <bgColor indexed="64"/>
      </patternFill>
    </fill>
    <fill>
      <patternFill patternType="solid">
        <fgColor theme="1"/>
        <bgColor indexed="64"/>
      </patternFill>
    </fill>
  </fills>
  <borders count="81">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style="hair">
        <color indexed="64"/>
      </top>
      <bottom style="thin">
        <color indexed="64"/>
      </bottom>
      <diagonal/>
    </border>
    <border>
      <left style="hair">
        <color auto="1"/>
      </left>
      <right style="hair">
        <color auto="1"/>
      </right>
      <top style="hair">
        <color auto="1"/>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auto="1"/>
      </right>
      <top style="hair">
        <color auto="1"/>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style="thin">
        <color theme="0" tint="-0.499984740745262"/>
      </right>
      <top/>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top style="thin">
        <color theme="0" tint="-0.499984740745262"/>
      </top>
      <bottom style="thin">
        <color theme="0" tint="-0.499984740745262"/>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auto="1"/>
      </left>
      <right style="thin">
        <color indexed="64"/>
      </right>
      <top style="hair">
        <color indexed="64"/>
      </top>
      <bottom style="hair">
        <color indexed="64"/>
      </bottom>
      <diagonal/>
    </border>
    <border>
      <left style="thin">
        <color indexed="64"/>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tint="-0.499984740745262"/>
      </left>
      <right/>
      <top/>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right/>
      <top style="thin">
        <color theme="0" tint="-0.499984740745262"/>
      </top>
      <bottom style="thin">
        <color theme="0" tint="-0.499984740745262"/>
      </bottom>
      <diagonal/>
    </border>
  </borders>
  <cellStyleXfs count="5">
    <xf numFmtId="0" fontId="0" fillId="0" borderId="0"/>
    <xf numFmtId="0" fontId="3" fillId="0" borderId="0">
      <alignment vertical="center"/>
    </xf>
    <xf numFmtId="0" fontId="5" fillId="0" borderId="0">
      <alignment vertical="center"/>
    </xf>
    <xf numFmtId="0" fontId="5" fillId="0" borderId="0">
      <alignment vertical="center"/>
    </xf>
    <xf numFmtId="0" fontId="1" fillId="0" borderId="0">
      <alignment vertical="center"/>
    </xf>
  </cellStyleXfs>
  <cellXfs count="587">
    <xf numFmtId="0" fontId="0" fillId="0" borderId="0" xfId="0"/>
    <xf numFmtId="0" fontId="0" fillId="0" borderId="0" xfId="0" applyAlignment="1">
      <alignment horizontal="center"/>
    </xf>
    <xf numFmtId="0" fontId="0" fillId="0" borderId="0" xfId="0" applyAlignment="1">
      <alignment horizontal="center" vertical="center"/>
    </xf>
    <xf numFmtId="0" fontId="6" fillId="0" borderId="0" xfId="0" applyFont="1" applyAlignment="1" applyProtection="1">
      <alignment vertical="center"/>
      <protection hidden="1"/>
    </xf>
    <xf numFmtId="0" fontId="6" fillId="0" borderId="0" xfId="2" applyFont="1" applyProtection="1">
      <alignment vertical="center"/>
      <protection hidden="1"/>
    </xf>
    <xf numFmtId="0" fontId="6" fillId="0" borderId="0" xfId="0" applyFont="1" applyAlignment="1" applyProtection="1">
      <alignment vertical="center" wrapText="1"/>
      <protection hidden="1"/>
    </xf>
    <xf numFmtId="0" fontId="9" fillId="0" borderId="0" xfId="2" applyFont="1" applyAlignment="1" applyProtection="1">
      <alignment vertical="top" wrapText="1"/>
      <protection hidden="1"/>
    </xf>
    <xf numFmtId="0" fontId="0" fillId="0" borderId="0" xfId="0" applyAlignment="1">
      <alignment horizontal="left" vertical="center"/>
    </xf>
    <xf numFmtId="0" fontId="0" fillId="2" borderId="0" xfId="0" applyFill="1"/>
    <xf numFmtId="0" fontId="0" fillId="2" borderId="0" xfId="0" applyFill="1" applyAlignment="1">
      <alignment horizontal="left" vertical="center"/>
    </xf>
    <xf numFmtId="0" fontId="0" fillId="10" borderId="0" xfId="0" applyFill="1" applyAlignment="1">
      <alignment horizontal="left" vertical="center"/>
    </xf>
    <xf numFmtId="0" fontId="0" fillId="11" borderId="0" xfId="0" applyFill="1" applyAlignment="1">
      <alignment horizontal="left" vertical="center"/>
    </xf>
    <xf numFmtId="0" fontId="11" fillId="9" borderId="0" xfId="0" applyFont="1" applyFill="1" applyAlignment="1">
      <alignment horizontal="left"/>
    </xf>
    <xf numFmtId="0" fontId="11" fillId="8" borderId="0" xfId="0" applyFont="1" applyFill="1" applyAlignment="1">
      <alignment horizontal="left"/>
    </xf>
    <xf numFmtId="0" fontId="0" fillId="0" borderId="1" xfId="0" applyBorder="1" applyAlignment="1">
      <alignment horizontal="left" vertical="center"/>
    </xf>
    <xf numFmtId="0" fontId="0" fillId="2" borderId="1" xfId="0" applyFill="1" applyBorder="1" applyAlignment="1">
      <alignment horizontal="left" vertical="center"/>
    </xf>
    <xf numFmtId="0" fontId="0" fillId="10" borderId="1" xfId="0" applyFill="1" applyBorder="1" applyAlignment="1">
      <alignment horizontal="left" vertical="center"/>
    </xf>
    <xf numFmtId="0" fontId="0" fillId="11" borderId="1" xfId="0" applyFill="1" applyBorder="1" applyAlignment="1">
      <alignment horizontal="left" vertical="center"/>
    </xf>
    <xf numFmtId="177" fontId="0" fillId="0" borderId="1" xfId="0" applyNumberFormat="1" applyBorder="1" applyAlignment="1">
      <alignment horizontal="left" vertical="center"/>
    </xf>
    <xf numFmtId="177" fontId="0" fillId="2" borderId="1" xfId="0" applyNumberFormat="1" applyFill="1" applyBorder="1" applyAlignment="1">
      <alignment horizontal="left" vertical="center"/>
    </xf>
    <xf numFmtId="177" fontId="0" fillId="10" borderId="1" xfId="0" applyNumberFormat="1" applyFill="1" applyBorder="1" applyAlignment="1">
      <alignment horizontal="left" vertical="center"/>
    </xf>
    <xf numFmtId="0" fontId="0" fillId="9" borderId="0" xfId="0" applyFill="1" applyAlignment="1">
      <alignment horizontal="left"/>
    </xf>
    <xf numFmtId="0" fontId="0" fillId="12" borderId="0" xfId="0" applyFill="1" applyAlignment="1">
      <alignment horizontal="left"/>
    </xf>
    <xf numFmtId="0" fontId="0" fillId="9" borderId="0" xfId="0" applyFill="1"/>
    <xf numFmtId="0" fontId="11" fillId="8" borderId="0" xfId="0" applyFont="1" applyFill="1" applyAlignment="1">
      <alignment horizontal="center"/>
    </xf>
    <xf numFmtId="0" fontId="0" fillId="11" borderId="0" xfId="0" applyFill="1" applyAlignment="1">
      <alignment horizontal="center" vertical="center"/>
    </xf>
    <xf numFmtId="0" fontId="0" fillId="11" borderId="1" xfId="0" applyFill="1" applyBorder="1" applyAlignment="1">
      <alignment horizontal="center" vertical="center"/>
    </xf>
    <xf numFmtId="0" fontId="0" fillId="13" borderId="1" xfId="0" applyFill="1" applyBorder="1" applyAlignment="1">
      <alignment horizontal="left" vertical="center"/>
    </xf>
    <xf numFmtId="0" fontId="0" fillId="0" borderId="45" xfId="0" applyBorder="1" applyAlignment="1">
      <alignment horizontal="center" vertical="center"/>
    </xf>
    <xf numFmtId="0" fontId="0" fillId="6" borderId="1" xfId="0" applyFill="1" applyBorder="1" applyAlignment="1">
      <alignment horizontal="left" vertical="center"/>
    </xf>
    <xf numFmtId="0" fontId="19" fillId="0" borderId="0" xfId="0" applyFont="1" applyAlignment="1">
      <alignment horizontal="left" vertical="center" wrapText="1"/>
    </xf>
    <xf numFmtId="0" fontId="18" fillId="0" borderId="45" xfId="0" applyFont="1" applyBorder="1" applyAlignment="1">
      <alignment horizontal="center" vertical="center" wrapText="1"/>
    </xf>
    <xf numFmtId="0" fontId="0" fillId="0" borderId="0" xfId="0" applyAlignment="1">
      <alignment horizontal="left"/>
    </xf>
    <xf numFmtId="0" fontId="19" fillId="0" borderId="45" xfId="0" applyFont="1" applyBorder="1" applyAlignment="1">
      <alignment horizontal="left" vertical="center" wrapText="1"/>
    </xf>
    <xf numFmtId="0" fontId="0" fillId="5" borderId="0" xfId="0" applyFill="1"/>
    <xf numFmtId="0" fontId="0" fillId="5" borderId="0" xfId="0" applyFill="1" applyAlignment="1">
      <alignment wrapText="1"/>
    </xf>
    <xf numFmtId="0" fontId="0" fillId="5" borderId="0" xfId="0" applyFill="1" applyAlignment="1">
      <alignment horizontal="left" vertical="center"/>
    </xf>
    <xf numFmtId="0" fontId="0" fillId="5" borderId="0" xfId="0" applyFill="1" applyAlignment="1">
      <alignment horizontal="left" vertical="center" wrapText="1"/>
    </xf>
    <xf numFmtId="0" fontId="0" fillId="5" borderId="32" xfId="0" applyFill="1" applyBorder="1" applyAlignment="1">
      <alignment horizontal="left" vertical="center" wrapText="1"/>
    </xf>
    <xf numFmtId="0" fontId="0" fillId="5" borderId="0" xfId="0" applyFill="1" applyAlignment="1">
      <alignment horizontal="center" vertical="center" shrinkToFit="1"/>
    </xf>
    <xf numFmtId="0" fontId="19" fillId="5" borderId="0" xfId="0" applyFont="1" applyFill="1" applyAlignment="1">
      <alignment horizontal="left" vertical="center" wrapText="1"/>
    </xf>
    <xf numFmtId="0" fontId="0" fillId="5" borderId="0" xfId="0" applyFill="1" applyAlignment="1">
      <alignment horizontal="center"/>
    </xf>
    <xf numFmtId="0" fontId="0" fillId="5" borderId="0" xfId="0" applyFill="1" applyAlignment="1">
      <alignment horizontal="center" vertical="center"/>
    </xf>
    <xf numFmtId="0" fontId="0" fillId="5" borderId="0" xfId="0" applyFill="1" applyAlignment="1">
      <alignment horizontal="left"/>
    </xf>
    <xf numFmtId="49" fontId="0" fillId="5" borderId="12" xfId="0" applyNumberFormat="1" applyFill="1" applyBorder="1" applyAlignment="1">
      <alignment horizontal="left" vertical="center"/>
    </xf>
    <xf numFmtId="0" fontId="0" fillId="18" borderId="45" xfId="0" applyFill="1" applyBorder="1" applyAlignment="1">
      <alignment horizontal="center" vertical="center" shrinkToFit="1"/>
    </xf>
    <xf numFmtId="0" fontId="0" fillId="19" borderId="0" xfId="0" applyFill="1" applyAlignment="1">
      <alignment wrapText="1"/>
    </xf>
    <xf numFmtId="0" fontId="9" fillId="0" borderId="0" xfId="0" applyFont="1" applyAlignment="1" applyProtection="1">
      <alignment horizontal="right" vertical="center" shrinkToFit="1"/>
      <protection hidden="1"/>
    </xf>
    <xf numFmtId="0" fontId="6" fillId="0" borderId="0" xfId="2" applyFont="1" applyAlignment="1" applyProtection="1">
      <alignment vertical="center" shrinkToFit="1"/>
      <protection hidden="1"/>
    </xf>
    <xf numFmtId="0" fontId="9" fillId="0" borderId="0" xfId="2" applyFont="1" applyAlignment="1" applyProtection="1">
      <alignment horizontal="right" vertical="center" shrinkToFit="1"/>
      <protection hidden="1"/>
    </xf>
    <xf numFmtId="0" fontId="12" fillId="21" borderId="14" xfId="2" applyFont="1" applyFill="1" applyBorder="1" applyAlignment="1" applyProtection="1">
      <alignment horizontal="center" vertical="top" shrinkToFit="1"/>
      <protection hidden="1"/>
    </xf>
    <xf numFmtId="0" fontId="0" fillId="14" borderId="54" xfId="0" applyFill="1" applyBorder="1" applyAlignment="1">
      <alignment horizontal="center" vertical="center"/>
    </xf>
    <xf numFmtId="0" fontId="0" fillId="6" borderId="54" xfId="0" applyFill="1" applyBorder="1" applyAlignment="1">
      <alignment horizontal="center" vertical="center" wrapText="1"/>
    </xf>
    <xf numFmtId="0" fontId="0" fillId="6" borderId="54" xfId="0" applyFill="1" applyBorder="1" applyAlignment="1">
      <alignment horizontal="center" vertical="center"/>
    </xf>
    <xf numFmtId="0" fontId="0" fillId="15" borderId="54" xfId="0" applyFill="1" applyBorder="1" applyAlignment="1">
      <alignment horizontal="center" vertical="center" wrapText="1"/>
    </xf>
    <xf numFmtId="0" fontId="0" fillId="15" borderId="54" xfId="0" applyFill="1" applyBorder="1" applyAlignment="1">
      <alignment horizontal="center" vertical="center"/>
    </xf>
    <xf numFmtId="0" fontId="24" fillId="14" borderId="46" xfId="0" applyFont="1" applyFill="1" applyBorder="1" applyAlignment="1">
      <alignment horizontal="left" vertical="center" wrapText="1"/>
    </xf>
    <xf numFmtId="0" fontId="18" fillId="14" borderId="46" xfId="0" applyFont="1" applyFill="1" applyBorder="1" applyAlignment="1">
      <alignment horizontal="left" vertical="center" wrapText="1"/>
    </xf>
    <xf numFmtId="0" fontId="18" fillId="6" borderId="46" xfId="0" applyFont="1" applyFill="1" applyBorder="1" applyAlignment="1">
      <alignment horizontal="left" vertical="center" wrapText="1"/>
    </xf>
    <xf numFmtId="0" fontId="18" fillId="15" borderId="46" xfId="0" applyFont="1" applyFill="1" applyBorder="1" applyAlignment="1">
      <alignment horizontal="left" vertical="center" wrapText="1"/>
    </xf>
    <xf numFmtId="0" fontId="20" fillId="8" borderId="55" xfId="0" applyFont="1" applyFill="1" applyBorder="1" applyAlignment="1">
      <alignment horizontal="center" vertical="center" wrapText="1"/>
    </xf>
    <xf numFmtId="0" fontId="21" fillId="8" borderId="56" xfId="0" applyFont="1" applyFill="1" applyBorder="1" applyAlignment="1">
      <alignment horizontal="left" vertical="top" wrapText="1"/>
    </xf>
    <xf numFmtId="49" fontId="0" fillId="2" borderId="45" xfId="0" applyNumberFormat="1" applyFill="1" applyBorder="1" applyAlignment="1" applyProtection="1">
      <alignment horizontal="center" vertical="center"/>
      <protection locked="0"/>
    </xf>
    <xf numFmtId="0" fontId="0" fillId="2" borderId="45" xfId="0" applyFill="1" applyBorder="1" applyAlignment="1" applyProtection="1">
      <alignment horizontal="center" vertical="center"/>
      <protection locked="0"/>
    </xf>
    <xf numFmtId="0" fontId="0" fillId="7" borderId="45" xfId="0" applyFill="1" applyBorder="1" applyAlignment="1" applyProtection="1">
      <alignment horizontal="center" vertical="center"/>
      <protection locked="0"/>
    </xf>
    <xf numFmtId="49" fontId="0" fillId="7" borderId="45" xfId="0" applyNumberFormat="1" applyFill="1" applyBorder="1" applyAlignment="1" applyProtection="1">
      <alignment horizontal="center" vertical="center" shrinkToFit="1"/>
      <protection locked="0"/>
    </xf>
    <xf numFmtId="176" fontId="0" fillId="3" borderId="45" xfId="0" applyNumberFormat="1"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49" fontId="0" fillId="3" borderId="45" xfId="0" applyNumberFormat="1" applyFill="1" applyBorder="1" applyAlignment="1" applyProtection="1">
      <alignment horizontal="center" vertical="center"/>
      <protection locked="0"/>
    </xf>
    <xf numFmtId="49" fontId="0" fillId="3" borderId="45" xfId="0" applyNumberFormat="1" applyFill="1" applyBorder="1" applyAlignment="1" applyProtection="1">
      <alignment horizontal="left" vertical="center"/>
      <protection locked="0"/>
    </xf>
    <xf numFmtId="0" fontId="6" fillId="0" borderId="17" xfId="2" applyFont="1" applyBorder="1" applyAlignment="1" applyProtection="1">
      <alignment horizontal="left" vertical="top" wrapText="1"/>
      <protection hidden="1"/>
    </xf>
    <xf numFmtId="0" fontId="12" fillId="0" borderId="51" xfId="2" applyFont="1" applyBorder="1" applyAlignment="1" applyProtection="1">
      <alignment horizontal="center" vertical="center" shrinkToFit="1"/>
      <protection hidden="1"/>
    </xf>
    <xf numFmtId="0" fontId="12" fillId="0" borderId="52" xfId="2" applyFont="1" applyBorder="1" applyAlignment="1" applyProtection="1">
      <alignment horizontal="center" vertical="center" shrinkToFit="1"/>
      <protection hidden="1"/>
    </xf>
    <xf numFmtId="0" fontId="12" fillId="0" borderId="44" xfId="2" applyFont="1" applyBorder="1" applyAlignment="1" applyProtection="1">
      <alignment horizontal="center" vertical="center" shrinkToFit="1"/>
      <protection hidden="1"/>
    </xf>
    <xf numFmtId="0" fontId="12" fillId="0" borderId="40" xfId="2" applyFont="1" applyBorder="1" applyAlignment="1" applyProtection="1">
      <alignment horizontal="center" vertical="center" shrinkToFit="1"/>
      <protection hidden="1"/>
    </xf>
    <xf numFmtId="49" fontId="6" fillId="0" borderId="0" xfId="2" applyNumberFormat="1" applyFont="1" applyProtection="1">
      <alignment vertical="center"/>
      <protection hidden="1"/>
    </xf>
    <xf numFmtId="0" fontId="0" fillId="10" borderId="0" xfId="0" applyFill="1"/>
    <xf numFmtId="0" fontId="6" fillId="2" borderId="0" xfId="2" applyFont="1" applyFill="1" applyProtection="1">
      <alignment vertical="center"/>
      <protection hidden="1"/>
    </xf>
    <xf numFmtId="0" fontId="0" fillId="2" borderId="58" xfId="0" applyFill="1" applyBorder="1" applyAlignment="1">
      <alignment horizontal="center" vertical="center" shrinkToFit="1"/>
    </xf>
    <xf numFmtId="0" fontId="5" fillId="5" borderId="59" xfId="0" applyFont="1" applyFill="1" applyBorder="1" applyAlignment="1">
      <alignment horizontal="center" vertical="center" shrinkToFit="1"/>
    </xf>
    <xf numFmtId="0" fontId="12" fillId="21" borderId="4" xfId="2" applyFont="1" applyFill="1" applyBorder="1" applyAlignment="1" applyProtection="1">
      <alignment horizontal="center" vertical="top" shrinkToFit="1"/>
      <protection hidden="1"/>
    </xf>
    <xf numFmtId="0" fontId="0" fillId="5" borderId="59" xfId="0" applyFill="1" applyBorder="1" applyAlignment="1">
      <alignment horizontal="center" vertical="center" shrinkToFit="1"/>
    </xf>
    <xf numFmtId="0" fontId="19" fillId="5" borderId="45" xfId="0" applyFont="1" applyFill="1" applyBorder="1" applyAlignment="1">
      <alignment horizontal="left" vertical="top" wrapText="1"/>
    </xf>
    <xf numFmtId="0" fontId="12" fillId="12" borderId="51" xfId="2" applyFont="1" applyFill="1" applyBorder="1" applyAlignment="1" applyProtection="1">
      <alignment horizontal="center" vertical="center" shrinkToFit="1"/>
      <protection hidden="1"/>
    </xf>
    <xf numFmtId="0" fontId="12" fillId="12" borderId="52" xfId="2" applyFont="1" applyFill="1" applyBorder="1" applyAlignment="1" applyProtection="1">
      <alignment horizontal="center" vertical="center" shrinkToFit="1"/>
      <protection hidden="1"/>
    </xf>
    <xf numFmtId="0" fontId="12" fillId="12" borderId="44" xfId="2" applyFont="1" applyFill="1" applyBorder="1" applyAlignment="1" applyProtection="1">
      <alignment horizontal="center" vertical="center" shrinkToFit="1"/>
      <protection hidden="1"/>
    </xf>
    <xf numFmtId="0" fontId="12" fillId="12" borderId="40" xfId="2" applyFont="1" applyFill="1" applyBorder="1" applyAlignment="1" applyProtection="1">
      <alignment horizontal="center" vertical="center" shrinkToFit="1"/>
      <protection hidden="1"/>
    </xf>
    <xf numFmtId="0" fontId="27" fillId="0" borderId="0" xfId="4" applyFont="1" applyAlignment="1">
      <alignment vertical="top"/>
    </xf>
    <xf numFmtId="0" fontId="29" fillId="0" borderId="0" xfId="4" applyFont="1" applyAlignment="1">
      <alignment vertical="top"/>
    </xf>
    <xf numFmtId="0" fontId="27" fillId="0" borderId="0" xfId="4" applyFont="1" applyAlignment="1">
      <alignment horizontal="left" vertical="top"/>
    </xf>
    <xf numFmtId="0" fontId="29" fillId="0" borderId="0" xfId="4" applyFont="1" applyAlignment="1">
      <alignment horizontal="left" vertical="top"/>
    </xf>
    <xf numFmtId="0" fontId="30" fillId="0" borderId="0" xfId="4" applyFont="1" applyAlignment="1">
      <alignment horizontal="left" vertical="top"/>
    </xf>
    <xf numFmtId="0" fontId="29" fillId="0" borderId="0" xfId="4" applyFont="1" applyAlignment="1">
      <alignment horizontal="left" vertical="top" wrapText="1"/>
    </xf>
    <xf numFmtId="0" fontId="31" fillId="0" borderId="0" xfId="4" applyFont="1" applyAlignment="1">
      <alignment horizontal="left" vertical="top"/>
    </xf>
    <xf numFmtId="0" fontId="30" fillId="0" borderId="0" xfId="4" applyFont="1" applyAlignment="1">
      <alignment vertical="top"/>
    </xf>
    <xf numFmtId="0" fontId="31" fillId="0" borderId="0" xfId="4" applyFont="1" applyAlignment="1">
      <alignment vertical="top"/>
    </xf>
    <xf numFmtId="0" fontId="29" fillId="0" borderId="0" xfId="4" applyFont="1" applyAlignment="1">
      <alignment vertical="top" wrapText="1"/>
    </xf>
    <xf numFmtId="0" fontId="29" fillId="4" borderId="1" xfId="4" applyFont="1" applyFill="1" applyBorder="1" applyAlignment="1">
      <alignment horizontal="center" vertical="center" wrapText="1"/>
    </xf>
    <xf numFmtId="0" fontId="34" fillId="2" borderId="58" xfId="0"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xf>
    <xf numFmtId="14" fontId="25" fillId="0" borderId="0" xfId="0" applyNumberFormat="1" applyFont="1" applyAlignment="1">
      <alignment horizontal="center" vertical="center"/>
    </xf>
    <xf numFmtId="57" fontId="25" fillId="0" borderId="0" xfId="0" applyNumberFormat="1" applyFont="1" applyAlignment="1">
      <alignment horizontal="center" vertical="center"/>
    </xf>
    <xf numFmtId="0" fontId="38" fillId="15" borderId="46" xfId="0" applyFont="1" applyFill="1" applyBorder="1" applyAlignment="1">
      <alignment horizontal="left" vertical="center" wrapText="1"/>
    </xf>
    <xf numFmtId="0" fontId="29" fillId="0" borderId="0" xfId="4" applyFont="1" applyAlignment="1">
      <alignment horizontal="center" vertical="top" wrapText="1"/>
    </xf>
    <xf numFmtId="0" fontId="29" fillId="0" borderId="0" xfId="4" applyFont="1" applyAlignment="1">
      <alignment horizontal="center" vertical="center" wrapText="1"/>
    </xf>
    <xf numFmtId="180" fontId="0" fillId="5" borderId="0" xfId="0" applyNumberFormat="1" applyFill="1" applyAlignment="1" applyProtection="1">
      <alignment horizontal="center" vertical="center" wrapText="1"/>
      <protection locked="0"/>
    </xf>
    <xf numFmtId="0" fontId="0" fillId="5" borderId="0" xfId="0" applyFill="1" applyAlignment="1">
      <alignment horizontal="left" vertical="top" wrapText="1"/>
    </xf>
    <xf numFmtId="0" fontId="12" fillId="21" borderId="20" xfId="2" applyFont="1" applyFill="1" applyBorder="1" applyAlignment="1" applyProtection="1">
      <alignment horizontal="center" vertical="top" shrinkToFit="1"/>
      <protection hidden="1"/>
    </xf>
    <xf numFmtId="0" fontId="0" fillId="0" borderId="46" xfId="0" applyBorder="1" applyAlignment="1">
      <alignment horizontal="left" vertical="center"/>
    </xf>
    <xf numFmtId="0" fontId="34" fillId="2" borderId="47" xfId="0" applyFont="1" applyFill="1" applyBorder="1" applyAlignment="1">
      <alignment horizontal="center" vertical="center" wrapText="1"/>
    </xf>
    <xf numFmtId="0" fontId="18" fillId="15" borderId="77" xfId="0" applyFont="1" applyFill="1" applyBorder="1" applyAlignment="1">
      <alignment horizontal="left" vertical="center" wrapText="1"/>
    </xf>
    <xf numFmtId="0" fontId="25" fillId="12" borderId="1" xfId="0" applyFont="1" applyFill="1" applyBorder="1" applyAlignment="1">
      <alignment horizontal="left" vertical="center"/>
    </xf>
    <xf numFmtId="0" fontId="0" fillId="0" borderId="1" xfId="0" applyBorder="1"/>
    <xf numFmtId="0" fontId="0" fillId="0" borderId="1" xfId="0" applyBorder="1" applyAlignment="1">
      <alignment horizontal="center"/>
    </xf>
    <xf numFmtId="49" fontId="0" fillId="0" borderId="1" xfId="0" applyNumberFormat="1" applyBorder="1" applyAlignment="1">
      <alignment horizontal="center"/>
    </xf>
    <xf numFmtId="177" fontId="0" fillId="0" borderId="0" xfId="0" applyNumberFormat="1"/>
    <xf numFmtId="49" fontId="25" fillId="12" borderId="1" xfId="0" applyNumberFormat="1" applyFont="1" applyFill="1" applyBorder="1" applyAlignment="1">
      <alignment horizontal="left" vertical="center"/>
    </xf>
    <xf numFmtId="0" fontId="0" fillId="5" borderId="0" xfId="0" applyFill="1" applyAlignment="1">
      <alignment shrinkToFit="1"/>
    </xf>
    <xf numFmtId="0" fontId="6" fillId="0" borderId="0" xfId="2" applyFont="1" applyAlignment="1" applyProtection="1">
      <alignment horizontal="left" vertical="top" wrapText="1"/>
      <protection hidden="1"/>
    </xf>
    <xf numFmtId="180" fontId="0" fillId="5" borderId="45" xfId="0" applyNumberFormat="1" applyFill="1" applyBorder="1" applyAlignment="1" applyProtection="1">
      <alignment horizontal="center" vertical="center" shrinkToFit="1"/>
      <protection locked="0"/>
    </xf>
    <xf numFmtId="49" fontId="5" fillId="5" borderId="59" xfId="0" applyNumberFormat="1" applyFont="1" applyFill="1" applyBorder="1" applyAlignment="1" applyProtection="1">
      <alignment horizontal="center" vertical="center" shrinkToFit="1"/>
      <protection locked="0"/>
    </xf>
    <xf numFmtId="49" fontId="43" fillId="2" borderId="45" xfId="0" applyNumberFormat="1" applyFont="1" applyFill="1" applyBorder="1" applyAlignment="1" applyProtection="1">
      <alignment horizontal="center" vertical="center"/>
      <protection locked="0"/>
    </xf>
    <xf numFmtId="0" fontId="44" fillId="2" borderId="45" xfId="0" applyFont="1" applyFill="1" applyBorder="1" applyAlignment="1" applyProtection="1">
      <alignment horizontal="center" vertical="center"/>
      <protection locked="0"/>
    </xf>
    <xf numFmtId="49" fontId="44" fillId="2" borderId="45" xfId="0" applyNumberFormat="1" applyFont="1" applyFill="1" applyBorder="1" applyAlignment="1" applyProtection="1">
      <alignment horizontal="center" vertical="center"/>
      <protection locked="0"/>
    </xf>
    <xf numFmtId="0" fontId="46" fillId="0" borderId="52" xfId="2" applyFont="1" applyBorder="1" applyAlignment="1" applyProtection="1">
      <alignment horizontal="center" vertical="center" shrinkToFit="1"/>
      <protection hidden="1"/>
    </xf>
    <xf numFmtId="0" fontId="46" fillId="0" borderId="40" xfId="2" applyFont="1" applyBorder="1" applyAlignment="1" applyProtection="1">
      <alignment horizontal="center" vertical="center" shrinkToFit="1"/>
      <protection hidden="1"/>
    </xf>
    <xf numFmtId="0" fontId="51" fillId="0" borderId="51" xfId="2" applyFont="1" applyBorder="1" applyAlignment="1" applyProtection="1">
      <alignment horizontal="center" vertical="center" shrinkToFit="1"/>
      <protection hidden="1"/>
    </xf>
    <xf numFmtId="0" fontId="51" fillId="0" borderId="44" xfId="2" applyFont="1" applyBorder="1" applyAlignment="1" applyProtection="1">
      <alignment horizontal="center" vertical="center" shrinkToFit="1"/>
      <protection hidden="1"/>
    </xf>
    <xf numFmtId="0" fontId="53" fillId="15" borderId="77" xfId="0" applyFont="1" applyFill="1" applyBorder="1" applyAlignment="1">
      <alignment horizontal="left" vertical="center" wrapText="1"/>
    </xf>
    <xf numFmtId="0" fontId="38" fillId="15" borderId="77" xfId="0" applyFont="1" applyFill="1" applyBorder="1" applyAlignment="1">
      <alignment horizontal="left" vertical="center" wrapText="1"/>
    </xf>
    <xf numFmtId="0" fontId="36" fillId="5" borderId="0" xfId="0" applyFont="1" applyFill="1" applyAlignment="1">
      <alignment horizontal="center" vertical="center" wrapText="1"/>
    </xf>
    <xf numFmtId="0" fontId="36" fillId="5" borderId="55" xfId="0" applyFont="1" applyFill="1" applyBorder="1" applyAlignment="1">
      <alignment horizontal="center" vertical="center" wrapText="1"/>
    </xf>
    <xf numFmtId="0" fontId="0" fillId="5" borderId="0" xfId="0" applyFill="1" applyAlignment="1">
      <alignment horizontal="center" vertical="center" wrapText="1"/>
    </xf>
    <xf numFmtId="0" fontId="0" fillId="5" borderId="55" xfId="0" applyFill="1" applyBorder="1" applyAlignment="1">
      <alignment horizontal="center" vertical="center" wrapText="1"/>
    </xf>
    <xf numFmtId="0" fontId="32" fillId="16" borderId="53" xfId="0" applyFont="1" applyFill="1" applyBorder="1" applyAlignment="1">
      <alignment horizontal="center" vertical="center" wrapText="1"/>
    </xf>
    <xf numFmtId="0" fontId="32" fillId="16" borderId="49" xfId="0" applyFont="1" applyFill="1" applyBorder="1" applyAlignment="1">
      <alignment horizontal="center" vertical="center" wrapText="1"/>
    </xf>
    <xf numFmtId="0" fontId="11" fillId="18" borderId="57" xfId="0" applyFont="1" applyFill="1" applyBorder="1" applyAlignment="1">
      <alignment horizontal="center" vertical="center" wrapText="1"/>
    </xf>
    <xf numFmtId="0" fontId="11" fillId="18" borderId="50" xfId="0" applyFont="1" applyFill="1" applyBorder="1" applyAlignment="1">
      <alignment horizontal="center" vertical="center" wrapText="1"/>
    </xf>
    <xf numFmtId="0" fontId="11" fillId="18" borderId="46" xfId="0" applyFont="1" applyFill="1" applyBorder="1" applyAlignment="1">
      <alignment horizontal="center" vertical="center" wrapText="1"/>
    </xf>
    <xf numFmtId="0" fontId="33" fillId="17" borderId="47" xfId="0" applyFont="1" applyFill="1" applyBorder="1" applyAlignment="1">
      <alignment horizontal="center" vertical="center"/>
    </xf>
    <xf numFmtId="0" fontId="33" fillId="17" borderId="80" xfId="0" applyFont="1" applyFill="1" applyBorder="1" applyAlignment="1">
      <alignment horizontal="center" vertical="center"/>
    </xf>
    <xf numFmtId="0" fontId="33" fillId="17" borderId="48" xfId="0" applyFont="1" applyFill="1" applyBorder="1" applyAlignment="1">
      <alignment horizontal="center" vertical="center"/>
    </xf>
    <xf numFmtId="0" fontId="35" fillId="14" borderId="68" xfId="0" applyFont="1" applyFill="1" applyBorder="1" applyAlignment="1">
      <alignment horizontal="center" vertical="center"/>
    </xf>
    <xf numFmtId="0" fontId="35" fillId="14" borderId="69" xfId="0" applyFont="1" applyFill="1" applyBorder="1" applyAlignment="1">
      <alignment horizontal="center" vertical="center"/>
    </xf>
    <xf numFmtId="0" fontId="35" fillId="14" borderId="7" xfId="0" applyFont="1" applyFill="1" applyBorder="1" applyAlignment="1">
      <alignment horizontal="center" vertical="center"/>
    </xf>
    <xf numFmtId="0" fontId="35" fillId="14" borderId="8" xfId="0" applyFont="1" applyFill="1" applyBorder="1" applyAlignment="1">
      <alignment horizontal="center" vertical="center"/>
    </xf>
    <xf numFmtId="0" fontId="0" fillId="15" borderId="78" xfId="0" applyFill="1" applyBorder="1" applyAlignment="1">
      <alignment horizontal="center" vertical="center"/>
    </xf>
    <xf numFmtId="0" fontId="0" fillId="15" borderId="79" xfId="0" applyFill="1" applyBorder="1" applyAlignment="1">
      <alignment horizontal="center" vertical="center"/>
    </xf>
    <xf numFmtId="0" fontId="0" fillId="20" borderId="2" xfId="0" applyFill="1" applyBorder="1" applyAlignment="1">
      <alignment wrapText="1"/>
    </xf>
    <xf numFmtId="0" fontId="0" fillId="20" borderId="5" xfId="0" applyFill="1" applyBorder="1" applyAlignment="1">
      <alignment wrapText="1"/>
    </xf>
    <xf numFmtId="0" fontId="33" fillId="13" borderId="75" xfId="0" applyFont="1" applyFill="1" applyBorder="1" applyAlignment="1">
      <alignment horizontal="center" vertical="center"/>
    </xf>
    <xf numFmtId="0" fontId="33" fillId="13" borderId="76" xfId="0" applyFont="1" applyFill="1" applyBorder="1" applyAlignment="1">
      <alignment horizontal="center" vertical="center"/>
    </xf>
    <xf numFmtId="0" fontId="33" fillId="10" borderId="75" xfId="0" applyFont="1" applyFill="1" applyBorder="1" applyAlignment="1">
      <alignment horizontal="center" vertical="center"/>
    </xf>
    <xf numFmtId="0" fontId="33" fillId="10" borderId="49" xfId="0" applyFont="1" applyFill="1" applyBorder="1" applyAlignment="1">
      <alignment horizontal="center" vertical="center"/>
    </xf>
    <xf numFmtId="0" fontId="33" fillId="10" borderId="76" xfId="0" applyFont="1" applyFill="1" applyBorder="1" applyAlignment="1">
      <alignment horizontal="center" vertical="center"/>
    </xf>
    <xf numFmtId="0" fontId="34" fillId="2" borderId="58" xfId="0" applyFont="1" applyFill="1" applyBorder="1" applyAlignment="1">
      <alignment horizontal="center" vertical="center" wrapText="1"/>
    </xf>
    <xf numFmtId="0" fontId="34" fillId="2" borderId="60" xfId="0" applyFont="1" applyFill="1" applyBorder="1" applyAlignment="1">
      <alignment horizontal="center" vertical="center" wrapText="1"/>
    </xf>
    <xf numFmtId="0" fontId="0" fillId="5" borderId="60" xfId="0"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shrinkToFit="1"/>
      <protection locked="0"/>
    </xf>
    <xf numFmtId="0" fontId="6" fillId="0" borderId="71" xfId="2" applyFont="1" applyBorder="1" applyAlignment="1" applyProtection="1">
      <alignment horizontal="center" vertical="center" shrinkToFit="1"/>
      <protection hidden="1"/>
    </xf>
    <xf numFmtId="0" fontId="6" fillId="0" borderId="72" xfId="2" applyFont="1" applyBorder="1" applyAlignment="1" applyProtection="1">
      <alignment horizontal="center" vertical="center" shrinkToFit="1"/>
      <protection hidden="1"/>
    </xf>
    <xf numFmtId="0" fontId="6" fillId="0" borderId="37" xfId="2" applyFont="1" applyBorder="1" applyAlignment="1" applyProtection="1">
      <alignment horizontal="center" vertical="center" shrinkToFit="1"/>
      <protection hidden="1"/>
    </xf>
    <xf numFmtId="0" fontId="6" fillId="0" borderId="25" xfId="2" applyFont="1" applyBorder="1" applyAlignment="1" applyProtection="1">
      <alignment horizontal="center" vertical="center" shrinkToFit="1"/>
      <protection hidden="1"/>
    </xf>
    <xf numFmtId="0" fontId="6" fillId="0" borderId="24" xfId="2" applyFont="1" applyBorder="1" applyAlignment="1" applyProtection="1">
      <alignment vertical="center" shrinkToFit="1"/>
      <protection hidden="1"/>
    </xf>
    <xf numFmtId="0" fontId="6" fillId="0" borderId="8" xfId="2" applyFont="1" applyBorder="1" applyAlignment="1" applyProtection="1">
      <alignment vertical="center" shrinkToFit="1"/>
      <protection hidden="1"/>
    </xf>
    <xf numFmtId="0" fontId="6" fillId="0" borderId="16" xfId="2" applyFont="1" applyBorder="1" applyAlignment="1" applyProtection="1">
      <alignment vertical="center" shrinkToFit="1"/>
      <protection hidden="1"/>
    </xf>
    <xf numFmtId="0" fontId="6" fillId="0" borderId="12" xfId="2" applyFont="1" applyBorder="1" applyAlignment="1" applyProtection="1">
      <alignment vertical="center" shrinkToFit="1"/>
      <protection hidden="1"/>
    </xf>
    <xf numFmtId="0" fontId="6" fillId="0" borderId="20" xfId="2" applyFont="1" applyBorder="1" applyAlignment="1" applyProtection="1">
      <alignment vertical="center" shrinkToFit="1"/>
      <protection hidden="1"/>
    </xf>
    <xf numFmtId="0" fontId="6" fillId="0" borderId="14" xfId="2" applyFont="1" applyBorder="1" applyAlignment="1" applyProtection="1">
      <alignment vertical="center" shrinkToFit="1"/>
      <protection hidden="1"/>
    </xf>
    <xf numFmtId="0" fontId="13" fillId="0" borderId="37" xfId="0" applyFont="1" applyBorder="1" applyAlignment="1" applyProtection="1">
      <alignment horizontal="center" vertical="center" shrinkToFit="1"/>
      <protection hidden="1"/>
    </xf>
    <xf numFmtId="0" fontId="13" fillId="0" borderId="38" xfId="0" applyFont="1" applyBorder="1" applyAlignment="1" applyProtection="1">
      <alignment horizontal="center" vertical="center" shrinkToFit="1"/>
      <protection hidden="1"/>
    </xf>
    <xf numFmtId="0" fontId="13" fillId="0" borderId="19" xfId="0" applyFont="1" applyBorder="1" applyAlignment="1" applyProtection="1">
      <alignment horizontal="center" vertical="center" shrinkToFit="1"/>
      <protection hidden="1"/>
    </xf>
    <xf numFmtId="0" fontId="13" fillId="0" borderId="18" xfId="0" applyFont="1" applyBorder="1" applyAlignment="1" applyProtection="1">
      <alignment horizontal="center" vertical="center" shrinkToFit="1"/>
      <protection hidden="1"/>
    </xf>
    <xf numFmtId="0" fontId="13" fillId="0" borderId="21" xfId="0" applyFont="1" applyBorder="1" applyAlignment="1" applyProtection="1">
      <alignment horizontal="center" vertical="center" shrinkToFit="1"/>
      <protection hidden="1"/>
    </xf>
    <xf numFmtId="0" fontId="13" fillId="0" borderId="23" xfId="0" applyFont="1" applyBorder="1" applyAlignment="1" applyProtection="1">
      <alignment horizontal="center" vertical="center" shrinkToFit="1"/>
      <protection hidden="1"/>
    </xf>
    <xf numFmtId="0" fontId="9" fillId="0" borderId="24" xfId="0" applyFont="1" applyBorder="1" applyAlignment="1" applyProtection="1">
      <alignment horizontal="center" shrinkToFit="1"/>
      <protection hidden="1"/>
    </xf>
    <xf numFmtId="0" fontId="9" fillId="0" borderId="15" xfId="0" applyFont="1" applyBorder="1" applyAlignment="1" applyProtection="1">
      <alignment horizontal="center" shrinkToFit="1"/>
      <protection hidden="1"/>
    </xf>
    <xf numFmtId="0" fontId="9" fillId="0" borderId="16" xfId="0" applyFont="1" applyBorder="1" applyAlignment="1" applyProtection="1">
      <alignment horizontal="center" shrinkToFit="1"/>
      <protection hidden="1"/>
    </xf>
    <xf numFmtId="0" fontId="9" fillId="0" borderId="17" xfId="0" applyFont="1" applyBorder="1" applyAlignment="1" applyProtection="1">
      <alignment horizontal="center" shrinkToFit="1"/>
      <protection hidden="1"/>
    </xf>
    <xf numFmtId="0" fontId="9" fillId="0" borderId="34" xfId="0" applyFont="1" applyBorder="1" applyAlignment="1" applyProtection="1">
      <alignment horizontal="center" shrinkToFit="1"/>
      <protection hidden="1"/>
    </xf>
    <xf numFmtId="0" fontId="9" fillId="0" borderId="26" xfId="0" applyFont="1" applyBorder="1" applyAlignment="1" applyProtection="1">
      <alignment horizontal="center" shrinkToFit="1"/>
      <protection hidden="1"/>
    </xf>
    <xf numFmtId="0" fontId="6" fillId="0" borderId="0" xfId="2" applyFont="1" applyAlignment="1" applyProtection="1">
      <alignment horizontal="center" vertical="center"/>
      <protection hidden="1"/>
    </xf>
    <xf numFmtId="0" fontId="6" fillId="0" borderId="10" xfId="2" applyFont="1" applyBorder="1" applyAlignment="1" applyProtection="1">
      <alignment horizontal="center" vertical="center"/>
      <protection hidden="1"/>
    </xf>
    <xf numFmtId="0" fontId="22" fillId="0" borderId="36" xfId="0" applyFont="1" applyBorder="1" applyAlignment="1" applyProtection="1">
      <alignment horizontal="left" vertical="top" wrapText="1"/>
      <protection hidden="1"/>
    </xf>
    <xf numFmtId="0" fontId="22" fillId="0" borderId="19" xfId="0" applyFont="1" applyBorder="1" applyAlignment="1" applyProtection="1">
      <alignment horizontal="left" vertical="top" wrapText="1"/>
      <protection hidden="1"/>
    </xf>
    <xf numFmtId="0" fontId="22" fillId="0" borderId="25" xfId="0" applyFont="1" applyBorder="1" applyAlignment="1" applyProtection="1">
      <alignment horizontal="left" vertical="top" wrapText="1"/>
      <protection hidden="1"/>
    </xf>
    <xf numFmtId="0" fontId="6" fillId="21" borderId="24" xfId="2" applyFont="1" applyFill="1" applyBorder="1" applyAlignment="1" applyProtection="1">
      <alignment vertical="center" shrinkToFit="1"/>
      <protection hidden="1"/>
    </xf>
    <xf numFmtId="0" fontId="6" fillId="21" borderId="8" xfId="2" applyFont="1" applyFill="1" applyBorder="1" applyAlignment="1" applyProtection="1">
      <alignment vertical="center" shrinkToFit="1"/>
      <protection hidden="1"/>
    </xf>
    <xf numFmtId="0" fontId="6" fillId="21" borderId="16" xfId="2" applyFont="1" applyFill="1" applyBorder="1" applyAlignment="1" applyProtection="1">
      <alignment vertical="center" shrinkToFit="1"/>
      <protection hidden="1"/>
    </xf>
    <xf numFmtId="0" fontId="6" fillId="21" borderId="12" xfId="2" applyFont="1" applyFill="1" applyBorder="1" applyAlignment="1" applyProtection="1">
      <alignment vertical="center" shrinkToFit="1"/>
      <protection hidden="1"/>
    </xf>
    <xf numFmtId="0" fontId="12" fillId="21" borderId="44" xfId="2" applyFont="1" applyFill="1" applyBorder="1" applyAlignment="1" applyProtection="1">
      <alignment horizontal="center" vertical="center" shrinkToFit="1"/>
      <protection hidden="1"/>
    </xf>
    <xf numFmtId="0" fontId="12" fillId="21" borderId="40" xfId="2" applyFont="1" applyFill="1" applyBorder="1" applyAlignment="1" applyProtection="1">
      <alignment horizontal="center" vertical="center" shrinkToFit="1"/>
      <protection hidden="1"/>
    </xf>
    <xf numFmtId="0" fontId="12" fillId="21" borderId="51" xfId="2" applyFont="1" applyFill="1" applyBorder="1" applyAlignment="1" applyProtection="1">
      <alignment horizontal="center" vertical="center" shrinkToFit="1"/>
      <protection hidden="1"/>
    </xf>
    <xf numFmtId="0" fontId="12" fillId="21" borderId="52" xfId="2" applyFont="1" applyFill="1" applyBorder="1" applyAlignment="1" applyProtection="1">
      <alignment horizontal="center" vertical="center" shrinkToFit="1"/>
      <protection hidden="1"/>
    </xf>
    <xf numFmtId="0" fontId="12" fillId="12" borderId="6" xfId="2" applyFont="1" applyFill="1" applyBorder="1" applyAlignment="1" applyProtection="1">
      <alignment horizontal="center" vertical="center" shrinkToFit="1"/>
      <protection hidden="1"/>
    </xf>
    <xf numFmtId="0" fontId="12" fillId="12" borderId="7" xfId="2" applyFont="1" applyFill="1" applyBorder="1" applyAlignment="1" applyProtection="1">
      <alignment horizontal="center" vertical="center" shrinkToFit="1"/>
      <protection hidden="1"/>
    </xf>
    <xf numFmtId="0" fontId="12" fillId="12" borderId="8" xfId="2" applyFont="1" applyFill="1" applyBorder="1" applyAlignment="1" applyProtection="1">
      <alignment horizontal="center" vertical="center" shrinkToFit="1"/>
      <protection hidden="1"/>
    </xf>
    <xf numFmtId="0" fontId="12" fillId="12" borderId="3" xfId="2" applyFont="1" applyFill="1" applyBorder="1" applyAlignment="1" applyProtection="1">
      <alignment horizontal="center" vertical="center" shrinkToFit="1"/>
      <protection hidden="1"/>
    </xf>
    <xf numFmtId="0" fontId="12" fillId="12" borderId="0" xfId="2" applyFont="1" applyFill="1" applyAlignment="1" applyProtection="1">
      <alignment horizontal="center" vertical="center" shrinkToFit="1"/>
      <protection hidden="1"/>
    </xf>
    <xf numFmtId="0" fontId="12" fillId="12" borderId="12" xfId="2" applyFont="1" applyFill="1" applyBorder="1" applyAlignment="1" applyProtection="1">
      <alignment horizontal="center" vertical="center" shrinkToFit="1"/>
      <protection hidden="1"/>
    </xf>
    <xf numFmtId="0" fontId="12" fillId="12" borderId="13" xfId="2" applyFont="1" applyFill="1" applyBorder="1" applyAlignment="1" applyProtection="1">
      <alignment horizontal="center" vertical="center" shrinkToFit="1"/>
      <protection hidden="1"/>
    </xf>
    <xf numFmtId="0" fontId="12" fillId="12" borderId="4" xfId="2" applyFont="1" applyFill="1" applyBorder="1" applyAlignment="1" applyProtection="1">
      <alignment horizontal="center" vertical="center" shrinkToFit="1"/>
      <protection hidden="1"/>
    </xf>
    <xf numFmtId="0" fontId="12" fillId="12" borderId="14" xfId="2" applyFont="1" applyFill="1" applyBorder="1" applyAlignment="1" applyProtection="1">
      <alignment horizontal="center" vertical="center" shrinkToFit="1"/>
      <protection hidden="1"/>
    </xf>
    <xf numFmtId="0" fontId="13" fillId="0" borderId="37" xfId="0" applyFont="1" applyBorder="1" applyAlignment="1" applyProtection="1">
      <alignment horizontal="center" shrinkToFit="1"/>
      <protection hidden="1"/>
    </xf>
    <xf numFmtId="0" fontId="13" fillId="0" borderId="19" xfId="0" applyFont="1" applyBorder="1" applyAlignment="1" applyProtection="1">
      <alignment horizontal="center" shrinkToFit="1"/>
      <protection hidden="1"/>
    </xf>
    <xf numFmtId="0" fontId="13" fillId="0" borderId="25" xfId="0" applyFont="1" applyBorder="1" applyAlignment="1" applyProtection="1">
      <alignment horizontal="center" shrinkToFit="1"/>
      <protection hidden="1"/>
    </xf>
    <xf numFmtId="0" fontId="13" fillId="0" borderId="38" xfId="0" applyFont="1" applyBorder="1" applyAlignment="1" applyProtection="1">
      <alignment horizontal="center" shrinkToFit="1"/>
      <protection hidden="1"/>
    </xf>
    <xf numFmtId="0" fontId="13" fillId="0" borderId="18" xfId="0" applyFont="1" applyBorder="1" applyAlignment="1" applyProtection="1">
      <alignment horizontal="center" shrinkToFit="1"/>
      <protection hidden="1"/>
    </xf>
    <xf numFmtId="0" fontId="13" fillId="0" borderId="27" xfId="0" applyFont="1" applyBorder="1" applyAlignment="1" applyProtection="1">
      <alignment horizontal="center" shrinkToFit="1"/>
      <protection hidden="1"/>
    </xf>
    <xf numFmtId="0" fontId="13" fillId="0" borderId="6" xfId="2" applyFont="1" applyBorder="1" applyAlignment="1" applyProtection="1">
      <alignment horizontal="center" shrinkToFit="1"/>
      <protection hidden="1"/>
    </xf>
    <xf numFmtId="0" fontId="13" fillId="0" borderId="8" xfId="2" applyFont="1" applyBorder="1" applyAlignment="1" applyProtection="1">
      <alignment horizontal="center" shrinkToFit="1"/>
      <protection hidden="1"/>
    </xf>
    <xf numFmtId="0" fontId="13" fillId="0" borderId="3" xfId="2" applyFont="1" applyBorder="1" applyAlignment="1" applyProtection="1">
      <alignment horizontal="center" shrinkToFit="1"/>
      <protection hidden="1"/>
    </xf>
    <xf numFmtId="0" fontId="13" fillId="0" borderId="12" xfId="2" applyFont="1" applyBorder="1" applyAlignment="1" applyProtection="1">
      <alignment horizontal="center" shrinkToFit="1"/>
      <protection hidden="1"/>
    </xf>
    <xf numFmtId="0" fontId="13" fillId="0" borderId="13" xfId="2" applyFont="1" applyBorder="1" applyAlignment="1" applyProtection="1">
      <alignment horizontal="center" shrinkToFit="1"/>
      <protection hidden="1"/>
    </xf>
    <xf numFmtId="0" fontId="13" fillId="0" borderId="14" xfId="2" applyFont="1" applyBorder="1" applyAlignment="1" applyProtection="1">
      <alignment horizontal="center" shrinkToFit="1"/>
      <protection hidden="1"/>
    </xf>
    <xf numFmtId="0" fontId="6" fillId="0" borderId="6" xfId="2" applyFont="1" applyBorder="1" applyAlignment="1" applyProtection="1">
      <alignment horizontal="center" vertical="center"/>
      <protection hidden="1"/>
    </xf>
    <xf numFmtId="0" fontId="6" fillId="0" borderId="7" xfId="2" applyFont="1" applyBorder="1" applyAlignment="1" applyProtection="1">
      <alignment horizontal="center" vertical="center"/>
      <protection hidden="1"/>
    </xf>
    <xf numFmtId="0" fontId="6" fillId="0" borderId="8" xfId="2" applyFont="1" applyBorder="1" applyAlignment="1" applyProtection="1">
      <alignment horizontal="center" vertical="center"/>
      <protection hidden="1"/>
    </xf>
    <xf numFmtId="0" fontId="6" fillId="0" borderId="9" xfId="2" applyFont="1" applyBorder="1" applyAlignment="1" applyProtection="1">
      <alignment horizontal="center" vertical="center"/>
      <protection hidden="1"/>
    </xf>
    <xf numFmtId="0" fontId="6" fillId="0" borderId="11" xfId="2" applyFont="1" applyBorder="1" applyAlignment="1" applyProtection="1">
      <alignment horizontal="center" vertical="center"/>
      <protection hidden="1"/>
    </xf>
    <xf numFmtId="0" fontId="6" fillId="0" borderId="31" xfId="2" applyFont="1" applyBorder="1" applyAlignment="1" applyProtection="1">
      <alignment horizontal="center" vertical="center"/>
      <protection hidden="1"/>
    </xf>
    <xf numFmtId="0" fontId="6" fillId="0" borderId="29" xfId="2" applyFont="1" applyBorder="1" applyAlignment="1" applyProtection="1">
      <alignment horizontal="center" vertical="center"/>
      <protection hidden="1"/>
    </xf>
    <xf numFmtId="0" fontId="6" fillId="0" borderId="30" xfId="2" applyFont="1" applyBorder="1" applyAlignment="1" applyProtection="1">
      <alignment horizontal="center" vertical="center"/>
      <protection hidden="1"/>
    </xf>
    <xf numFmtId="0" fontId="6" fillId="0" borderId="3" xfId="2" applyFont="1" applyBorder="1" applyAlignment="1" applyProtection="1">
      <alignment horizontal="center" vertical="center"/>
      <protection hidden="1"/>
    </xf>
    <xf numFmtId="0" fontId="6" fillId="0" borderId="12" xfId="2" applyFont="1" applyBorder="1" applyAlignment="1" applyProtection="1">
      <alignment horizontal="center" vertical="center"/>
      <protection hidden="1"/>
    </xf>
    <xf numFmtId="0" fontId="6" fillId="0" borderId="13" xfId="2" applyFont="1" applyBorder="1" applyAlignment="1" applyProtection="1">
      <alignment horizontal="center" vertical="center"/>
      <protection hidden="1"/>
    </xf>
    <xf numFmtId="0" fontId="6" fillId="0" borderId="4" xfId="2" applyFont="1" applyBorder="1" applyAlignment="1" applyProtection="1">
      <alignment horizontal="center" vertical="center"/>
      <protection hidden="1"/>
    </xf>
    <xf numFmtId="0" fontId="6" fillId="0" borderId="14" xfId="2" applyFont="1" applyBorder="1" applyAlignment="1" applyProtection="1">
      <alignment horizontal="center" vertical="center"/>
      <protection hidden="1"/>
    </xf>
    <xf numFmtId="0" fontId="39" fillId="0" borderId="16" xfId="2" applyFont="1" applyBorder="1" applyAlignment="1" applyProtection="1">
      <alignment horizontal="left" wrapText="1"/>
      <protection hidden="1"/>
    </xf>
    <xf numFmtId="0" fontId="39" fillId="0" borderId="0" xfId="2" applyFont="1" applyAlignment="1" applyProtection="1">
      <alignment horizontal="left" wrapText="1"/>
      <protection hidden="1"/>
    </xf>
    <xf numFmtId="0" fontId="39" fillId="0" borderId="12" xfId="2" applyFont="1" applyBorder="1" applyAlignment="1" applyProtection="1">
      <alignment horizontal="left" wrapText="1"/>
      <protection hidden="1"/>
    </xf>
    <xf numFmtId="0" fontId="39" fillId="0" borderId="20" xfId="2" applyFont="1" applyBorder="1" applyAlignment="1" applyProtection="1">
      <alignment horizontal="left" wrapText="1"/>
      <protection hidden="1"/>
    </xf>
    <xf numFmtId="0" fontId="39" fillId="0" borderId="4" xfId="2" applyFont="1" applyBorder="1" applyAlignment="1" applyProtection="1">
      <alignment horizontal="left" wrapText="1"/>
      <protection hidden="1"/>
    </xf>
    <xf numFmtId="0" fontId="39" fillId="0" borderId="14" xfId="2" applyFont="1" applyBorder="1" applyAlignment="1" applyProtection="1">
      <alignment horizontal="left" wrapText="1"/>
      <protection hidden="1"/>
    </xf>
    <xf numFmtId="0" fontId="8" fillId="5" borderId="6" xfId="2" applyFont="1" applyFill="1" applyBorder="1" applyAlignment="1" applyProtection="1">
      <alignment horizontal="left" shrinkToFit="1"/>
      <protection hidden="1"/>
    </xf>
    <xf numFmtId="0" fontId="8" fillId="5" borderId="7" xfId="2" applyFont="1" applyFill="1" applyBorder="1" applyAlignment="1" applyProtection="1">
      <alignment horizontal="left" shrinkToFit="1"/>
      <protection hidden="1"/>
    </xf>
    <xf numFmtId="0" fontId="8" fillId="5" borderId="15" xfId="2" applyFont="1" applyFill="1" applyBorder="1" applyAlignment="1" applyProtection="1">
      <alignment horizontal="left" shrinkToFit="1"/>
      <protection hidden="1"/>
    </xf>
    <xf numFmtId="0" fontId="15" fillId="0" borderId="37" xfId="2" applyFont="1" applyBorder="1" applyAlignment="1" applyProtection="1">
      <alignment horizontal="center" shrinkToFit="1"/>
      <protection hidden="1"/>
    </xf>
    <xf numFmtId="0" fontId="15" fillId="0" borderId="19" xfId="2" applyFont="1" applyBorder="1" applyAlignment="1" applyProtection="1">
      <alignment horizontal="center" shrinkToFit="1"/>
      <protection hidden="1"/>
    </xf>
    <xf numFmtId="0" fontId="15" fillId="0" borderId="21" xfId="2" applyFont="1" applyBorder="1" applyAlignment="1" applyProtection="1">
      <alignment horizontal="center" shrinkToFit="1"/>
      <protection hidden="1"/>
    </xf>
    <xf numFmtId="0" fontId="13" fillId="0" borderId="33" xfId="0" applyFont="1" applyBorder="1" applyAlignment="1" applyProtection="1">
      <alignment horizontal="center" shrinkToFit="1"/>
      <protection hidden="1"/>
    </xf>
    <xf numFmtId="0" fontId="13" fillId="0" borderId="29" xfId="0" applyFont="1" applyBorder="1" applyAlignment="1" applyProtection="1">
      <alignment horizontal="center" shrinkToFit="1"/>
      <protection hidden="1"/>
    </xf>
    <xf numFmtId="0" fontId="13" fillId="0" borderId="28" xfId="0" applyFont="1" applyBorder="1" applyAlignment="1" applyProtection="1">
      <alignment horizontal="center" shrinkToFit="1"/>
      <protection hidden="1"/>
    </xf>
    <xf numFmtId="0" fontId="13" fillId="0" borderId="16" xfId="0" applyFont="1" applyBorder="1" applyAlignment="1" applyProtection="1">
      <alignment horizontal="center" shrinkToFit="1"/>
      <protection hidden="1"/>
    </xf>
    <xf numFmtId="0" fontId="13" fillId="0" borderId="0" xfId="0" applyFont="1" applyAlignment="1" applyProtection="1">
      <alignment horizontal="center" shrinkToFit="1"/>
      <protection hidden="1"/>
    </xf>
    <xf numFmtId="0" fontId="13" fillId="0" borderId="17" xfId="0" applyFont="1" applyBorder="1" applyAlignment="1" applyProtection="1">
      <alignment horizontal="center" shrinkToFit="1"/>
      <protection hidden="1"/>
    </xf>
    <xf numFmtId="0" fontId="13" fillId="0" borderId="20" xfId="0" applyFont="1" applyBorder="1" applyAlignment="1" applyProtection="1">
      <alignment horizontal="center" shrinkToFit="1"/>
      <protection hidden="1"/>
    </xf>
    <xf numFmtId="0" fontId="13" fillId="0" borderId="4" xfId="0" applyFont="1" applyBorder="1" applyAlignment="1" applyProtection="1">
      <alignment horizontal="center" shrinkToFit="1"/>
      <protection hidden="1"/>
    </xf>
    <xf numFmtId="0" fontId="13" fillId="0" borderId="22" xfId="0" applyFont="1" applyBorder="1" applyAlignment="1" applyProtection="1">
      <alignment horizontal="center" shrinkToFit="1"/>
      <protection hidden="1"/>
    </xf>
    <xf numFmtId="0" fontId="10" fillId="4" borderId="3" xfId="0" applyFont="1" applyFill="1" applyBorder="1" applyAlignment="1" applyProtection="1">
      <alignment horizontal="center" vertical="center" shrinkToFit="1"/>
      <protection hidden="1"/>
    </xf>
    <xf numFmtId="0" fontId="10" fillId="4" borderId="0" xfId="0" applyFont="1" applyFill="1" applyAlignment="1" applyProtection="1">
      <alignment horizontal="center" vertical="center" shrinkToFit="1"/>
      <protection hidden="1"/>
    </xf>
    <xf numFmtId="0" fontId="10" fillId="4" borderId="13" xfId="0" applyFont="1" applyFill="1" applyBorder="1" applyAlignment="1" applyProtection="1">
      <alignment horizontal="center" vertical="center" shrinkToFit="1"/>
      <protection hidden="1"/>
    </xf>
    <xf numFmtId="0" fontId="10" fillId="4" borderId="4" xfId="0" applyFont="1" applyFill="1" applyBorder="1" applyAlignment="1" applyProtection="1">
      <alignment horizontal="center" vertical="center" shrinkToFit="1"/>
      <protection hidden="1"/>
    </xf>
    <xf numFmtId="0" fontId="8" fillId="5" borderId="3" xfId="2" applyFont="1" applyFill="1" applyBorder="1" applyAlignment="1" applyProtection="1">
      <alignment horizontal="left" shrinkToFit="1"/>
      <protection hidden="1"/>
    </xf>
    <xf numFmtId="0" fontId="8" fillId="5" borderId="0" xfId="2" applyFont="1" applyFill="1" applyAlignment="1" applyProtection="1">
      <alignment horizontal="left" shrinkToFit="1"/>
      <protection hidden="1"/>
    </xf>
    <xf numFmtId="0" fontId="8" fillId="5" borderId="17" xfId="2" applyFont="1" applyFill="1" applyBorder="1" applyAlignment="1" applyProtection="1">
      <alignment horizontal="left" shrinkToFit="1"/>
      <protection hidden="1"/>
    </xf>
    <xf numFmtId="0" fontId="9" fillId="0" borderId="6" xfId="0" applyFont="1" applyBorder="1" applyAlignment="1" applyProtection="1">
      <alignment horizontal="center" shrinkToFit="1"/>
      <protection hidden="1"/>
    </xf>
    <xf numFmtId="0" fontId="9" fillId="0" borderId="3" xfId="0" applyFont="1" applyBorder="1" applyAlignment="1" applyProtection="1">
      <alignment horizontal="center" shrinkToFit="1"/>
      <protection hidden="1"/>
    </xf>
    <xf numFmtId="0" fontId="9" fillId="0" borderId="9" xfId="0" applyFont="1" applyBorder="1" applyAlignment="1" applyProtection="1">
      <alignment horizontal="center" shrinkToFit="1"/>
      <protection hidden="1"/>
    </xf>
    <xf numFmtId="0" fontId="42" fillId="22" borderId="0" xfId="2" applyFont="1" applyFill="1" applyAlignment="1" applyProtection="1">
      <alignment horizontal="center" vertical="center" shrinkToFit="1"/>
      <protection hidden="1"/>
    </xf>
    <xf numFmtId="0" fontId="42" fillId="22" borderId="10" xfId="2" applyFont="1" applyFill="1" applyBorder="1" applyAlignment="1" applyProtection="1">
      <alignment horizontal="center" vertical="center" shrinkToFit="1"/>
      <protection hidden="1"/>
    </xf>
    <xf numFmtId="0" fontId="9" fillId="0" borderId="36" xfId="2" applyFont="1" applyBorder="1" applyAlignment="1" applyProtection="1">
      <alignment horizontal="left" vertical="top" wrapText="1"/>
      <protection hidden="1"/>
    </xf>
    <xf numFmtId="0" fontId="9" fillId="0" borderId="19" xfId="2" applyFont="1" applyBorder="1" applyAlignment="1" applyProtection="1">
      <alignment horizontal="left" vertical="top" wrapText="1"/>
      <protection hidden="1"/>
    </xf>
    <xf numFmtId="0" fontId="9" fillId="0" borderId="25" xfId="2" applyFont="1" applyBorder="1" applyAlignment="1" applyProtection="1">
      <alignment horizontal="left" vertical="top" wrapText="1"/>
      <protection hidden="1"/>
    </xf>
    <xf numFmtId="0" fontId="23" fillId="21" borderId="16" xfId="2" applyFont="1" applyFill="1" applyBorder="1" applyAlignment="1" applyProtection="1">
      <alignment horizontal="center" vertical="top" shrinkToFit="1"/>
      <protection hidden="1"/>
    </xf>
    <xf numFmtId="0" fontId="23" fillId="21" borderId="12" xfId="2" applyFont="1" applyFill="1" applyBorder="1" applyAlignment="1" applyProtection="1">
      <alignment horizontal="center" vertical="top" shrinkToFit="1"/>
      <protection hidden="1"/>
    </xf>
    <xf numFmtId="0" fontId="23" fillId="21" borderId="16" xfId="2" applyFont="1" applyFill="1" applyBorder="1" applyAlignment="1" applyProtection="1">
      <alignment horizontal="center" wrapText="1" shrinkToFit="1"/>
      <protection hidden="1"/>
    </xf>
    <xf numFmtId="0" fontId="23" fillId="21" borderId="12" xfId="2" applyFont="1" applyFill="1" applyBorder="1" applyAlignment="1" applyProtection="1">
      <alignment horizontal="center" wrapText="1" shrinkToFit="1"/>
      <protection hidden="1"/>
    </xf>
    <xf numFmtId="0" fontId="10" fillId="4" borderId="6" xfId="0" applyFont="1" applyFill="1" applyBorder="1" applyAlignment="1" applyProtection="1">
      <alignment horizontal="center" vertical="center" wrapText="1"/>
      <protection hidden="1"/>
    </xf>
    <xf numFmtId="0" fontId="10" fillId="4" borderId="7" xfId="0" applyFont="1" applyFill="1" applyBorder="1" applyAlignment="1" applyProtection="1">
      <alignment horizontal="center" vertical="center" wrapText="1"/>
      <protection hidden="1"/>
    </xf>
    <xf numFmtId="0" fontId="10" fillId="4" borderId="3" xfId="0" applyFont="1" applyFill="1" applyBorder="1" applyAlignment="1" applyProtection="1">
      <alignment horizontal="center" vertical="center" wrapText="1"/>
      <protection hidden="1"/>
    </xf>
    <xf numFmtId="0" fontId="10" fillId="4" borderId="0" xfId="0" applyFont="1" applyFill="1" applyAlignment="1" applyProtection="1">
      <alignment horizontal="center" vertical="center" wrapText="1"/>
      <protection hidden="1"/>
    </xf>
    <xf numFmtId="0" fontId="10" fillId="4" borderId="13" xfId="0" applyFont="1" applyFill="1" applyBorder="1" applyAlignment="1" applyProtection="1">
      <alignment horizontal="center" vertical="center" wrapText="1"/>
      <protection hidden="1"/>
    </xf>
    <xf numFmtId="0" fontId="10" fillId="4" borderId="4"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shrinkToFit="1"/>
      <protection hidden="1"/>
    </xf>
    <xf numFmtId="179" fontId="8" fillId="0" borderId="0" xfId="0" applyNumberFormat="1" applyFont="1" applyAlignment="1" applyProtection="1">
      <alignment horizontal="center" vertical="center" shrinkToFit="1"/>
      <protection hidden="1"/>
    </xf>
    <xf numFmtId="179" fontId="8" fillId="0" borderId="0" xfId="0" applyNumberFormat="1" applyFont="1" applyAlignment="1" applyProtection="1">
      <alignment horizontal="center" vertical="center"/>
      <protection hidden="1"/>
    </xf>
    <xf numFmtId="178" fontId="8" fillId="0" borderId="0" xfId="0" applyNumberFormat="1" applyFont="1" applyAlignment="1" applyProtection="1">
      <alignment horizontal="center" vertical="center"/>
      <protection hidden="1"/>
    </xf>
    <xf numFmtId="0" fontId="14" fillId="0" borderId="0" xfId="2" applyFont="1" applyAlignment="1" applyProtection="1">
      <alignment horizontal="left" vertical="center" wrapText="1"/>
      <protection hidden="1"/>
    </xf>
    <xf numFmtId="0" fontId="6" fillId="0" borderId="0" xfId="2" applyFont="1" applyAlignment="1" applyProtection="1">
      <alignment horizontal="left" vertical="center" wrapText="1"/>
      <protection hidden="1"/>
    </xf>
    <xf numFmtId="0" fontId="8" fillId="0" borderId="0" xfId="2" applyFont="1" applyAlignment="1" applyProtection="1">
      <alignment horizontal="left" wrapText="1" shrinkToFit="1"/>
      <protection hidden="1"/>
    </xf>
    <xf numFmtId="0" fontId="6" fillId="0" borderId="29" xfId="2" applyFont="1" applyBorder="1" applyAlignment="1" applyProtection="1">
      <alignment horizontal="left" vertical="center" indent="1" shrinkToFit="1"/>
      <protection hidden="1"/>
    </xf>
    <xf numFmtId="0" fontId="6" fillId="0" borderId="10" xfId="2" applyFont="1" applyBorder="1" applyAlignment="1" applyProtection="1">
      <alignment horizontal="left" vertical="center" indent="1" shrinkToFit="1"/>
      <protection hidden="1"/>
    </xf>
    <xf numFmtId="0" fontId="6" fillId="3" borderId="0" xfId="2" applyFont="1" applyFill="1" applyAlignment="1" applyProtection="1">
      <alignment horizontal="center" vertical="center" shrinkToFit="1"/>
      <protection hidden="1"/>
    </xf>
    <xf numFmtId="0" fontId="6" fillId="3" borderId="17" xfId="2" applyFont="1" applyFill="1" applyBorder="1" applyAlignment="1" applyProtection="1">
      <alignment horizontal="center" vertical="center" shrinkToFit="1"/>
      <protection hidden="1"/>
    </xf>
    <xf numFmtId="0" fontId="6" fillId="3" borderId="10" xfId="2" applyFont="1" applyFill="1" applyBorder="1" applyAlignment="1" applyProtection="1">
      <alignment horizontal="center" vertical="center" shrinkToFit="1"/>
      <protection hidden="1"/>
    </xf>
    <xf numFmtId="0" fontId="6" fillId="3" borderId="26" xfId="2" applyFont="1" applyFill="1" applyBorder="1" applyAlignment="1" applyProtection="1">
      <alignment horizontal="center" vertical="center" shrinkToFit="1"/>
      <protection hidden="1"/>
    </xf>
    <xf numFmtId="0" fontId="14" fillId="2" borderId="3" xfId="0" applyFont="1" applyFill="1" applyBorder="1" applyAlignment="1" applyProtection="1">
      <alignment horizontal="center" vertical="center" shrinkToFit="1"/>
      <protection hidden="1"/>
    </xf>
    <xf numFmtId="0" fontId="14" fillId="2" borderId="0" xfId="0" applyFont="1" applyFill="1" applyAlignment="1" applyProtection="1">
      <alignment horizontal="center" vertical="center" shrinkToFit="1"/>
      <protection hidden="1"/>
    </xf>
    <xf numFmtId="0" fontId="14" fillId="2" borderId="9" xfId="0" applyFont="1" applyFill="1" applyBorder="1" applyAlignment="1" applyProtection="1">
      <alignment horizontal="center" vertical="center" shrinkToFit="1"/>
      <protection hidden="1"/>
    </xf>
    <xf numFmtId="0" fontId="14" fillId="2" borderId="10" xfId="0" applyFont="1" applyFill="1" applyBorder="1" applyAlignment="1" applyProtection="1">
      <alignment horizontal="center" vertical="center" shrinkToFit="1"/>
      <protection hidden="1"/>
    </xf>
    <xf numFmtId="0" fontId="14" fillId="7" borderId="31" xfId="2" applyFont="1" applyFill="1" applyBorder="1" applyAlignment="1" applyProtection="1">
      <alignment horizontal="center" vertical="center" shrinkToFit="1"/>
      <protection hidden="1"/>
    </xf>
    <xf numFmtId="0" fontId="14" fillId="7" borderId="29" xfId="2" applyFont="1" applyFill="1" applyBorder="1" applyAlignment="1" applyProtection="1">
      <alignment horizontal="center" vertical="center" shrinkToFit="1"/>
      <protection hidden="1"/>
    </xf>
    <xf numFmtId="0" fontId="14" fillId="7" borderId="30" xfId="2" applyFont="1" applyFill="1" applyBorder="1" applyAlignment="1" applyProtection="1">
      <alignment horizontal="center" vertical="center" shrinkToFit="1"/>
      <protection hidden="1"/>
    </xf>
    <xf numFmtId="0" fontId="14" fillId="7" borderId="9" xfId="2" applyFont="1" applyFill="1" applyBorder="1" applyAlignment="1" applyProtection="1">
      <alignment horizontal="center" vertical="center" shrinkToFit="1"/>
      <protection hidden="1"/>
    </xf>
    <xf numFmtId="0" fontId="14" fillId="7" borderId="10" xfId="2" applyFont="1" applyFill="1" applyBorder="1" applyAlignment="1" applyProtection="1">
      <alignment horizontal="center" vertical="center" shrinkToFit="1"/>
      <protection hidden="1"/>
    </xf>
    <xf numFmtId="0" fontId="14" fillId="7" borderId="11" xfId="2" applyFont="1" applyFill="1" applyBorder="1" applyAlignment="1" applyProtection="1">
      <alignment horizontal="center" vertical="center" shrinkToFit="1"/>
      <protection hidden="1"/>
    </xf>
    <xf numFmtId="0" fontId="16" fillId="14" borderId="6" xfId="0" applyFont="1" applyFill="1" applyBorder="1" applyAlignment="1" applyProtection="1">
      <alignment horizontal="center" vertical="center" shrinkToFit="1"/>
      <protection hidden="1"/>
    </xf>
    <xf numFmtId="0" fontId="16" fillId="14" borderId="7" xfId="0" applyFont="1" applyFill="1" applyBorder="1" applyAlignment="1" applyProtection="1">
      <alignment horizontal="center" vertical="center" shrinkToFit="1"/>
      <protection hidden="1"/>
    </xf>
    <xf numFmtId="0" fontId="16" fillId="14" borderId="8" xfId="0" applyFont="1" applyFill="1" applyBorder="1" applyAlignment="1" applyProtection="1">
      <alignment horizontal="center" vertical="center" shrinkToFit="1"/>
      <protection hidden="1"/>
    </xf>
    <xf numFmtId="0" fontId="16" fillId="14" borderId="3" xfId="0" applyFont="1" applyFill="1" applyBorder="1" applyAlignment="1" applyProtection="1">
      <alignment horizontal="center" vertical="center" shrinkToFit="1"/>
      <protection hidden="1"/>
    </xf>
    <xf numFmtId="0" fontId="16" fillId="14" borderId="0" xfId="0" applyFont="1" applyFill="1" applyAlignment="1" applyProtection="1">
      <alignment horizontal="center" vertical="center" shrinkToFit="1"/>
      <protection hidden="1"/>
    </xf>
    <xf numFmtId="0" fontId="16" fillId="14" borderId="12" xfId="0" applyFont="1" applyFill="1" applyBorder="1" applyAlignment="1" applyProtection="1">
      <alignment horizontal="center" vertical="center" shrinkToFit="1"/>
      <protection hidden="1"/>
    </xf>
    <xf numFmtId="0" fontId="16" fillId="14" borderId="13" xfId="0" applyFont="1" applyFill="1" applyBorder="1" applyAlignment="1" applyProtection="1">
      <alignment horizontal="center" vertical="center" shrinkToFit="1"/>
      <protection hidden="1"/>
    </xf>
    <xf numFmtId="0" fontId="16" fillId="14" borderId="4" xfId="0" applyFont="1" applyFill="1" applyBorder="1" applyAlignment="1" applyProtection="1">
      <alignment horizontal="center" vertical="center" shrinkToFit="1"/>
      <protection hidden="1"/>
    </xf>
    <xf numFmtId="0" fontId="16" fillId="14" borderId="14" xfId="0" applyFont="1" applyFill="1" applyBorder="1" applyAlignment="1" applyProtection="1">
      <alignment horizontal="center" vertical="center" shrinkToFit="1"/>
      <protection hidden="1"/>
    </xf>
    <xf numFmtId="0" fontId="16" fillId="6" borderId="6" xfId="2" applyFont="1" applyFill="1" applyBorder="1" applyAlignment="1" applyProtection="1">
      <alignment horizontal="center" vertical="center" shrinkToFit="1"/>
      <protection hidden="1"/>
    </xf>
    <xf numFmtId="0" fontId="16" fillId="6" borderId="7" xfId="2" applyFont="1" applyFill="1" applyBorder="1" applyAlignment="1" applyProtection="1">
      <alignment horizontal="center" vertical="center" shrinkToFit="1"/>
      <protection hidden="1"/>
    </xf>
    <xf numFmtId="0" fontId="16" fillId="6" borderId="8" xfId="2" applyFont="1" applyFill="1" applyBorder="1" applyAlignment="1" applyProtection="1">
      <alignment horizontal="center" vertical="center" shrinkToFit="1"/>
      <protection hidden="1"/>
    </xf>
    <xf numFmtId="0" fontId="16" fillId="6" borderId="3" xfId="2" applyFont="1" applyFill="1" applyBorder="1" applyAlignment="1" applyProtection="1">
      <alignment horizontal="center" vertical="center" shrinkToFit="1"/>
      <protection hidden="1"/>
    </xf>
    <xf numFmtId="0" fontId="16" fillId="6" borderId="0" xfId="2" applyFont="1" applyFill="1" applyAlignment="1" applyProtection="1">
      <alignment horizontal="center" vertical="center" shrinkToFit="1"/>
      <protection hidden="1"/>
    </xf>
    <xf numFmtId="0" fontId="16" fillId="6" borderId="12" xfId="2" applyFont="1" applyFill="1" applyBorder="1" applyAlignment="1" applyProtection="1">
      <alignment horizontal="center" vertical="center" shrinkToFit="1"/>
      <protection hidden="1"/>
    </xf>
    <xf numFmtId="0" fontId="16" fillId="6" borderId="13" xfId="2" applyFont="1" applyFill="1" applyBorder="1" applyAlignment="1" applyProtection="1">
      <alignment horizontal="center" vertical="center" shrinkToFit="1"/>
      <protection hidden="1"/>
    </xf>
    <xf numFmtId="0" fontId="16" fillId="6" borderId="4" xfId="2" applyFont="1" applyFill="1" applyBorder="1" applyAlignment="1" applyProtection="1">
      <alignment horizontal="center" vertical="center" shrinkToFit="1"/>
      <protection hidden="1"/>
    </xf>
    <xf numFmtId="0" fontId="16" fillId="6" borderId="14" xfId="2" applyFont="1" applyFill="1" applyBorder="1" applyAlignment="1" applyProtection="1">
      <alignment horizontal="center" vertical="center" shrinkToFit="1"/>
      <protection hidden="1"/>
    </xf>
    <xf numFmtId="0" fontId="16" fillId="15" borderId="6" xfId="2" applyFont="1" applyFill="1" applyBorder="1" applyAlignment="1" applyProtection="1">
      <alignment horizontal="center" vertical="center" shrinkToFit="1"/>
      <protection hidden="1"/>
    </xf>
    <xf numFmtId="0" fontId="16" fillId="15" borderId="7" xfId="2" applyFont="1" applyFill="1" applyBorder="1" applyAlignment="1" applyProtection="1">
      <alignment horizontal="center" vertical="center" shrinkToFit="1"/>
      <protection hidden="1"/>
    </xf>
    <xf numFmtId="0" fontId="16" fillId="15" borderId="8" xfId="2" applyFont="1" applyFill="1" applyBorder="1" applyAlignment="1" applyProtection="1">
      <alignment horizontal="center" vertical="center" shrinkToFit="1"/>
      <protection hidden="1"/>
    </xf>
    <xf numFmtId="0" fontId="16" fillId="15" borderId="3" xfId="2" applyFont="1" applyFill="1" applyBorder="1" applyAlignment="1" applyProtection="1">
      <alignment horizontal="center" vertical="center" shrinkToFit="1"/>
      <protection hidden="1"/>
    </xf>
    <xf numFmtId="0" fontId="16" fillId="15" borderId="0" xfId="2" applyFont="1" applyFill="1" applyAlignment="1" applyProtection="1">
      <alignment horizontal="center" vertical="center" shrinkToFit="1"/>
      <protection hidden="1"/>
    </xf>
    <xf numFmtId="0" fontId="16" fillId="15" borderId="12" xfId="2" applyFont="1" applyFill="1" applyBorder="1" applyAlignment="1" applyProtection="1">
      <alignment horizontal="center" vertical="center" shrinkToFit="1"/>
      <protection hidden="1"/>
    </xf>
    <xf numFmtId="0" fontId="16" fillId="15" borderId="13" xfId="2" applyFont="1" applyFill="1" applyBorder="1" applyAlignment="1" applyProtection="1">
      <alignment horizontal="center" vertical="center" shrinkToFit="1"/>
      <protection hidden="1"/>
    </xf>
    <xf numFmtId="0" fontId="16" fillId="15" borderId="4" xfId="2" applyFont="1" applyFill="1" applyBorder="1" applyAlignment="1" applyProtection="1">
      <alignment horizontal="center" vertical="center" shrinkToFit="1"/>
      <protection hidden="1"/>
    </xf>
    <xf numFmtId="0" fontId="16" fillId="15" borderId="14" xfId="2" applyFont="1" applyFill="1" applyBorder="1" applyAlignment="1" applyProtection="1">
      <alignment horizontal="center" vertical="center" shrinkToFit="1"/>
      <protection hidden="1"/>
    </xf>
    <xf numFmtId="0" fontId="6" fillId="0" borderId="0" xfId="2" applyFont="1" applyAlignment="1" applyProtection="1">
      <alignment horizontal="left" vertical="center" indent="1"/>
      <protection hidden="1"/>
    </xf>
    <xf numFmtId="0" fontId="6" fillId="0" borderId="10" xfId="2" applyFont="1" applyBorder="1" applyAlignment="1" applyProtection="1">
      <alignment horizontal="left" vertical="center" indent="1"/>
      <protection hidden="1"/>
    </xf>
    <xf numFmtId="0" fontId="13" fillId="0" borderId="16" xfId="0" applyFont="1" applyBorder="1" applyAlignment="1" applyProtection="1">
      <alignment horizontal="center" vertical="center" shrinkToFit="1"/>
      <protection hidden="1"/>
    </xf>
    <xf numFmtId="0" fontId="13" fillId="0" borderId="0" xfId="0" applyFont="1" applyAlignment="1" applyProtection="1">
      <alignment horizontal="center" vertical="center" shrinkToFit="1"/>
      <protection hidden="1"/>
    </xf>
    <xf numFmtId="0" fontId="13" fillId="0" borderId="12" xfId="0" applyFont="1" applyBorder="1" applyAlignment="1" applyProtection="1">
      <alignment horizontal="center" vertical="center" shrinkToFit="1"/>
      <protection hidden="1"/>
    </xf>
    <xf numFmtId="0" fontId="13" fillId="0" borderId="20" xfId="0" applyFont="1" applyBorder="1" applyAlignment="1" applyProtection="1">
      <alignment horizontal="center" vertical="center" shrinkToFit="1"/>
      <protection hidden="1"/>
    </xf>
    <xf numFmtId="0" fontId="13" fillId="0" borderId="4" xfId="0" applyFont="1" applyBorder="1" applyAlignment="1" applyProtection="1">
      <alignment horizontal="center" vertical="center" shrinkToFit="1"/>
      <protection hidden="1"/>
    </xf>
    <xf numFmtId="0" fontId="13" fillId="0" borderId="14" xfId="0" applyFont="1" applyBorder="1" applyAlignment="1" applyProtection="1">
      <alignment horizontal="center" vertical="center" shrinkToFit="1"/>
      <protection hidden="1"/>
    </xf>
    <xf numFmtId="0" fontId="6" fillId="0" borderId="0" xfId="0" applyFont="1" applyAlignment="1" applyProtection="1">
      <alignment horizontal="left" vertical="center" wrapText="1"/>
      <protection hidden="1"/>
    </xf>
    <xf numFmtId="0" fontId="6" fillId="0" borderId="0" xfId="2" applyFont="1" applyAlignment="1" applyProtection="1">
      <alignment horizontal="left" vertical="center"/>
      <protection hidden="1"/>
    </xf>
    <xf numFmtId="0" fontId="6" fillId="0" borderId="0" xfId="0" applyFont="1" applyAlignment="1" applyProtection="1">
      <alignment horizontal="center" vertical="center"/>
      <protection hidden="1"/>
    </xf>
    <xf numFmtId="0" fontId="6" fillId="0" borderId="10" xfId="0" applyFont="1" applyBorder="1" applyAlignment="1" applyProtection="1">
      <alignment horizontal="center" vertical="center"/>
      <protection hidden="1"/>
    </xf>
    <xf numFmtId="0" fontId="9" fillId="0" borderId="0" xfId="0" applyFont="1" applyAlignment="1" applyProtection="1">
      <alignment horizontal="right" vertical="center" shrinkToFit="1"/>
      <protection hidden="1"/>
    </xf>
    <xf numFmtId="0" fontId="14" fillId="2" borderId="24" xfId="0" applyFont="1" applyFill="1" applyBorder="1" applyAlignment="1" applyProtection="1">
      <alignment horizontal="center" vertical="center" shrinkToFit="1"/>
      <protection hidden="1"/>
    </xf>
    <xf numFmtId="0" fontId="14" fillId="2" borderId="7" xfId="0" applyFont="1" applyFill="1" applyBorder="1" applyAlignment="1" applyProtection="1">
      <alignment horizontal="center" vertical="center" shrinkToFit="1"/>
      <protection hidden="1"/>
    </xf>
    <xf numFmtId="0" fontId="14" fillId="2" borderId="15" xfId="0" applyFont="1" applyFill="1" applyBorder="1" applyAlignment="1" applyProtection="1">
      <alignment horizontal="center" vertical="center" shrinkToFit="1"/>
      <protection hidden="1"/>
    </xf>
    <xf numFmtId="0" fontId="14" fillId="2" borderId="34" xfId="0" applyFont="1" applyFill="1" applyBorder="1" applyAlignment="1" applyProtection="1">
      <alignment horizontal="center" vertical="center" shrinkToFit="1"/>
      <protection hidden="1"/>
    </xf>
    <xf numFmtId="0" fontId="14" fillId="2" borderId="26" xfId="0" applyFont="1" applyFill="1" applyBorder="1" applyAlignment="1" applyProtection="1">
      <alignment horizontal="center" vertical="center" shrinkToFit="1"/>
      <protection hidden="1"/>
    </xf>
    <xf numFmtId="0" fontId="14" fillId="2" borderId="16" xfId="0" applyFont="1" applyFill="1" applyBorder="1" applyAlignment="1" applyProtection="1">
      <alignment horizontal="center" vertical="center" shrinkToFit="1"/>
      <protection hidden="1"/>
    </xf>
    <xf numFmtId="0" fontId="14" fillId="2" borderId="12" xfId="0" applyFont="1" applyFill="1" applyBorder="1" applyAlignment="1" applyProtection="1">
      <alignment horizontal="center" vertical="center" shrinkToFit="1"/>
      <protection hidden="1"/>
    </xf>
    <xf numFmtId="0" fontId="14" fillId="2" borderId="11" xfId="0" applyFont="1" applyFill="1" applyBorder="1" applyAlignment="1" applyProtection="1">
      <alignment horizontal="center" vertical="center" shrinkToFit="1"/>
      <protection hidden="1"/>
    </xf>
    <xf numFmtId="0" fontId="14" fillId="7" borderId="3" xfId="0" applyFont="1" applyFill="1" applyBorder="1" applyAlignment="1" applyProtection="1">
      <alignment horizontal="center" vertical="center" shrinkToFit="1"/>
      <protection hidden="1"/>
    </xf>
    <xf numFmtId="0" fontId="14" fillId="7" borderId="0" xfId="0" applyFont="1" applyFill="1" applyAlignment="1" applyProtection="1">
      <alignment horizontal="center" vertical="center" shrinkToFit="1"/>
      <protection hidden="1"/>
    </xf>
    <xf numFmtId="0" fontId="14" fillId="7" borderId="12" xfId="0" applyFont="1" applyFill="1" applyBorder="1" applyAlignment="1" applyProtection="1">
      <alignment horizontal="center" vertical="center" shrinkToFit="1"/>
      <protection hidden="1"/>
    </xf>
    <xf numFmtId="0" fontId="14" fillId="7" borderId="9" xfId="0" applyFont="1" applyFill="1" applyBorder="1" applyAlignment="1" applyProtection="1">
      <alignment horizontal="center" vertical="center" shrinkToFit="1"/>
      <protection hidden="1"/>
    </xf>
    <xf numFmtId="0" fontId="14" fillId="7" borderId="10" xfId="0" applyFont="1" applyFill="1" applyBorder="1" applyAlignment="1" applyProtection="1">
      <alignment horizontal="center" vertical="center" shrinkToFit="1"/>
      <protection hidden="1"/>
    </xf>
    <xf numFmtId="0" fontId="14" fillId="7" borderId="11" xfId="0" applyFont="1" applyFill="1" applyBorder="1" applyAlignment="1" applyProtection="1">
      <alignment horizontal="center" vertical="center" shrinkToFit="1"/>
      <protection hidden="1"/>
    </xf>
    <xf numFmtId="0" fontId="14" fillId="3" borderId="6" xfId="2" applyFont="1" applyFill="1" applyBorder="1" applyAlignment="1" applyProtection="1">
      <alignment horizontal="center" vertical="center" shrinkToFit="1"/>
      <protection hidden="1"/>
    </xf>
    <xf numFmtId="0" fontId="14" fillId="3" borderId="7" xfId="2" applyFont="1" applyFill="1" applyBorder="1" applyAlignment="1" applyProtection="1">
      <alignment horizontal="center" vertical="center" shrinkToFit="1"/>
      <protection hidden="1"/>
    </xf>
    <xf numFmtId="0" fontId="14" fillId="3" borderId="15" xfId="2" applyFont="1" applyFill="1" applyBorder="1" applyAlignment="1" applyProtection="1">
      <alignment horizontal="center" vertical="center" shrinkToFit="1"/>
      <protection hidden="1"/>
    </xf>
    <xf numFmtId="0" fontId="14" fillId="3" borderId="3" xfId="2" applyFont="1" applyFill="1" applyBorder="1" applyAlignment="1" applyProtection="1">
      <alignment horizontal="center" vertical="center" shrinkToFit="1"/>
      <protection hidden="1"/>
    </xf>
    <xf numFmtId="0" fontId="14" fillId="3" borderId="0" xfId="2" applyFont="1" applyFill="1" applyAlignment="1" applyProtection="1">
      <alignment horizontal="center" vertical="center" shrinkToFit="1"/>
      <protection hidden="1"/>
    </xf>
    <xf numFmtId="0" fontId="14" fillId="3" borderId="17" xfId="2" applyFont="1" applyFill="1" applyBorder="1" applyAlignment="1" applyProtection="1">
      <alignment horizontal="center" vertical="center" shrinkToFit="1"/>
      <protection hidden="1"/>
    </xf>
    <xf numFmtId="0" fontId="14" fillId="3" borderId="24" xfId="0" applyFont="1" applyFill="1" applyBorder="1" applyAlignment="1" applyProtection="1">
      <alignment horizontal="center" vertical="center" shrinkToFit="1"/>
      <protection hidden="1"/>
    </xf>
    <xf numFmtId="0" fontId="14" fillId="3" borderId="7" xfId="0" applyFont="1" applyFill="1" applyBorder="1" applyAlignment="1" applyProtection="1">
      <alignment horizontal="center" vertical="center" shrinkToFit="1"/>
      <protection hidden="1"/>
    </xf>
    <xf numFmtId="0" fontId="14" fillId="3" borderId="15" xfId="0" applyFont="1" applyFill="1" applyBorder="1" applyAlignment="1" applyProtection="1">
      <alignment horizontal="center" vertical="center" shrinkToFit="1"/>
      <protection hidden="1"/>
    </xf>
    <xf numFmtId="0" fontId="14" fillId="3" borderId="34" xfId="0" applyFont="1" applyFill="1" applyBorder="1" applyAlignment="1" applyProtection="1">
      <alignment horizontal="center" vertical="center" shrinkToFit="1"/>
      <protection hidden="1"/>
    </xf>
    <xf numFmtId="0" fontId="14" fillId="3" borderId="10" xfId="0" applyFont="1" applyFill="1" applyBorder="1" applyAlignment="1" applyProtection="1">
      <alignment horizontal="center" vertical="center" shrinkToFit="1"/>
      <protection hidden="1"/>
    </xf>
    <xf numFmtId="0" fontId="14" fillId="3" borderId="26" xfId="0" applyFont="1" applyFill="1" applyBorder="1" applyAlignment="1" applyProtection="1">
      <alignment horizontal="center" vertical="center" shrinkToFit="1"/>
      <protection hidden="1"/>
    </xf>
    <xf numFmtId="0" fontId="9" fillId="3" borderId="40" xfId="0" applyFont="1" applyFill="1" applyBorder="1" applyAlignment="1" applyProtection="1">
      <alignment horizontal="center" vertical="center" shrinkToFit="1"/>
      <protection hidden="1"/>
    </xf>
    <xf numFmtId="0" fontId="9" fillId="3" borderId="43" xfId="0" applyFont="1" applyFill="1" applyBorder="1" applyAlignment="1" applyProtection="1">
      <alignment horizontal="center" vertical="center" shrinkToFit="1"/>
      <protection hidden="1"/>
    </xf>
    <xf numFmtId="0" fontId="6" fillId="3" borderId="43" xfId="2" applyFont="1" applyFill="1" applyBorder="1" applyAlignment="1" applyProtection="1">
      <alignment horizontal="center" vertical="center" shrinkToFit="1"/>
      <protection hidden="1"/>
    </xf>
    <xf numFmtId="0" fontId="6" fillId="3" borderId="42" xfId="2" applyFont="1" applyFill="1" applyBorder="1" applyAlignment="1" applyProtection="1">
      <alignment horizontal="center" vertical="center" shrinkToFit="1"/>
      <protection hidden="1"/>
    </xf>
    <xf numFmtId="0" fontId="9" fillId="3" borderId="39" xfId="2" applyFont="1" applyFill="1" applyBorder="1" applyAlignment="1" applyProtection="1">
      <alignment horizontal="center" vertical="center" shrinkToFit="1"/>
      <protection hidden="1"/>
    </xf>
    <xf numFmtId="0" fontId="9" fillId="3" borderId="40" xfId="2" applyFont="1" applyFill="1" applyBorder="1" applyAlignment="1" applyProtection="1">
      <alignment horizontal="center" vertical="center" shrinkToFit="1"/>
      <protection hidden="1"/>
    </xf>
    <xf numFmtId="0" fontId="9" fillId="7" borderId="44" xfId="2" applyFont="1" applyFill="1" applyBorder="1" applyAlignment="1" applyProtection="1">
      <alignment horizontal="center" vertical="center" shrinkToFit="1"/>
      <protection hidden="1"/>
    </xf>
    <xf numFmtId="0" fontId="9" fillId="7" borderId="40" xfId="2" applyFont="1" applyFill="1" applyBorder="1" applyAlignment="1" applyProtection="1">
      <alignment horizontal="center" vertical="center" shrinkToFit="1"/>
      <protection hidden="1"/>
    </xf>
    <xf numFmtId="0" fontId="9" fillId="7" borderId="40" xfId="0" applyFont="1" applyFill="1" applyBorder="1" applyAlignment="1" applyProtection="1">
      <alignment horizontal="center" vertical="center" shrinkToFit="1"/>
      <protection hidden="1"/>
    </xf>
    <xf numFmtId="0" fontId="9" fillId="7" borderId="41" xfId="0" applyFont="1" applyFill="1" applyBorder="1" applyAlignment="1" applyProtection="1">
      <alignment horizontal="center" vertical="center" shrinkToFit="1"/>
      <protection hidden="1"/>
    </xf>
    <xf numFmtId="0" fontId="6" fillId="3" borderId="13" xfId="2" applyFont="1" applyFill="1" applyBorder="1" applyAlignment="1" applyProtection="1">
      <alignment horizontal="center" vertical="center" shrinkToFit="1"/>
      <protection hidden="1"/>
    </xf>
    <xf numFmtId="0" fontId="6" fillId="3" borderId="4" xfId="2" applyFont="1" applyFill="1" applyBorder="1" applyAlignment="1" applyProtection="1">
      <alignment horizontal="center" vertical="center" shrinkToFit="1"/>
      <protection hidden="1"/>
    </xf>
    <xf numFmtId="0" fontId="6" fillId="3" borderId="22" xfId="2" applyFont="1" applyFill="1" applyBorder="1" applyAlignment="1" applyProtection="1">
      <alignment horizontal="center" vertical="center" shrinkToFit="1"/>
      <protection hidden="1"/>
    </xf>
    <xf numFmtId="0" fontId="9" fillId="2" borderId="35" xfId="0" applyFont="1" applyFill="1" applyBorder="1" applyAlignment="1" applyProtection="1">
      <alignment horizontal="center" vertical="center" shrinkToFit="1"/>
      <protection hidden="1"/>
    </xf>
    <xf numFmtId="0" fontId="9" fillId="2" borderId="42" xfId="0" applyFont="1" applyFill="1" applyBorder="1" applyAlignment="1" applyProtection="1">
      <alignment horizontal="center" vertical="center" shrinkToFit="1"/>
      <protection hidden="1"/>
    </xf>
    <xf numFmtId="0" fontId="9" fillId="2" borderId="39" xfId="0" applyFont="1" applyFill="1" applyBorder="1" applyAlignment="1" applyProtection="1">
      <alignment horizontal="center" vertical="center" shrinkToFit="1"/>
      <protection hidden="1"/>
    </xf>
    <xf numFmtId="0" fontId="6" fillId="2" borderId="4" xfId="0" applyFont="1" applyFill="1" applyBorder="1" applyAlignment="1" applyProtection="1">
      <alignment horizontal="center" vertical="center" shrinkToFit="1"/>
      <protection hidden="1"/>
    </xf>
    <xf numFmtId="0" fontId="6" fillId="2" borderId="43" xfId="0" applyFont="1" applyFill="1" applyBorder="1" applyAlignment="1" applyProtection="1">
      <alignment horizontal="center" vertical="center" shrinkToFit="1"/>
      <protection hidden="1"/>
    </xf>
    <xf numFmtId="0" fontId="6" fillId="2" borderId="39" xfId="0" applyFont="1" applyFill="1" applyBorder="1" applyAlignment="1" applyProtection="1">
      <alignment horizontal="center" vertical="center" shrinkToFit="1"/>
      <protection hidden="1"/>
    </xf>
    <xf numFmtId="0" fontId="6" fillId="2" borderId="42" xfId="0" applyFont="1" applyFill="1" applyBorder="1" applyAlignment="1" applyProtection="1">
      <alignment horizontal="center" vertical="center" shrinkToFit="1"/>
      <protection hidden="1"/>
    </xf>
    <xf numFmtId="0" fontId="14" fillId="2" borderId="33" xfId="0" applyFont="1" applyFill="1" applyBorder="1" applyAlignment="1" applyProtection="1">
      <alignment horizontal="center" vertical="center" shrinkToFit="1"/>
      <protection hidden="1"/>
    </xf>
    <xf numFmtId="0" fontId="14" fillId="2" borderId="29" xfId="0" applyFont="1" applyFill="1" applyBorder="1" applyAlignment="1" applyProtection="1">
      <alignment horizontal="center" vertical="center" shrinkToFit="1"/>
      <protection hidden="1"/>
    </xf>
    <xf numFmtId="0" fontId="14" fillId="2" borderId="28" xfId="0" applyFont="1" applyFill="1" applyBorder="1" applyAlignment="1" applyProtection="1">
      <alignment horizontal="center" vertical="center" shrinkToFit="1"/>
      <protection hidden="1"/>
    </xf>
    <xf numFmtId="0" fontId="14" fillId="2" borderId="17" xfId="0" applyFont="1" applyFill="1" applyBorder="1" applyAlignment="1" applyProtection="1">
      <alignment horizontal="center" vertical="center" shrinkToFit="1"/>
      <protection hidden="1"/>
    </xf>
    <xf numFmtId="0" fontId="14" fillId="2" borderId="20" xfId="0" applyFont="1" applyFill="1" applyBorder="1" applyAlignment="1" applyProtection="1">
      <alignment horizontal="center" vertical="center" shrinkToFit="1"/>
      <protection hidden="1"/>
    </xf>
    <xf numFmtId="0" fontId="14" fillId="2" borderId="4" xfId="0" applyFont="1" applyFill="1" applyBorder="1" applyAlignment="1" applyProtection="1">
      <alignment horizontal="center" vertical="center" shrinkToFit="1"/>
      <protection hidden="1"/>
    </xf>
    <xf numFmtId="0" fontId="14" fillId="2" borderId="22" xfId="0" applyFont="1" applyFill="1" applyBorder="1" applyAlignment="1" applyProtection="1">
      <alignment horizontal="center" vertical="center" shrinkToFit="1"/>
      <protection hidden="1"/>
    </xf>
    <xf numFmtId="0" fontId="9" fillId="0" borderId="12" xfId="0" applyFont="1" applyBorder="1" applyAlignment="1" applyProtection="1">
      <alignment horizontal="right" vertical="center" shrinkToFit="1"/>
      <protection hidden="1"/>
    </xf>
    <xf numFmtId="0" fontId="13" fillId="0" borderId="6" xfId="0" applyFont="1" applyBorder="1" applyAlignment="1" applyProtection="1">
      <alignment horizontal="center" shrinkToFit="1"/>
      <protection hidden="1"/>
    </xf>
    <xf numFmtId="0" fontId="13" fillId="0" borderId="7" xfId="0" applyFont="1" applyBorder="1" applyAlignment="1" applyProtection="1">
      <alignment horizontal="center" shrinkToFit="1"/>
      <protection hidden="1"/>
    </xf>
    <xf numFmtId="0" fontId="13" fillId="0" borderId="15" xfId="0" applyFont="1" applyBorder="1" applyAlignment="1" applyProtection="1">
      <alignment horizontal="center" shrinkToFit="1"/>
      <protection hidden="1"/>
    </xf>
    <xf numFmtId="0" fontId="13" fillId="0" borderId="3" xfId="0" applyFont="1" applyBorder="1" applyAlignment="1" applyProtection="1">
      <alignment horizontal="center" shrinkToFit="1"/>
      <protection hidden="1"/>
    </xf>
    <xf numFmtId="0" fontId="13" fillId="0" borderId="9" xfId="0" applyFont="1" applyBorder="1" applyAlignment="1" applyProtection="1">
      <alignment horizontal="center" shrinkToFit="1"/>
      <protection hidden="1"/>
    </xf>
    <xf numFmtId="0" fontId="13" fillId="0" borderId="10" xfId="0" applyFont="1" applyBorder="1" applyAlignment="1" applyProtection="1">
      <alignment horizontal="center" shrinkToFit="1"/>
      <protection hidden="1"/>
    </xf>
    <xf numFmtId="0" fontId="13" fillId="0" borderId="26" xfId="0" applyFont="1" applyBorder="1" applyAlignment="1" applyProtection="1">
      <alignment horizontal="center" shrinkToFit="1"/>
      <protection hidden="1"/>
    </xf>
    <xf numFmtId="0" fontId="13" fillId="0" borderId="24" xfId="0" applyFont="1" applyBorder="1" applyAlignment="1" applyProtection="1">
      <alignment horizontal="center" shrinkToFit="1"/>
      <protection hidden="1"/>
    </xf>
    <xf numFmtId="0" fontId="13" fillId="0" borderId="34" xfId="0" applyFont="1" applyBorder="1" applyAlignment="1" applyProtection="1">
      <alignment horizontal="center" shrinkToFit="1"/>
      <protection hidden="1"/>
    </xf>
    <xf numFmtId="0" fontId="13" fillId="0" borderId="8" xfId="0" applyFont="1" applyBorder="1" applyAlignment="1" applyProtection="1">
      <alignment horizontal="center" shrinkToFit="1"/>
      <protection hidden="1"/>
    </xf>
    <xf numFmtId="0" fontId="13" fillId="0" borderId="12" xfId="0" applyFont="1" applyBorder="1" applyAlignment="1" applyProtection="1">
      <alignment horizontal="center" shrinkToFit="1"/>
      <protection hidden="1"/>
    </xf>
    <xf numFmtId="0" fontId="13" fillId="0" borderId="11" xfId="0" applyFont="1" applyBorder="1" applyAlignment="1" applyProtection="1">
      <alignment horizontal="center" shrinkToFit="1"/>
      <protection hidden="1"/>
    </xf>
    <xf numFmtId="0" fontId="8" fillId="5" borderId="13" xfId="2" applyFont="1" applyFill="1" applyBorder="1" applyAlignment="1" applyProtection="1">
      <alignment horizontal="left" shrinkToFit="1"/>
      <protection hidden="1"/>
    </xf>
    <xf numFmtId="0" fontId="8" fillId="5" borderId="4" xfId="2" applyFont="1" applyFill="1" applyBorder="1" applyAlignment="1" applyProtection="1">
      <alignment horizontal="left" shrinkToFit="1"/>
      <protection hidden="1"/>
    </xf>
    <xf numFmtId="0" fontId="8" fillId="5" borderId="22" xfId="2" applyFont="1" applyFill="1" applyBorder="1" applyAlignment="1" applyProtection="1">
      <alignment horizontal="left" shrinkToFit="1"/>
      <protection hidden="1"/>
    </xf>
    <xf numFmtId="0" fontId="13" fillId="0" borderId="36" xfId="0" applyFont="1" applyBorder="1" applyAlignment="1" applyProtection="1">
      <alignment horizontal="center" shrinkToFit="1"/>
      <protection hidden="1"/>
    </xf>
    <xf numFmtId="0" fontId="13" fillId="0" borderId="21" xfId="0" applyFont="1" applyBorder="1" applyAlignment="1" applyProtection="1">
      <alignment horizontal="center" shrinkToFit="1"/>
      <protection hidden="1"/>
    </xf>
    <xf numFmtId="0" fontId="13" fillId="0" borderId="30" xfId="0" applyFont="1" applyBorder="1" applyAlignment="1" applyProtection="1">
      <alignment horizontal="center" shrinkToFit="1"/>
      <protection hidden="1"/>
    </xf>
    <xf numFmtId="0" fontId="13" fillId="0" borderId="14" xfId="0" applyFont="1" applyBorder="1" applyAlignment="1" applyProtection="1">
      <alignment horizontal="center" shrinkToFit="1"/>
      <protection hidden="1"/>
    </xf>
    <xf numFmtId="0" fontId="13" fillId="0" borderId="31" xfId="2" applyFont="1" applyBorder="1" applyAlignment="1" applyProtection="1">
      <alignment horizontal="center" shrinkToFit="1"/>
      <protection hidden="1"/>
    </xf>
    <xf numFmtId="0" fontId="13" fillId="0" borderId="29" xfId="2" applyFont="1" applyBorder="1" applyAlignment="1" applyProtection="1">
      <alignment horizontal="center" shrinkToFit="1"/>
      <protection hidden="1"/>
    </xf>
    <xf numFmtId="0" fontId="13" fillId="0" borderId="30" xfId="2" applyFont="1" applyBorder="1" applyAlignment="1" applyProtection="1">
      <alignment horizontal="center" shrinkToFit="1"/>
      <protection hidden="1"/>
    </xf>
    <xf numFmtId="0" fontId="13" fillId="0" borderId="0" xfId="2" applyFont="1" applyAlignment="1" applyProtection="1">
      <alignment horizontal="center" shrinkToFit="1"/>
      <protection hidden="1"/>
    </xf>
    <xf numFmtId="0" fontId="13" fillId="0" borderId="4" xfId="2" applyFont="1" applyBorder="1" applyAlignment="1" applyProtection="1">
      <alignment horizontal="center" shrinkToFit="1"/>
      <protection hidden="1"/>
    </xf>
    <xf numFmtId="0" fontId="9" fillId="0" borderId="31" xfId="0" applyFont="1" applyBorder="1" applyAlignment="1" applyProtection="1">
      <alignment horizontal="center" wrapText="1" shrinkToFit="1"/>
      <protection hidden="1"/>
    </xf>
    <xf numFmtId="0" fontId="9" fillId="0" borderId="28" xfId="0" applyFont="1" applyBorder="1" applyAlignment="1" applyProtection="1">
      <alignment horizontal="center" shrinkToFit="1"/>
      <protection hidden="1"/>
    </xf>
    <xf numFmtId="0" fontId="9" fillId="0" borderId="13" xfId="0" applyFont="1" applyBorder="1" applyAlignment="1" applyProtection="1">
      <alignment horizontal="center" shrinkToFit="1"/>
      <protection hidden="1"/>
    </xf>
    <xf numFmtId="0" fontId="9" fillId="0" borderId="22" xfId="0" applyFont="1" applyBorder="1" applyAlignment="1" applyProtection="1">
      <alignment horizontal="center" shrinkToFit="1"/>
      <protection hidden="1"/>
    </xf>
    <xf numFmtId="0" fontId="0" fillId="2" borderId="58" xfId="0" applyFill="1" applyBorder="1" applyAlignment="1">
      <alignment horizontal="center" vertical="center" shrinkToFit="1"/>
    </xf>
    <xf numFmtId="0" fontId="0" fillId="2" borderId="60" xfId="0" applyFill="1" applyBorder="1" applyAlignment="1">
      <alignment horizontal="center" vertical="center" shrinkToFit="1"/>
    </xf>
    <xf numFmtId="0" fontId="5" fillId="5" borderId="61" xfId="0" applyFont="1" applyFill="1" applyBorder="1" applyAlignment="1">
      <alignment horizontal="center" vertical="center" shrinkToFit="1"/>
    </xf>
    <xf numFmtId="0" fontId="5" fillId="5" borderId="48" xfId="0" applyFont="1" applyFill="1" applyBorder="1" applyAlignment="1">
      <alignment horizontal="center" vertical="center" shrinkToFit="1"/>
    </xf>
    <xf numFmtId="0" fontId="12" fillId="21" borderId="73" xfId="2" applyFont="1" applyFill="1" applyBorder="1" applyAlignment="1" applyProtection="1">
      <alignment horizontal="center" vertical="center" shrinkToFit="1"/>
      <protection hidden="1"/>
    </xf>
    <xf numFmtId="0" fontId="12" fillId="21" borderId="74" xfId="2" applyFont="1" applyFill="1" applyBorder="1" applyAlignment="1" applyProtection="1">
      <alignment horizontal="center" vertical="center" shrinkToFit="1"/>
      <protection hidden="1"/>
    </xf>
    <xf numFmtId="0" fontId="9" fillId="3" borderId="33" xfId="2" applyFont="1" applyFill="1" applyBorder="1" applyAlignment="1" applyProtection="1">
      <alignment horizontal="center" vertical="center" shrinkToFit="1"/>
      <protection hidden="1"/>
    </xf>
    <xf numFmtId="0" fontId="9" fillId="3" borderId="29" xfId="2" applyFont="1" applyFill="1" applyBorder="1" applyAlignment="1" applyProtection="1">
      <alignment horizontal="center" vertical="center" shrinkToFit="1"/>
      <protection hidden="1"/>
    </xf>
    <xf numFmtId="0" fontId="9" fillId="3" borderId="28" xfId="2" applyFont="1" applyFill="1" applyBorder="1" applyAlignment="1" applyProtection="1">
      <alignment horizontal="center" vertical="center" shrinkToFit="1"/>
      <protection hidden="1"/>
    </xf>
    <xf numFmtId="0" fontId="9" fillId="3" borderId="34" xfId="2" applyFont="1" applyFill="1" applyBorder="1" applyAlignment="1" applyProtection="1">
      <alignment horizontal="center" vertical="center" shrinkToFit="1"/>
      <protection hidden="1"/>
    </xf>
    <xf numFmtId="0" fontId="9" fillId="3" borderId="10" xfId="2" applyFont="1" applyFill="1" applyBorder="1" applyAlignment="1" applyProtection="1">
      <alignment horizontal="center" vertical="center" shrinkToFit="1"/>
      <protection hidden="1"/>
    </xf>
    <xf numFmtId="0" fontId="9" fillId="3" borderId="26" xfId="2" applyFont="1" applyFill="1" applyBorder="1" applyAlignment="1" applyProtection="1">
      <alignment horizontal="center" vertical="center" shrinkToFit="1"/>
      <protection hidden="1"/>
    </xf>
    <xf numFmtId="0" fontId="9" fillId="3" borderId="24" xfId="2" applyFont="1" applyFill="1" applyBorder="1" applyAlignment="1" applyProtection="1">
      <alignment horizontal="center" vertical="center" shrinkToFit="1"/>
      <protection hidden="1"/>
    </xf>
    <xf numFmtId="0" fontId="9" fillId="3" borderId="8" xfId="2" applyFont="1" applyFill="1" applyBorder="1" applyAlignment="1" applyProtection="1">
      <alignment horizontal="center" vertical="center" shrinkToFit="1"/>
      <protection hidden="1"/>
    </xf>
    <xf numFmtId="0" fontId="9" fillId="3" borderId="11" xfId="2" applyFont="1" applyFill="1" applyBorder="1" applyAlignment="1" applyProtection="1">
      <alignment horizontal="center" vertical="center" shrinkToFit="1"/>
      <protection hidden="1"/>
    </xf>
    <xf numFmtId="0" fontId="14" fillId="2" borderId="30" xfId="0" applyFont="1" applyFill="1" applyBorder="1" applyAlignment="1" applyProtection="1">
      <alignment horizontal="center" vertical="center" shrinkToFit="1"/>
      <protection hidden="1"/>
    </xf>
    <xf numFmtId="0" fontId="14" fillId="2" borderId="14" xfId="0" applyFont="1" applyFill="1" applyBorder="1" applyAlignment="1" applyProtection="1">
      <alignment horizontal="center" vertical="center" shrinkToFit="1"/>
      <protection hidden="1"/>
    </xf>
    <xf numFmtId="0" fontId="29" fillId="0" borderId="0" xfId="4" applyFont="1" applyAlignment="1">
      <alignment horizontal="left" vertical="top" wrapText="1"/>
    </xf>
    <xf numFmtId="0" fontId="29" fillId="0" borderId="1" xfId="4" applyFont="1" applyBorder="1" applyAlignment="1">
      <alignment horizontal="left" vertical="top" wrapText="1"/>
    </xf>
    <xf numFmtId="0" fontId="29" fillId="0" borderId="2" xfId="4" applyFont="1" applyBorder="1" applyAlignment="1">
      <alignment horizontal="center" vertical="top" wrapText="1"/>
    </xf>
    <xf numFmtId="0" fontId="29" fillId="0" borderId="5" xfId="4" applyFont="1" applyBorder="1" applyAlignment="1">
      <alignment horizontal="center" vertical="top" wrapText="1"/>
    </xf>
    <xf numFmtId="0" fontId="29" fillId="0" borderId="6" xfId="4" applyFont="1" applyBorder="1" applyAlignment="1">
      <alignment horizontal="left" vertical="top" wrapText="1"/>
    </xf>
    <xf numFmtId="0" fontId="29" fillId="0" borderId="7" xfId="4" applyFont="1" applyBorder="1" applyAlignment="1">
      <alignment horizontal="left" vertical="top" wrapText="1"/>
    </xf>
    <xf numFmtId="0" fontId="29" fillId="0" borderId="8" xfId="4" applyFont="1" applyBorder="1" applyAlignment="1">
      <alignment horizontal="left" vertical="top" wrapText="1"/>
    </xf>
    <xf numFmtId="0" fontId="29" fillId="0" borderId="13" xfId="4" applyFont="1" applyBorder="1" applyAlignment="1">
      <alignment horizontal="left" vertical="top" wrapText="1"/>
    </xf>
    <xf numFmtId="0" fontId="29" fillId="0" borderId="4" xfId="4" applyFont="1" applyBorder="1" applyAlignment="1">
      <alignment horizontal="left" vertical="top" wrapText="1"/>
    </xf>
    <xf numFmtId="0" fontId="29" fillId="0" borderId="14" xfId="4" applyFont="1" applyBorder="1" applyAlignment="1">
      <alignment horizontal="left" vertical="top" wrapText="1"/>
    </xf>
    <xf numFmtId="0" fontId="29" fillId="0" borderId="3" xfId="4" applyFont="1" applyBorder="1" applyAlignment="1">
      <alignment horizontal="left" vertical="top" wrapText="1"/>
    </xf>
    <xf numFmtId="0" fontId="29" fillId="0" borderId="12" xfId="4" applyFont="1" applyBorder="1" applyAlignment="1">
      <alignment horizontal="left" vertical="top" wrapText="1"/>
    </xf>
    <xf numFmtId="0" fontId="29" fillId="0" borderId="67" xfId="4" applyFont="1" applyBorder="1" applyAlignment="1">
      <alignment horizontal="center" vertical="top" wrapText="1"/>
    </xf>
    <xf numFmtId="0" fontId="29" fillId="4" borderId="1" xfId="4" applyFont="1" applyFill="1" applyBorder="1" applyAlignment="1">
      <alignment horizontal="center" vertical="center" wrapText="1"/>
    </xf>
    <xf numFmtId="0" fontId="29" fillId="4" borderId="68" xfId="4" applyFont="1" applyFill="1" applyBorder="1" applyAlignment="1">
      <alignment horizontal="center" vertical="center" wrapText="1"/>
    </xf>
    <xf numFmtId="0" fontId="29" fillId="4" borderId="69" xfId="4" applyFont="1" applyFill="1" applyBorder="1" applyAlignment="1">
      <alignment horizontal="center" vertical="center" wrapText="1"/>
    </xf>
    <xf numFmtId="0" fontId="29" fillId="4" borderId="32" xfId="4" applyFont="1" applyFill="1" applyBorder="1" applyAlignment="1">
      <alignment horizontal="center" vertical="center" wrapText="1"/>
    </xf>
    <xf numFmtId="0" fontId="29" fillId="0" borderId="6" xfId="4" applyFont="1" applyBorder="1" applyAlignment="1">
      <alignment horizontal="left" vertical="center" wrapText="1"/>
    </xf>
    <xf numFmtId="0" fontId="29" fillId="0" borderId="7" xfId="4" applyFont="1" applyBorder="1" applyAlignment="1">
      <alignment horizontal="left" vertical="center" wrapText="1"/>
    </xf>
    <xf numFmtId="0" fontId="29" fillId="0" borderId="8" xfId="4" applyFont="1" applyBorder="1" applyAlignment="1">
      <alignment horizontal="left" vertical="center" wrapText="1"/>
    </xf>
    <xf numFmtId="0" fontId="29" fillId="0" borderId="13" xfId="4" applyFont="1" applyBorder="1" applyAlignment="1">
      <alignment horizontal="left" vertical="center" wrapText="1"/>
    </xf>
    <xf numFmtId="0" fontId="29" fillId="0" borderId="4" xfId="4" applyFont="1" applyBorder="1" applyAlignment="1">
      <alignment horizontal="left" vertical="center" wrapText="1"/>
    </xf>
    <xf numFmtId="0" fontId="29" fillId="0" borderId="14" xfId="4" applyFont="1" applyBorder="1" applyAlignment="1">
      <alignment horizontal="left" vertical="center" wrapText="1"/>
    </xf>
    <xf numFmtId="0" fontId="29" fillId="0" borderId="1" xfId="4" applyFont="1" applyBorder="1" applyAlignment="1">
      <alignment horizontal="left" vertical="center" wrapText="1"/>
    </xf>
    <xf numFmtId="0" fontId="35" fillId="14" borderId="32" xfId="0" applyFont="1" applyFill="1" applyBorder="1" applyAlignment="1">
      <alignment horizontal="center" vertical="center"/>
    </xf>
    <xf numFmtId="0" fontId="33" fillId="17" borderId="70" xfId="0" applyFont="1" applyFill="1" applyBorder="1" applyAlignment="1">
      <alignment horizontal="center" vertical="center"/>
    </xf>
    <xf numFmtId="0" fontId="33" fillId="17" borderId="0" xfId="0" applyFont="1" applyFill="1" applyAlignment="1">
      <alignment horizontal="center" vertical="center"/>
    </xf>
    <xf numFmtId="0" fontId="52" fillId="5" borderId="3" xfId="2" applyFont="1" applyFill="1" applyBorder="1" applyAlignment="1" applyProtection="1">
      <alignment horizontal="left" shrinkToFit="1"/>
      <protection hidden="1"/>
    </xf>
    <xf numFmtId="0" fontId="52" fillId="5" borderId="0" xfId="2" applyFont="1" applyFill="1" applyAlignment="1" applyProtection="1">
      <alignment horizontal="left" shrinkToFit="1"/>
      <protection hidden="1"/>
    </xf>
    <xf numFmtId="0" fontId="52" fillId="5" borderId="17" xfId="2" applyFont="1" applyFill="1" applyBorder="1" applyAlignment="1" applyProtection="1">
      <alignment horizontal="left" shrinkToFit="1"/>
      <protection hidden="1"/>
    </xf>
    <xf numFmtId="0" fontId="45" fillId="0" borderId="33" xfId="0" applyFont="1" applyBorder="1" applyAlignment="1" applyProtection="1">
      <alignment horizontal="center" shrinkToFit="1"/>
      <protection hidden="1"/>
    </xf>
    <xf numFmtId="0" fontId="45" fillId="0" borderId="29" xfId="0" applyFont="1" applyBorder="1" applyAlignment="1" applyProtection="1">
      <alignment horizontal="center" shrinkToFit="1"/>
      <protection hidden="1"/>
    </xf>
    <xf numFmtId="0" fontId="45" fillId="0" borderId="28" xfId="0" applyFont="1" applyBorder="1" applyAlignment="1" applyProtection="1">
      <alignment horizontal="center" shrinkToFit="1"/>
      <protection hidden="1"/>
    </xf>
    <xf numFmtId="0" fontId="45" fillId="0" borderId="16" xfId="0" applyFont="1" applyBorder="1" applyAlignment="1" applyProtection="1">
      <alignment horizontal="center" shrinkToFit="1"/>
      <protection hidden="1"/>
    </xf>
    <xf numFmtId="0" fontId="45" fillId="0" borderId="0" xfId="0" applyFont="1" applyAlignment="1" applyProtection="1">
      <alignment horizontal="center" shrinkToFit="1"/>
      <protection hidden="1"/>
    </xf>
    <xf numFmtId="0" fontId="45" fillId="0" borderId="17" xfId="0" applyFont="1" applyBorder="1" applyAlignment="1" applyProtection="1">
      <alignment horizontal="center" shrinkToFit="1"/>
      <protection hidden="1"/>
    </xf>
    <xf numFmtId="0" fontId="45" fillId="0" borderId="20" xfId="0" applyFont="1" applyBorder="1" applyAlignment="1" applyProtection="1">
      <alignment horizontal="center" shrinkToFit="1"/>
      <protection hidden="1"/>
    </xf>
    <xf numFmtId="0" fontId="45" fillId="0" borderId="4" xfId="0" applyFont="1" applyBorder="1" applyAlignment="1" applyProtection="1">
      <alignment horizontal="center" shrinkToFit="1"/>
      <protection hidden="1"/>
    </xf>
    <xf numFmtId="0" fontId="45" fillId="0" borderId="22" xfId="0" applyFont="1" applyBorder="1" applyAlignment="1" applyProtection="1">
      <alignment horizontal="center" shrinkToFit="1"/>
      <protection hidden="1"/>
    </xf>
    <xf numFmtId="0" fontId="49" fillId="0" borderId="16" xfId="2" applyFont="1" applyBorder="1" applyAlignment="1" applyProtection="1">
      <alignment horizontal="left" wrapText="1"/>
      <protection hidden="1"/>
    </xf>
    <xf numFmtId="0" fontId="49" fillId="0" borderId="0" xfId="2" applyFont="1" applyAlignment="1" applyProtection="1">
      <alignment horizontal="left" wrapText="1"/>
      <protection hidden="1"/>
    </xf>
    <xf numFmtId="0" fontId="49" fillId="0" borderId="12" xfId="2" applyFont="1" applyBorder="1" applyAlignment="1" applyProtection="1">
      <alignment horizontal="left" wrapText="1"/>
      <protection hidden="1"/>
    </xf>
    <xf numFmtId="0" fontId="49" fillId="0" borderId="20" xfId="2" applyFont="1" applyBorder="1" applyAlignment="1" applyProtection="1">
      <alignment horizontal="left" wrapText="1"/>
      <protection hidden="1"/>
    </xf>
    <xf numFmtId="0" fontId="49" fillId="0" borderId="4" xfId="2" applyFont="1" applyBorder="1" applyAlignment="1" applyProtection="1">
      <alignment horizontal="left" wrapText="1"/>
      <protection hidden="1"/>
    </xf>
    <xf numFmtId="0" fontId="49" fillId="0" borderId="14" xfId="2" applyFont="1" applyBorder="1" applyAlignment="1" applyProtection="1">
      <alignment horizontal="left" wrapText="1"/>
      <protection hidden="1"/>
    </xf>
    <xf numFmtId="0" fontId="52" fillId="5" borderId="13" xfId="2" applyFont="1" applyFill="1" applyBorder="1" applyAlignment="1" applyProtection="1">
      <alignment horizontal="left" shrinkToFit="1"/>
      <protection hidden="1"/>
    </xf>
    <xf numFmtId="0" fontId="52" fillId="5" borderId="4" xfId="2" applyFont="1" applyFill="1" applyBorder="1" applyAlignment="1" applyProtection="1">
      <alignment horizontal="left" shrinkToFit="1"/>
      <protection hidden="1"/>
    </xf>
    <xf numFmtId="0" fontId="52" fillId="5" borderId="22" xfId="2" applyFont="1" applyFill="1" applyBorder="1" applyAlignment="1" applyProtection="1">
      <alignment horizontal="left" shrinkToFit="1"/>
      <protection hidden="1"/>
    </xf>
    <xf numFmtId="0" fontId="45" fillId="0" borderId="36" xfId="0" applyFont="1" applyBorder="1" applyAlignment="1" applyProtection="1">
      <alignment horizontal="center" shrinkToFit="1"/>
      <protection hidden="1"/>
    </xf>
    <xf numFmtId="0" fontId="45" fillId="0" borderId="19" xfId="0" applyFont="1" applyBorder="1" applyAlignment="1" applyProtection="1">
      <alignment horizontal="center" shrinkToFit="1"/>
      <protection hidden="1"/>
    </xf>
    <xf numFmtId="0" fontId="45" fillId="0" borderId="21" xfId="0" applyFont="1" applyBorder="1" applyAlignment="1" applyProtection="1">
      <alignment horizontal="center" shrinkToFit="1"/>
      <protection hidden="1"/>
    </xf>
    <xf numFmtId="0" fontId="45" fillId="0" borderId="30" xfId="0" applyFont="1" applyBorder="1" applyAlignment="1" applyProtection="1">
      <alignment horizontal="center" shrinkToFit="1"/>
      <protection hidden="1"/>
    </xf>
    <xf numFmtId="0" fontId="45" fillId="0" borderId="12" xfId="0" applyFont="1" applyBorder="1" applyAlignment="1" applyProtection="1">
      <alignment horizontal="center" shrinkToFit="1"/>
      <protection hidden="1"/>
    </xf>
    <xf numFmtId="0" fontId="45" fillId="0" borderId="14" xfId="0" applyFont="1" applyBorder="1" applyAlignment="1" applyProtection="1">
      <alignment horizontal="center" shrinkToFit="1"/>
      <protection hidden="1"/>
    </xf>
    <xf numFmtId="0" fontId="45" fillId="0" borderId="6" xfId="2" applyFont="1" applyBorder="1" applyAlignment="1" applyProtection="1">
      <alignment horizontal="center" shrinkToFit="1"/>
      <protection hidden="1"/>
    </xf>
    <xf numFmtId="0" fontId="45" fillId="0" borderId="8" xfId="2" applyFont="1" applyBorder="1" applyAlignment="1" applyProtection="1">
      <alignment horizontal="center" shrinkToFit="1"/>
      <protection hidden="1"/>
    </xf>
    <xf numFmtId="0" fontId="45" fillId="0" borderId="3" xfId="2" applyFont="1" applyBorder="1" applyAlignment="1" applyProtection="1">
      <alignment horizontal="center" shrinkToFit="1"/>
      <protection hidden="1"/>
    </xf>
    <xf numFmtId="0" fontId="45" fillId="0" borderId="12" xfId="2" applyFont="1" applyBorder="1" applyAlignment="1" applyProtection="1">
      <alignment horizontal="center" shrinkToFit="1"/>
      <protection hidden="1"/>
    </xf>
    <xf numFmtId="0" fontId="45" fillId="0" borderId="13" xfId="2" applyFont="1" applyBorder="1" applyAlignment="1" applyProtection="1">
      <alignment horizontal="center" shrinkToFit="1"/>
      <protection hidden="1"/>
    </xf>
    <xf numFmtId="0" fontId="45" fillId="0" borderId="14" xfId="2" applyFont="1" applyBorder="1" applyAlignment="1" applyProtection="1">
      <alignment horizontal="center" shrinkToFit="1"/>
      <protection hidden="1"/>
    </xf>
    <xf numFmtId="0" fontId="50" fillId="0" borderId="71" xfId="2" applyFont="1" applyBorder="1" applyAlignment="1" applyProtection="1">
      <alignment horizontal="center" vertical="center" shrinkToFit="1"/>
      <protection hidden="1"/>
    </xf>
    <xf numFmtId="0" fontId="50" fillId="0" borderId="72" xfId="2" applyFont="1" applyBorder="1" applyAlignment="1" applyProtection="1">
      <alignment horizontal="center" vertical="center" shrinkToFit="1"/>
      <protection hidden="1"/>
    </xf>
    <xf numFmtId="0" fontId="48" fillId="0" borderId="37" xfId="2" applyFont="1" applyBorder="1" applyAlignment="1" applyProtection="1">
      <alignment horizontal="center" vertical="center" shrinkToFit="1"/>
      <protection hidden="1"/>
    </xf>
    <xf numFmtId="0" fontId="48" fillId="0" borderId="25" xfId="2" applyFont="1" applyBorder="1" applyAlignment="1" applyProtection="1">
      <alignment horizontal="center" vertical="center" shrinkToFit="1"/>
      <protection hidden="1"/>
    </xf>
    <xf numFmtId="0" fontId="48" fillId="0" borderId="24" xfId="2" applyFont="1" applyBorder="1" applyAlignment="1" applyProtection="1">
      <alignment vertical="center" shrinkToFit="1"/>
      <protection hidden="1"/>
    </xf>
    <xf numFmtId="0" fontId="48" fillId="0" borderId="8" xfId="2" applyFont="1" applyBorder="1" applyAlignment="1" applyProtection="1">
      <alignment vertical="center" shrinkToFit="1"/>
      <protection hidden="1"/>
    </xf>
    <xf numFmtId="0" fontId="48" fillId="0" borderId="16" xfId="2" applyFont="1" applyBorder="1" applyAlignment="1" applyProtection="1">
      <alignment vertical="center" shrinkToFit="1"/>
      <protection hidden="1"/>
    </xf>
    <xf numFmtId="0" fontId="48" fillId="0" borderId="12" xfId="2" applyFont="1" applyBorder="1" applyAlignment="1" applyProtection="1">
      <alignment vertical="center" shrinkToFit="1"/>
      <protection hidden="1"/>
    </xf>
    <xf numFmtId="0" fontId="48" fillId="0" borderId="20" xfId="2" applyFont="1" applyBorder="1" applyAlignment="1" applyProtection="1">
      <alignment vertical="center" shrinkToFit="1"/>
      <protection hidden="1"/>
    </xf>
    <xf numFmtId="0" fontId="48" fillId="0" borderId="14" xfId="2" applyFont="1" applyBorder="1" applyAlignment="1" applyProtection="1">
      <alignment vertical="center" shrinkToFit="1"/>
      <protection hidden="1"/>
    </xf>
    <xf numFmtId="0" fontId="45" fillId="0" borderId="37" xfId="0" applyFont="1" applyBorder="1" applyAlignment="1" applyProtection="1">
      <alignment horizontal="center" shrinkToFit="1"/>
      <protection hidden="1"/>
    </xf>
    <xf numFmtId="0" fontId="45" fillId="0" borderId="25" xfId="0" applyFont="1" applyBorder="1" applyAlignment="1" applyProtection="1">
      <alignment horizontal="center" shrinkToFit="1"/>
      <protection hidden="1"/>
    </xf>
    <xf numFmtId="0" fontId="45" fillId="0" borderId="38" xfId="0" applyFont="1" applyBorder="1" applyAlignment="1" applyProtection="1">
      <alignment horizontal="center" shrinkToFit="1"/>
      <protection hidden="1"/>
    </xf>
    <xf numFmtId="0" fontId="45" fillId="0" borderId="18" xfId="0" applyFont="1" applyBorder="1" applyAlignment="1" applyProtection="1">
      <alignment horizontal="center" shrinkToFit="1"/>
      <protection hidden="1"/>
    </xf>
    <xf numFmtId="0" fontId="45" fillId="0" borderId="27" xfId="0" applyFont="1" applyBorder="1" applyAlignment="1" applyProtection="1">
      <alignment horizontal="center" shrinkToFit="1"/>
      <protection hidden="1"/>
    </xf>
    <xf numFmtId="0" fontId="51" fillId="0" borderId="24" xfId="0" applyFont="1" applyBorder="1" applyAlignment="1" applyProtection="1">
      <alignment horizontal="center" shrinkToFit="1"/>
      <protection hidden="1"/>
    </xf>
    <xf numFmtId="0" fontId="51" fillId="0" borderId="15" xfId="0" applyFont="1" applyBorder="1" applyAlignment="1" applyProtection="1">
      <alignment horizontal="center" shrinkToFit="1"/>
      <protection hidden="1"/>
    </xf>
    <xf numFmtId="0" fontId="51" fillId="0" borderId="16" xfId="0" applyFont="1" applyBorder="1" applyAlignment="1" applyProtection="1">
      <alignment horizontal="center" shrinkToFit="1"/>
      <protection hidden="1"/>
    </xf>
    <xf numFmtId="0" fontId="51" fillId="0" borderId="17" xfId="0" applyFont="1" applyBorder="1" applyAlignment="1" applyProtection="1">
      <alignment horizontal="center" shrinkToFit="1"/>
      <protection hidden="1"/>
    </xf>
    <xf numFmtId="0" fontId="51" fillId="0" borderId="34" xfId="0" applyFont="1" applyBorder="1" applyAlignment="1" applyProtection="1">
      <alignment horizontal="center" shrinkToFit="1"/>
      <protection hidden="1"/>
    </xf>
    <xf numFmtId="0" fontId="51" fillId="0" borderId="26" xfId="0" applyFont="1" applyBorder="1" applyAlignment="1" applyProtection="1">
      <alignment horizontal="center" shrinkToFit="1"/>
      <protection hidden="1"/>
    </xf>
    <xf numFmtId="0" fontId="52" fillId="5" borderId="6" xfId="2" applyFont="1" applyFill="1" applyBorder="1" applyAlignment="1" applyProtection="1">
      <alignment horizontal="left" shrinkToFit="1"/>
      <protection hidden="1"/>
    </xf>
    <xf numFmtId="0" fontId="52" fillId="5" borderId="7" xfId="2" applyFont="1" applyFill="1" applyBorder="1" applyAlignment="1" applyProtection="1">
      <alignment horizontal="left" shrinkToFit="1"/>
      <protection hidden="1"/>
    </xf>
    <xf numFmtId="0" fontId="52" fillId="5" borderId="15" xfId="2" applyFont="1" applyFill="1" applyBorder="1" applyAlignment="1" applyProtection="1">
      <alignment horizontal="left" shrinkToFit="1"/>
      <protection hidden="1"/>
    </xf>
    <xf numFmtId="0" fontId="47" fillId="0" borderId="37" xfId="2" applyFont="1" applyBorder="1" applyAlignment="1" applyProtection="1">
      <alignment horizontal="center" shrinkToFit="1"/>
      <protection hidden="1"/>
    </xf>
    <xf numFmtId="0" fontId="47" fillId="0" borderId="19" xfId="2" applyFont="1" applyBorder="1" applyAlignment="1" applyProtection="1">
      <alignment horizontal="center" shrinkToFit="1"/>
      <protection hidden="1"/>
    </xf>
    <xf numFmtId="0" fontId="47" fillId="0" borderId="21" xfId="2" applyFont="1" applyBorder="1" applyAlignment="1" applyProtection="1">
      <alignment horizontal="center" shrinkToFit="1"/>
      <protection hidden="1"/>
    </xf>
    <xf numFmtId="0" fontId="46" fillId="0" borderId="24" xfId="0" applyFont="1" applyBorder="1" applyAlignment="1" applyProtection="1">
      <alignment horizontal="center" shrinkToFit="1"/>
      <protection hidden="1"/>
    </xf>
    <xf numFmtId="0" fontId="46" fillId="0" borderId="15" xfId="0" applyFont="1" applyBorder="1" applyAlignment="1" applyProtection="1">
      <alignment horizontal="center" shrinkToFit="1"/>
      <protection hidden="1"/>
    </xf>
    <xf numFmtId="0" fontId="46" fillId="0" borderId="16" xfId="0" applyFont="1" applyBorder="1" applyAlignment="1" applyProtection="1">
      <alignment horizontal="center" shrinkToFit="1"/>
      <protection hidden="1"/>
    </xf>
    <xf numFmtId="0" fontId="46" fillId="0" borderId="17" xfId="0" applyFont="1" applyBorder="1" applyAlignment="1" applyProtection="1">
      <alignment horizontal="center" shrinkToFit="1"/>
      <protection hidden="1"/>
    </xf>
    <xf numFmtId="0" fontId="46" fillId="0" borderId="34" xfId="0" applyFont="1" applyBorder="1" applyAlignment="1" applyProtection="1">
      <alignment horizontal="center" shrinkToFit="1"/>
      <protection hidden="1"/>
    </xf>
    <xf numFmtId="0" fontId="46" fillId="0" borderId="26" xfId="0" applyFont="1" applyBorder="1" applyAlignment="1" applyProtection="1">
      <alignment horizontal="center" shrinkToFit="1"/>
      <protection hidden="1"/>
    </xf>
    <xf numFmtId="0" fontId="45" fillId="0" borderId="6" xfId="0" applyFont="1" applyBorder="1" applyAlignment="1" applyProtection="1">
      <alignment horizontal="center" shrinkToFit="1"/>
      <protection hidden="1"/>
    </xf>
    <xf numFmtId="0" fontId="45" fillId="0" borderId="7" xfId="0" applyFont="1" applyBorder="1" applyAlignment="1" applyProtection="1">
      <alignment horizontal="center" shrinkToFit="1"/>
      <protection hidden="1"/>
    </xf>
    <xf numFmtId="0" fontId="45" fillId="0" borderId="15" xfId="0" applyFont="1" applyBorder="1" applyAlignment="1" applyProtection="1">
      <alignment horizontal="center" shrinkToFit="1"/>
      <protection hidden="1"/>
    </xf>
    <xf numFmtId="0" fontId="45" fillId="0" borderId="3" xfId="0" applyFont="1" applyBorder="1" applyAlignment="1" applyProtection="1">
      <alignment horizontal="center" shrinkToFit="1"/>
      <protection hidden="1"/>
    </xf>
    <xf numFmtId="0" fontId="45" fillId="0" borderId="9" xfId="0" applyFont="1" applyBorder="1" applyAlignment="1" applyProtection="1">
      <alignment horizontal="center" shrinkToFit="1"/>
      <protection hidden="1"/>
    </xf>
    <xf numFmtId="0" fontId="45" fillId="0" borderId="10" xfId="0" applyFont="1" applyBorder="1" applyAlignment="1" applyProtection="1">
      <alignment horizontal="center" shrinkToFit="1"/>
      <protection hidden="1"/>
    </xf>
    <xf numFmtId="0" fontId="45" fillId="0" borderId="26" xfId="0" applyFont="1" applyBorder="1" applyAlignment="1" applyProtection="1">
      <alignment horizontal="center" shrinkToFit="1"/>
      <protection hidden="1"/>
    </xf>
    <xf numFmtId="0" fontId="45" fillId="0" borderId="24" xfId="0" applyFont="1" applyBorder="1" applyAlignment="1" applyProtection="1">
      <alignment horizontal="center" shrinkToFit="1"/>
      <protection hidden="1"/>
    </xf>
    <xf numFmtId="0" fontId="45" fillId="0" borderId="34" xfId="0" applyFont="1" applyBorder="1" applyAlignment="1" applyProtection="1">
      <alignment horizontal="center" shrinkToFit="1"/>
      <protection hidden="1"/>
    </xf>
    <xf numFmtId="0" fontId="45" fillId="0" borderId="8" xfId="0" applyFont="1" applyBorder="1" applyAlignment="1" applyProtection="1">
      <alignment horizontal="center" shrinkToFit="1"/>
      <protection hidden="1"/>
    </xf>
    <xf numFmtId="0" fontId="45" fillId="0" borderId="11" xfId="0" applyFont="1" applyBorder="1" applyAlignment="1" applyProtection="1">
      <alignment horizontal="center" shrinkToFit="1"/>
      <protection hidden="1"/>
    </xf>
    <xf numFmtId="0" fontId="51" fillId="0" borderId="6" xfId="0" applyFont="1" applyBorder="1" applyAlignment="1" applyProtection="1">
      <alignment horizontal="center" shrinkToFit="1"/>
      <protection hidden="1"/>
    </xf>
    <xf numFmtId="0" fontId="51" fillId="0" borderId="3" xfId="0" applyFont="1" applyBorder="1" applyAlignment="1" applyProtection="1">
      <alignment horizontal="center" shrinkToFit="1"/>
      <protection hidden="1"/>
    </xf>
    <xf numFmtId="0" fontId="51" fillId="0" borderId="9" xfId="0" applyFont="1" applyBorder="1" applyAlignment="1" applyProtection="1">
      <alignment horizontal="center" shrinkToFit="1"/>
      <protection hidden="1"/>
    </xf>
    <xf numFmtId="0" fontId="51" fillId="0" borderId="31" xfId="0" applyFont="1" applyBorder="1" applyAlignment="1" applyProtection="1">
      <alignment horizontal="center" wrapText="1" shrinkToFit="1"/>
      <protection hidden="1"/>
    </xf>
    <xf numFmtId="0" fontId="51" fillId="0" borderId="28" xfId="0" applyFont="1" applyBorder="1" applyAlignment="1" applyProtection="1">
      <alignment horizontal="center" shrinkToFit="1"/>
      <protection hidden="1"/>
    </xf>
    <xf numFmtId="0" fontId="51" fillId="0" borderId="13" xfId="0" applyFont="1" applyBorder="1" applyAlignment="1" applyProtection="1">
      <alignment horizontal="center" shrinkToFit="1"/>
      <protection hidden="1"/>
    </xf>
    <xf numFmtId="0" fontId="51" fillId="0" borderId="22" xfId="0" applyFont="1" applyBorder="1" applyAlignment="1" applyProtection="1">
      <alignment horizontal="center" shrinkToFit="1"/>
      <protection hidden="1"/>
    </xf>
    <xf numFmtId="0" fontId="45" fillId="0" borderId="31" xfId="2" applyFont="1" applyBorder="1" applyAlignment="1" applyProtection="1">
      <alignment horizontal="center" shrinkToFit="1"/>
      <protection hidden="1"/>
    </xf>
    <xf numFmtId="0" fontId="45" fillId="0" borderId="29" xfId="2" applyFont="1" applyBorder="1" applyAlignment="1" applyProtection="1">
      <alignment horizontal="center" shrinkToFit="1"/>
      <protection hidden="1"/>
    </xf>
    <xf numFmtId="0" fontId="45" fillId="0" borderId="30" xfId="2" applyFont="1" applyBorder="1" applyAlignment="1" applyProtection="1">
      <alignment horizontal="center" shrinkToFit="1"/>
      <protection hidden="1"/>
    </xf>
    <xf numFmtId="0" fontId="45" fillId="0" borderId="0" xfId="2" applyFont="1" applyAlignment="1" applyProtection="1">
      <alignment horizontal="center" shrinkToFit="1"/>
      <protection hidden="1"/>
    </xf>
    <xf numFmtId="0" fontId="45" fillId="0" borderId="4" xfId="2" applyFont="1" applyBorder="1" applyAlignment="1" applyProtection="1">
      <alignment horizontal="center" shrinkToFit="1"/>
      <protection hidden="1"/>
    </xf>
    <xf numFmtId="0" fontId="6" fillId="0" borderId="33" xfId="2" applyFont="1" applyBorder="1" applyAlignment="1" applyProtection="1">
      <alignment horizontal="center" vertical="center"/>
      <protection hidden="1"/>
    </xf>
    <xf numFmtId="0" fontId="6" fillId="0" borderId="28" xfId="2" applyFont="1" applyBorder="1" applyAlignment="1" applyProtection="1">
      <alignment horizontal="center" vertical="center"/>
      <protection hidden="1"/>
    </xf>
    <xf numFmtId="0" fontId="6" fillId="0" borderId="34" xfId="2" applyFont="1" applyBorder="1" applyAlignment="1" applyProtection="1">
      <alignment horizontal="center" vertical="center"/>
      <protection hidden="1"/>
    </xf>
    <xf numFmtId="0" fontId="6" fillId="0" borderId="26" xfId="2" applyFont="1" applyBorder="1" applyAlignment="1" applyProtection="1">
      <alignment horizontal="center" vertical="center"/>
      <protection hidden="1"/>
    </xf>
    <xf numFmtId="0" fontId="6" fillId="0" borderId="16" xfId="2" applyFont="1" applyBorder="1" applyAlignment="1" applyProtection="1">
      <alignment horizontal="center" vertical="center"/>
      <protection hidden="1"/>
    </xf>
    <xf numFmtId="0" fontId="6" fillId="0" borderId="17" xfId="2" applyFont="1" applyBorder="1" applyAlignment="1" applyProtection="1">
      <alignment horizontal="center" vertical="center"/>
      <protection hidden="1"/>
    </xf>
    <xf numFmtId="0" fontId="6" fillId="2" borderId="0" xfId="2" applyFont="1" applyFill="1" applyAlignment="1" applyProtection="1">
      <alignment horizontal="left" vertical="center" indent="1"/>
      <protection hidden="1"/>
    </xf>
    <xf numFmtId="0" fontId="6" fillId="2" borderId="10" xfId="2" applyFont="1" applyFill="1" applyBorder="1" applyAlignment="1" applyProtection="1">
      <alignment horizontal="left" vertical="center" indent="1"/>
      <protection hidden="1"/>
    </xf>
    <xf numFmtId="0" fontId="6" fillId="2" borderId="29" xfId="2" applyFont="1" applyFill="1" applyBorder="1" applyAlignment="1" applyProtection="1">
      <alignment horizontal="left" vertical="center" indent="1"/>
      <protection hidden="1"/>
    </xf>
    <xf numFmtId="0" fontId="6" fillId="2" borderId="0" xfId="0" applyFont="1" applyFill="1" applyAlignment="1" applyProtection="1">
      <alignment horizontal="center" vertical="center"/>
      <protection hidden="1"/>
    </xf>
    <xf numFmtId="0" fontId="6" fillId="2" borderId="10" xfId="0" applyFont="1" applyFill="1" applyBorder="1" applyAlignment="1" applyProtection="1">
      <alignment horizontal="center" vertical="center"/>
      <protection hidden="1"/>
    </xf>
    <xf numFmtId="0" fontId="6" fillId="2" borderId="0" xfId="2" applyFont="1" applyFill="1" applyAlignment="1" applyProtection="1">
      <alignment horizontal="center" vertical="center"/>
      <protection hidden="1"/>
    </xf>
    <xf numFmtId="0" fontId="6" fillId="2" borderId="10" xfId="2" applyFont="1" applyFill="1" applyBorder="1" applyAlignment="1" applyProtection="1">
      <alignment horizontal="center" vertical="center"/>
      <protection hidden="1"/>
    </xf>
    <xf numFmtId="0" fontId="12" fillId="21" borderId="62" xfId="2" applyFont="1" applyFill="1" applyBorder="1" applyAlignment="1" applyProtection="1">
      <alignment horizontal="center" vertical="center" shrinkToFit="1"/>
      <protection hidden="1"/>
    </xf>
    <xf numFmtId="0" fontId="12" fillId="21" borderId="65" xfId="2" applyFont="1" applyFill="1" applyBorder="1" applyAlignment="1" applyProtection="1">
      <alignment horizontal="center" vertical="center" shrinkToFit="1"/>
      <protection hidden="1"/>
    </xf>
    <xf numFmtId="0" fontId="23" fillId="21" borderId="0" xfId="2" applyFont="1" applyFill="1" applyAlignment="1" applyProtection="1">
      <alignment horizontal="center" wrapText="1" shrinkToFit="1"/>
      <protection hidden="1"/>
    </xf>
    <xf numFmtId="0" fontId="12" fillId="21" borderId="66" xfId="2" applyFont="1" applyFill="1" applyBorder="1" applyAlignment="1" applyProtection="1">
      <alignment horizontal="center" vertical="center" shrinkToFit="1"/>
      <protection hidden="1"/>
    </xf>
    <xf numFmtId="0" fontId="23" fillId="21" borderId="0" xfId="2" applyFont="1" applyFill="1" applyAlignment="1" applyProtection="1">
      <alignment horizontal="center" vertical="top" shrinkToFit="1"/>
      <protection hidden="1"/>
    </xf>
    <xf numFmtId="0" fontId="12" fillId="21" borderId="63" xfId="2" applyFont="1" applyFill="1" applyBorder="1" applyAlignment="1" applyProtection="1">
      <alignment horizontal="center" vertical="center" shrinkToFit="1"/>
      <protection hidden="1"/>
    </xf>
    <xf numFmtId="0" fontId="12" fillId="21" borderId="64" xfId="2" applyFont="1" applyFill="1" applyBorder="1" applyAlignment="1" applyProtection="1">
      <alignment horizontal="center" vertical="center" shrinkToFit="1"/>
      <protection hidden="1"/>
    </xf>
    <xf numFmtId="0" fontId="6" fillId="21" borderId="7" xfId="2" applyFont="1" applyFill="1" applyBorder="1" applyAlignment="1" applyProtection="1">
      <alignment vertical="center" shrinkToFit="1"/>
      <protection hidden="1"/>
    </xf>
    <xf numFmtId="0" fontId="6" fillId="21" borderId="0" xfId="2" applyFont="1" applyFill="1" applyAlignment="1" applyProtection="1">
      <alignment vertical="center" shrinkToFit="1"/>
      <protection hidden="1"/>
    </xf>
    <xf numFmtId="0" fontId="12" fillId="21" borderId="41" xfId="2" applyFont="1" applyFill="1" applyBorder="1" applyAlignment="1" applyProtection="1">
      <alignment horizontal="center" vertical="center" shrinkToFit="1"/>
      <protection hidden="1"/>
    </xf>
    <xf numFmtId="0" fontId="6" fillId="12" borderId="15" xfId="2" applyFont="1" applyFill="1" applyBorder="1" applyAlignment="1" applyProtection="1">
      <alignment horizontal="center" vertical="center" shrinkToFit="1"/>
      <protection hidden="1"/>
    </xf>
    <xf numFmtId="0" fontId="6" fillId="12" borderId="26" xfId="2" applyFont="1" applyFill="1" applyBorder="1" applyAlignment="1" applyProtection="1">
      <alignment horizontal="center" vertical="center" shrinkToFit="1"/>
      <protection hidden="1"/>
    </xf>
    <xf numFmtId="0" fontId="12" fillId="0" borderId="16" xfId="2" applyFont="1" applyBorder="1" applyAlignment="1" applyProtection="1">
      <alignment horizontal="left" wrapText="1"/>
      <protection hidden="1"/>
    </xf>
    <xf numFmtId="0" fontId="12" fillId="0" borderId="0" xfId="2" applyFont="1" applyAlignment="1" applyProtection="1">
      <alignment horizontal="left" wrapText="1"/>
      <protection hidden="1"/>
    </xf>
    <xf numFmtId="0" fontId="12" fillId="0" borderId="12" xfId="2" applyFont="1" applyBorder="1" applyAlignment="1" applyProtection="1">
      <alignment horizontal="left" wrapText="1"/>
      <protection hidden="1"/>
    </xf>
    <xf numFmtId="0" fontId="12" fillId="0" borderId="20" xfId="2" applyFont="1" applyBorder="1" applyAlignment="1" applyProtection="1">
      <alignment horizontal="left" wrapText="1"/>
      <protection hidden="1"/>
    </xf>
    <xf numFmtId="0" fontId="12" fillId="0" borderId="4" xfId="2" applyFont="1" applyBorder="1" applyAlignment="1" applyProtection="1">
      <alignment horizontal="left" wrapText="1"/>
      <protection hidden="1"/>
    </xf>
    <xf numFmtId="0" fontId="12" fillId="0" borderId="14" xfId="2" applyFont="1" applyBorder="1" applyAlignment="1" applyProtection="1">
      <alignment horizontal="left" wrapText="1"/>
      <protection hidden="1"/>
    </xf>
    <xf numFmtId="0" fontId="6" fillId="12" borderId="6" xfId="2" applyFont="1" applyFill="1" applyBorder="1" applyAlignment="1" applyProtection="1">
      <alignment horizontal="center" vertical="center" shrinkToFit="1"/>
      <protection hidden="1"/>
    </xf>
    <xf numFmtId="0" fontId="6" fillId="12" borderId="9" xfId="2" applyFont="1" applyFill="1" applyBorder="1" applyAlignment="1" applyProtection="1">
      <alignment horizontal="center" vertical="center" shrinkToFit="1"/>
      <protection hidden="1"/>
    </xf>
    <xf numFmtId="0" fontId="53" fillId="15" borderId="77" xfId="0" applyFont="1" applyFill="1" applyBorder="1" applyAlignment="1">
      <alignment horizontal="center" vertical="center" wrapText="1"/>
    </xf>
  </cellXfs>
  <cellStyles count="5">
    <cellStyle name="標準" xfId="0" builtinId="0"/>
    <cellStyle name="標準 2" xfId="1" xr:uid="{A5CF7EE3-C891-47D0-BEFB-D6D871EAA629}"/>
    <cellStyle name="標準 2 2" xfId="3" xr:uid="{B9D0F7AE-F461-4788-8EF1-B14C5EFC5404}"/>
    <cellStyle name="標準 3" xfId="2" xr:uid="{AD3EE772-CD36-456F-842C-BA2059C75D91}"/>
    <cellStyle name="標準 4" xfId="4" xr:uid="{E114BBD8-7966-4A8E-B7CB-561C668E1A9E}"/>
  </cellStyles>
  <dxfs count="20">
    <dxf>
      <fill>
        <patternFill>
          <bgColor theme="1"/>
        </patternFill>
      </fill>
    </dxf>
    <dxf>
      <font>
        <color theme="0"/>
      </font>
      <fill>
        <patternFill>
          <bgColor rgb="FFFFFFCC"/>
        </patternFill>
      </fill>
    </dxf>
    <dxf>
      <fill>
        <patternFill>
          <bgColor rgb="FFFFFF00"/>
        </patternFill>
      </fill>
    </dxf>
    <dxf>
      <fill>
        <patternFill>
          <bgColor rgb="FFFFFF00"/>
        </patternFill>
      </fill>
    </dxf>
    <dxf>
      <fill>
        <patternFill>
          <bgColor rgb="FFFFFF00"/>
        </patternFill>
      </fill>
      <border>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patternFill>
      </fill>
    </dxf>
    <dxf>
      <font>
        <color theme="0"/>
      </font>
      <fill>
        <patternFill>
          <bgColor rgb="FFFFFFCC"/>
        </patternFill>
      </fill>
    </dxf>
    <dxf>
      <fill>
        <patternFill>
          <bgColor rgb="FFFFFF00"/>
        </patternFill>
      </fill>
    </dxf>
    <dxf>
      <fill>
        <patternFill>
          <bgColor rgb="FFFFFF00"/>
        </patternFill>
      </fill>
    </dxf>
    <dxf>
      <fill>
        <patternFill>
          <bgColor rgb="FFFFFF00"/>
        </patternFill>
      </fill>
      <border>
        <vertical/>
        <horizontal/>
      </border>
    </dxf>
    <dxf>
      <fill>
        <patternFill>
          <bgColor rgb="FFFFFF00"/>
        </patternFill>
      </fill>
    </dxf>
    <dxf>
      <fill>
        <patternFill>
          <bgColor rgb="FFFFFF00"/>
        </patternFill>
      </fill>
    </dxf>
  </dxfs>
  <tableStyles count="0" defaultTableStyle="TableStyleMedium2" defaultPivotStyle="PivotStyleLight16"/>
  <colors>
    <mruColors>
      <color rgb="FFFFFF66"/>
      <color rgb="FFFF3131"/>
      <color rgb="FFFFFF99"/>
      <color rgb="FFFFFFCC"/>
      <color rgb="FF68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98333</xdr:colOff>
      <xdr:row>19</xdr:row>
      <xdr:rowOff>51567</xdr:rowOff>
    </xdr:from>
    <xdr:to>
      <xdr:col>44</xdr:col>
      <xdr:colOff>136634</xdr:colOff>
      <xdr:row>21</xdr:row>
      <xdr:rowOff>68317</xdr:rowOff>
    </xdr:to>
    <xdr:sp macro="" textlink="">
      <xdr:nvSpPr>
        <xdr:cNvPr id="2" name="四角形: 角を丸くする 1">
          <a:extLst>
            <a:ext uri="{FF2B5EF4-FFF2-40B4-BE49-F238E27FC236}">
              <a16:creationId xmlns:a16="http://schemas.microsoft.com/office/drawing/2014/main" id="{A52B9E5E-01C3-4BE4-9EA4-72F686E2ABEA}"/>
            </a:ext>
          </a:extLst>
        </xdr:cNvPr>
        <xdr:cNvSpPr/>
      </xdr:nvSpPr>
      <xdr:spPr>
        <a:xfrm>
          <a:off x="3409092" y="1948684"/>
          <a:ext cx="4820508" cy="216447"/>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a:solidFill>
                <a:schemeClr val="tx1"/>
              </a:solidFill>
              <a:latin typeface="ＭＳ 明朝" panose="02020609040205080304" pitchFamily="17" charset="-128"/>
              <a:ea typeface="ＭＳ 明朝" panose="02020609040205080304" pitchFamily="17" charset="-128"/>
            </a:rPr>
            <a:t>「所属所異動」の意味や、⑪「退職コード」欄の各事由の定義については裏面の説明を参照してください。</a:t>
          </a:r>
          <a:endParaRPr kumimoji="1" lang="en-US" altLang="ja-JP" sz="700">
            <a:solidFill>
              <a:schemeClr val="tx1"/>
            </a:solidFill>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137160</xdr:colOff>
      <xdr:row>0</xdr:row>
      <xdr:rowOff>0</xdr:rowOff>
    </xdr:from>
    <xdr:to>
      <xdr:col>43</xdr:col>
      <xdr:colOff>213360</xdr:colOff>
      <xdr:row>4</xdr:row>
      <xdr:rowOff>22860</xdr:rowOff>
    </xdr:to>
    <xdr:sp macro="" textlink="">
      <xdr:nvSpPr>
        <xdr:cNvPr id="2" name="正方形/長方形 1">
          <a:extLst>
            <a:ext uri="{FF2B5EF4-FFF2-40B4-BE49-F238E27FC236}">
              <a16:creationId xmlns:a16="http://schemas.microsoft.com/office/drawing/2014/main" id="{DA5962FC-0CBF-41B1-B7E7-971D31364E64}"/>
            </a:ext>
          </a:extLst>
        </xdr:cNvPr>
        <xdr:cNvSpPr/>
      </xdr:nvSpPr>
      <xdr:spPr>
        <a:xfrm>
          <a:off x="4526280" y="0"/>
          <a:ext cx="5440680" cy="69342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chemeClr val="tx1"/>
              </a:solidFill>
              <a:latin typeface="HG丸ｺﾞｼｯｸM-PRO" panose="020F0600000000000000" pitchFamily="50" charset="-128"/>
              <a:ea typeface="HG丸ｺﾞｼｯｸM-PRO" panose="020F0600000000000000" pitchFamily="50" charset="-128"/>
            </a:rPr>
            <a:t>〇支所が所管する所属所（市町村立学校）は４部印刷（１部所属所控、１部支所用、２部支部用）し</a:t>
          </a:r>
          <a:endParaRPr kumimoji="1" lang="en-US" altLang="ja-JP" sz="900" b="1">
            <a:solidFill>
              <a:schemeClr val="tx1"/>
            </a:solidFill>
            <a:latin typeface="HG丸ｺﾞｼｯｸM-PRO" panose="020F0600000000000000" pitchFamily="50" charset="-128"/>
            <a:ea typeface="HG丸ｺﾞｼｯｸM-PRO" panose="020F0600000000000000" pitchFamily="50" charset="-128"/>
          </a:endParaRPr>
        </a:p>
        <a:p>
          <a:pPr algn="l"/>
          <a:r>
            <a:rPr kumimoji="1" lang="ja-JP" altLang="en-US" sz="900" b="1">
              <a:solidFill>
                <a:schemeClr val="tx1"/>
              </a:solidFill>
              <a:latin typeface="HG丸ｺﾞｼｯｸM-PRO" panose="020F0600000000000000" pitchFamily="50" charset="-128"/>
              <a:ea typeface="HG丸ｺﾞｼｯｸM-PRO" panose="020F0600000000000000" pitchFamily="50" charset="-128"/>
            </a:rPr>
            <a:t>３部を支所へ提出</a:t>
          </a:r>
          <a:endParaRPr kumimoji="1" lang="en-US" altLang="ja-JP" sz="900" b="1">
            <a:solidFill>
              <a:schemeClr val="tx1"/>
            </a:solidFill>
            <a:latin typeface="HG丸ｺﾞｼｯｸM-PRO" panose="020F0600000000000000" pitchFamily="50" charset="-128"/>
            <a:ea typeface="HG丸ｺﾞｼｯｸM-PRO" panose="020F0600000000000000" pitchFamily="50" charset="-128"/>
          </a:endParaRPr>
        </a:p>
        <a:p>
          <a:pPr algn="l"/>
          <a:r>
            <a:rPr kumimoji="1" lang="ja-JP" altLang="en-US" sz="900" b="1">
              <a:solidFill>
                <a:schemeClr val="tx1"/>
              </a:solidFill>
              <a:latin typeface="HG丸ｺﾞｼｯｸM-PRO" panose="020F0600000000000000" pitchFamily="50" charset="-128"/>
              <a:ea typeface="HG丸ｺﾞｼｯｸM-PRO" panose="020F0600000000000000" pitchFamily="50" charset="-128"/>
            </a:rPr>
            <a:t>〇その他の所属所（県立学校・事務局、大学等）は３部印刷（１部所属所控、２部支部用）し</a:t>
          </a:r>
          <a:endParaRPr kumimoji="1" lang="en-US" altLang="ja-JP" sz="900" b="1">
            <a:solidFill>
              <a:schemeClr val="tx1"/>
            </a:solidFill>
            <a:latin typeface="HG丸ｺﾞｼｯｸM-PRO" panose="020F0600000000000000" pitchFamily="50" charset="-128"/>
            <a:ea typeface="HG丸ｺﾞｼｯｸM-PRO" panose="020F0600000000000000" pitchFamily="50" charset="-128"/>
          </a:endParaRPr>
        </a:p>
        <a:p>
          <a:pPr algn="l"/>
          <a:r>
            <a:rPr kumimoji="1" lang="ja-JP" altLang="en-US" sz="900" b="1">
              <a:solidFill>
                <a:schemeClr val="tx1"/>
              </a:solidFill>
              <a:latin typeface="HG丸ｺﾞｼｯｸM-PRO" panose="020F0600000000000000" pitchFamily="50" charset="-128"/>
              <a:ea typeface="HG丸ｺﾞｼｯｸM-PRO" panose="020F0600000000000000" pitchFamily="50" charset="-128"/>
            </a:rPr>
            <a:t>２部を愛知支部（福利課）へ提出</a:t>
          </a:r>
          <a:endParaRPr kumimoji="1" lang="en-US" altLang="ja-JP" sz="900" b="1">
            <a:solidFill>
              <a:schemeClr val="tx1"/>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103093</xdr:colOff>
      <xdr:row>12</xdr:row>
      <xdr:rowOff>121023</xdr:rowOff>
    </xdr:from>
    <xdr:to>
      <xdr:col>14</xdr:col>
      <xdr:colOff>3155576</xdr:colOff>
      <xdr:row>12</xdr:row>
      <xdr:rowOff>761999</xdr:rowOff>
    </xdr:to>
    <xdr:sp macro="" textlink="">
      <xdr:nvSpPr>
        <xdr:cNvPr id="2" name="四角形: 角を丸くする 1">
          <a:extLst>
            <a:ext uri="{FF2B5EF4-FFF2-40B4-BE49-F238E27FC236}">
              <a16:creationId xmlns:a16="http://schemas.microsoft.com/office/drawing/2014/main" id="{59B189C4-96B2-49AA-9701-34F0F40A276B}"/>
            </a:ext>
          </a:extLst>
        </xdr:cNvPr>
        <xdr:cNvSpPr/>
      </xdr:nvSpPr>
      <xdr:spPr>
        <a:xfrm>
          <a:off x="9014011" y="6701117"/>
          <a:ext cx="9740153" cy="640976"/>
        </a:xfrm>
        <a:prstGeom prst="roundRect">
          <a:avLst/>
        </a:prstGeom>
        <a:solidFill>
          <a:srgbClr val="FFFF66">
            <a:alpha val="6117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退職・任期満了後に次の任用があることにより組合員資格が継続する者について、組合員異動報告書への記載は不要となっています。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なお、その中で組合員番号の変更を伴う者については、新所属所において組合員本人から組合員番号変更届の提出が必要です。</a:t>
          </a:r>
          <a:endParaRPr lang="ja-JP" altLang="ja-JP">
            <a:solidFill>
              <a:sysClr val="windowText" lastClr="00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82768</xdr:colOff>
      <xdr:row>55</xdr:row>
      <xdr:rowOff>52552</xdr:rowOff>
    </xdr:from>
    <xdr:to>
      <xdr:col>57</xdr:col>
      <xdr:colOff>47296</xdr:colOff>
      <xdr:row>60</xdr:row>
      <xdr:rowOff>52553</xdr:rowOff>
    </xdr:to>
    <xdr:sp macro="" textlink="">
      <xdr:nvSpPr>
        <xdr:cNvPr id="3" name="四角形: 角を丸くする 2">
          <a:extLst>
            <a:ext uri="{FF2B5EF4-FFF2-40B4-BE49-F238E27FC236}">
              <a16:creationId xmlns:a16="http://schemas.microsoft.com/office/drawing/2014/main" id="{2A925E20-049D-4F4C-93E0-965FFD5B26E2}"/>
            </a:ext>
          </a:extLst>
        </xdr:cNvPr>
        <xdr:cNvSpPr/>
      </xdr:nvSpPr>
      <xdr:spPr>
        <a:xfrm>
          <a:off x="3393527" y="5691352"/>
          <a:ext cx="7137838" cy="499242"/>
        </a:xfrm>
        <a:prstGeom prst="roundRect">
          <a:avLst/>
        </a:prstGeom>
        <a:solidFill>
          <a:srgbClr val="FFFF99">
            <a:alpha val="8902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ＭＳ ゴシック" panose="020B0609070205080204" pitchFamily="49" charset="-128"/>
              <a:ea typeface="ＭＳ ゴシック" panose="020B0609070205080204" pitchFamily="49" charset="-128"/>
            </a:rPr>
            <a:t>退職・任期満了後に次の任用があることにより組合員資格が継続する者について、</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組合員異動報告書への</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記載は不要と</a:t>
          </a:r>
          <a:r>
            <a:rPr kumimoji="1" lang="ja-JP" altLang="en-US" sz="800">
              <a:solidFill>
                <a:sysClr val="windowText" lastClr="000000"/>
              </a:solidFill>
              <a:latin typeface="ＭＳ ゴシック" panose="020B0609070205080204" pitchFamily="49" charset="-128"/>
              <a:ea typeface="ＭＳ ゴシック" panose="020B0609070205080204" pitchFamily="49" charset="-128"/>
            </a:rPr>
            <a:t>なっています。</a:t>
          </a:r>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800">
              <a:solidFill>
                <a:sysClr val="windowText" lastClr="000000"/>
              </a:solidFill>
              <a:latin typeface="ＭＳ ゴシック" panose="020B0609070205080204" pitchFamily="49" charset="-128"/>
              <a:ea typeface="ＭＳ ゴシック" panose="020B0609070205080204" pitchFamily="49" charset="-128"/>
            </a:rPr>
            <a:t>なお、その中で組合員番号の変更を伴う者については、新所属所において組合員本人から組合員番号変更届の提出が必要です。</a:t>
          </a:r>
        </a:p>
      </xdr:txBody>
    </xdr:sp>
    <xdr:clientData/>
  </xdr:twoCellAnchor>
  <xdr:twoCellAnchor>
    <xdr:from>
      <xdr:col>18</xdr:col>
      <xdr:colOff>98333</xdr:colOff>
      <xdr:row>19</xdr:row>
      <xdr:rowOff>51567</xdr:rowOff>
    </xdr:from>
    <xdr:to>
      <xdr:col>44</xdr:col>
      <xdr:colOff>136634</xdr:colOff>
      <xdr:row>21</xdr:row>
      <xdr:rowOff>68317</xdr:rowOff>
    </xdr:to>
    <xdr:sp macro="" textlink="">
      <xdr:nvSpPr>
        <xdr:cNvPr id="4" name="四角形: 角を丸くする 3">
          <a:extLst>
            <a:ext uri="{FF2B5EF4-FFF2-40B4-BE49-F238E27FC236}">
              <a16:creationId xmlns:a16="http://schemas.microsoft.com/office/drawing/2014/main" id="{3581F6A0-879F-4525-9349-4D7784E5C0DE}"/>
            </a:ext>
          </a:extLst>
        </xdr:cNvPr>
        <xdr:cNvSpPr/>
      </xdr:nvSpPr>
      <xdr:spPr>
        <a:xfrm>
          <a:off x="3390173" y="1933707"/>
          <a:ext cx="4793181" cy="21487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a:solidFill>
                <a:schemeClr val="tx1"/>
              </a:solidFill>
              <a:latin typeface="ＭＳ 明朝" panose="02020609040205080304" pitchFamily="17" charset="-128"/>
              <a:ea typeface="ＭＳ 明朝" panose="02020609040205080304" pitchFamily="17" charset="-128"/>
            </a:rPr>
            <a:t>「所属所異動」の意味や、⑪「退職コード」欄の各事由の定義については裏面の説明を参照してください。</a:t>
          </a:r>
          <a:endParaRPr kumimoji="1" lang="en-US" altLang="ja-JP" sz="700">
            <a:solidFill>
              <a:schemeClr val="tx1"/>
            </a:solidFill>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98333</xdr:colOff>
      <xdr:row>19</xdr:row>
      <xdr:rowOff>51567</xdr:rowOff>
    </xdr:from>
    <xdr:to>
      <xdr:col>44</xdr:col>
      <xdr:colOff>136634</xdr:colOff>
      <xdr:row>21</xdr:row>
      <xdr:rowOff>68317</xdr:rowOff>
    </xdr:to>
    <xdr:sp macro="" textlink="">
      <xdr:nvSpPr>
        <xdr:cNvPr id="3" name="四角形: 角を丸くする 2">
          <a:extLst>
            <a:ext uri="{FF2B5EF4-FFF2-40B4-BE49-F238E27FC236}">
              <a16:creationId xmlns:a16="http://schemas.microsoft.com/office/drawing/2014/main" id="{93EFF0F3-6B8F-4870-9253-4D1D1DACFEF1}"/>
            </a:ext>
          </a:extLst>
        </xdr:cNvPr>
        <xdr:cNvSpPr/>
      </xdr:nvSpPr>
      <xdr:spPr>
        <a:xfrm>
          <a:off x="3390173" y="1933707"/>
          <a:ext cx="4793181" cy="214870"/>
        </a:xfrm>
        <a:prstGeom prst="round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a:solidFill>
                <a:schemeClr val="tx1"/>
              </a:solidFill>
              <a:latin typeface="ＭＳ 明朝" panose="02020609040205080304" pitchFamily="17" charset="-128"/>
              <a:ea typeface="ＭＳ 明朝" panose="02020609040205080304" pitchFamily="17" charset="-128"/>
            </a:rPr>
            <a:t>「所属所異動」の意味や、⑪「退職コード」欄の各事由の定義については裏面の説明を参照してください。</a:t>
          </a:r>
          <a:endParaRPr kumimoji="1" lang="en-US" altLang="ja-JP" sz="700">
            <a:solidFill>
              <a:schemeClr val="tx1"/>
            </a:solidFill>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BE85C-0BE1-4726-95E4-A45FC73A6C79}">
  <sheetPr>
    <tabColor rgb="FF00B0F0"/>
  </sheetPr>
  <dimension ref="A1:CM63"/>
  <sheetViews>
    <sheetView tabSelected="1" zoomScale="85" zoomScaleNormal="85" workbookViewId="0">
      <pane ySplit="8" topLeftCell="A9" activePane="bottomLeft" state="frozen"/>
      <selection activeCell="N6" sqref="N6:O8"/>
      <selection pane="bottomLeft"/>
    </sheetView>
  </sheetViews>
  <sheetFormatPr defaultColWidth="0" defaultRowHeight="18" zeroHeight="1"/>
  <cols>
    <col min="1" max="1" width="3" style="34" customWidth="1"/>
    <col min="2" max="2" width="4.5" style="39" customWidth="1"/>
    <col min="3" max="3" width="47.5" style="30" customWidth="1"/>
    <col min="4" max="4" width="14.3984375" style="1" customWidth="1"/>
    <col min="5" max="5" width="11.8984375" style="1" customWidth="1"/>
    <col min="6" max="6" width="20.09765625" style="1" customWidth="1"/>
    <col min="7" max="7" width="15.5" style="1" customWidth="1"/>
    <col min="8" max="8" width="11.8984375" style="1" customWidth="1"/>
    <col min="9" max="9" width="15.5" style="1" customWidth="1"/>
    <col min="10" max="10" width="6" style="1" customWidth="1"/>
    <col min="11" max="11" width="11.8984375" style="1" customWidth="1"/>
    <col min="12" max="12" width="14.69921875" style="1" customWidth="1"/>
    <col min="13" max="13" width="16.5" style="1" customWidth="1"/>
    <col min="14" max="14" width="12.3984375" style="2" customWidth="1"/>
    <col min="15" max="15" width="35.796875" style="32" customWidth="1"/>
    <col min="16" max="16" width="5.8984375" style="32" customWidth="1"/>
    <col min="17" max="17" width="13.19921875" style="34" customWidth="1"/>
    <col min="18" max="18" width="19.19921875" style="35" hidden="1" customWidth="1"/>
    <col min="19" max="19" width="17" style="35" hidden="1" customWidth="1"/>
    <col min="20" max="26" width="9.19921875" hidden="1" customWidth="1"/>
    <col min="27" max="33" width="3.09765625" style="1" hidden="1" customWidth="1"/>
    <col min="34" max="47" width="9.19921875" hidden="1" customWidth="1"/>
    <col min="48" max="54" width="3.09765625" style="1" hidden="1" customWidth="1"/>
    <col min="55" max="62" width="9.19921875" hidden="1" customWidth="1"/>
    <col min="63" max="69" width="3.09765625" style="1" hidden="1" customWidth="1"/>
    <col min="70" max="70" width="9.19921875" hidden="1" customWidth="1"/>
    <col min="71" max="72" width="13.3984375" hidden="1" customWidth="1"/>
    <col min="73" max="76" width="9.19921875" hidden="1" customWidth="1"/>
    <col min="77" max="83" width="3.09765625" style="1" hidden="1" customWidth="1"/>
    <col min="84" max="85" width="10.59765625" hidden="1" customWidth="1"/>
    <col min="86" max="16384" width="9" hidden="1"/>
  </cols>
  <sheetData>
    <row r="1" spans="1:91" ht="4.5" customHeight="1"/>
    <row r="2" spans="1:91" ht="24.75" customHeight="1">
      <c r="B2" s="131" t="s">
        <v>5209</v>
      </c>
      <c r="C2" s="132"/>
      <c r="D2" s="98" t="s">
        <v>5154</v>
      </c>
      <c r="E2" s="121"/>
      <c r="F2" s="98" t="s">
        <v>5155</v>
      </c>
      <c r="G2" s="81" t="str">
        <f>IFERROR(VLOOKUP(E2,T所属所!$A$1:$G$2000,2,FALSE),"")</f>
        <v/>
      </c>
      <c r="H2" s="98" t="s">
        <v>5159</v>
      </c>
      <c r="I2" s="81" t="str">
        <f>IFERROR(VLOOKUP(E2,T所属所!$A$1:$G$2000,3,FALSE),"")</f>
        <v/>
      </c>
      <c r="J2" s="156" t="s">
        <v>5160</v>
      </c>
      <c r="K2" s="157"/>
      <c r="L2" s="158"/>
      <c r="M2" s="159"/>
      <c r="N2" s="110" t="s">
        <v>5161</v>
      </c>
      <c r="O2" s="120"/>
      <c r="P2" s="106"/>
      <c r="R2" s="35" t="s">
        <v>5262</v>
      </c>
      <c r="S2" s="118" t="str">
        <f>IFERROR(VLOOKUP(E2,T所属所!$A$1:$G$2000,5,FALSE),"")</f>
        <v/>
      </c>
      <c r="T2" t="s">
        <v>5263</v>
      </c>
      <c r="U2" t="str">
        <f>IFERROR(VLOOKUP(E2,T所属所!$A$1:$G$2000,6,FALSE),"")</f>
        <v/>
      </c>
    </row>
    <row r="3" spans="1:91" ht="9.6" customHeight="1">
      <c r="B3" s="133"/>
      <c r="C3" s="134"/>
      <c r="D3" s="107"/>
      <c r="E3" s="107"/>
      <c r="F3" s="107"/>
      <c r="G3" s="107"/>
      <c r="H3" s="107"/>
      <c r="I3" s="107"/>
      <c r="J3" s="107"/>
      <c r="K3" s="107"/>
      <c r="L3" s="107"/>
      <c r="M3" s="107"/>
      <c r="N3" s="107"/>
      <c r="O3" s="107"/>
      <c r="P3" s="107"/>
    </row>
    <row r="4" spans="1:91" ht="21.6" customHeight="1">
      <c r="B4" s="137" t="s">
        <v>5114</v>
      </c>
      <c r="C4" s="135" t="s">
        <v>5113</v>
      </c>
      <c r="D4" s="143" t="s">
        <v>5135</v>
      </c>
      <c r="E4" s="144"/>
      <c r="F4" s="144"/>
      <c r="G4" s="144"/>
      <c r="H4" s="144"/>
      <c r="I4" s="144"/>
      <c r="J4" s="145"/>
      <c r="K4" s="145"/>
      <c r="L4" s="145"/>
      <c r="M4" s="145"/>
      <c r="N4" s="145"/>
      <c r="O4" s="145"/>
      <c r="P4" s="146"/>
    </row>
    <row r="5" spans="1:91" ht="21.6" customHeight="1">
      <c r="B5" s="138"/>
      <c r="C5" s="136"/>
      <c r="D5" s="153" t="s">
        <v>5051</v>
      </c>
      <c r="E5" s="154"/>
      <c r="F5" s="154"/>
      <c r="G5" s="155"/>
      <c r="H5" s="151" t="s">
        <v>5153</v>
      </c>
      <c r="I5" s="152"/>
      <c r="J5" s="140" t="s">
        <v>5235</v>
      </c>
      <c r="K5" s="141"/>
      <c r="L5" s="141"/>
      <c r="M5" s="141"/>
      <c r="N5" s="141"/>
      <c r="O5" s="141"/>
      <c r="P5" s="142"/>
      <c r="R5" s="46" t="s">
        <v>5109</v>
      </c>
      <c r="S5" s="46"/>
      <c r="T5" s="12" t="s">
        <v>5072</v>
      </c>
      <c r="U5" s="12"/>
      <c r="V5" s="12"/>
      <c r="W5" s="13" t="s">
        <v>5073</v>
      </c>
      <c r="X5" s="13"/>
      <c r="Y5" s="13"/>
      <c r="Z5" s="13"/>
      <c r="AA5" s="24"/>
      <c r="AB5" s="24"/>
      <c r="AC5" s="24"/>
      <c r="AD5" s="24"/>
      <c r="AE5" s="24"/>
      <c r="AF5" s="24"/>
      <c r="AG5" s="24"/>
      <c r="AH5" s="21" t="s">
        <v>5074</v>
      </c>
      <c r="AI5" s="21"/>
      <c r="AJ5" s="21"/>
      <c r="AK5" s="21"/>
      <c r="AL5" s="21"/>
      <c r="AM5" s="22" t="s">
        <v>5075</v>
      </c>
      <c r="AN5" s="22"/>
      <c r="AO5" s="22"/>
      <c r="AP5" s="22"/>
      <c r="AQ5" s="22"/>
      <c r="AR5" s="21" t="s">
        <v>5076</v>
      </c>
      <c r="AS5" s="21"/>
      <c r="AT5" s="21"/>
      <c r="AU5" s="21"/>
      <c r="AV5" s="24"/>
      <c r="AW5" s="24"/>
      <c r="AX5" s="24"/>
      <c r="AY5" s="24"/>
      <c r="AZ5" s="24"/>
      <c r="BA5" s="24"/>
      <c r="BB5" s="24"/>
      <c r="BC5" s="22" t="s">
        <v>5077</v>
      </c>
      <c r="BD5" s="12" t="s">
        <v>5066</v>
      </c>
      <c r="BE5" s="12"/>
      <c r="BF5" s="12"/>
      <c r="BG5" s="22" t="s">
        <v>5067</v>
      </c>
      <c r="BH5" s="22"/>
      <c r="BI5" s="22"/>
      <c r="BJ5" s="22"/>
      <c r="BK5" s="24"/>
      <c r="BL5" s="24"/>
      <c r="BM5" s="24"/>
      <c r="BN5" s="24"/>
      <c r="BO5" s="24"/>
      <c r="BP5" s="24"/>
      <c r="BQ5" s="24"/>
      <c r="BR5" s="21" t="s">
        <v>5068</v>
      </c>
      <c r="BS5" s="23"/>
      <c r="BT5" s="23"/>
      <c r="BU5" s="22" t="s">
        <v>5099</v>
      </c>
      <c r="BV5" s="22"/>
      <c r="BW5" s="22"/>
      <c r="BX5" s="22"/>
      <c r="BY5" s="24"/>
      <c r="BZ5" s="24"/>
      <c r="CA5" s="24"/>
      <c r="CB5" s="24"/>
      <c r="CC5" s="24"/>
      <c r="CD5" s="24"/>
      <c r="CE5" s="24"/>
      <c r="CF5" s="21" t="s">
        <v>5069</v>
      </c>
      <c r="CG5" s="22" t="s">
        <v>5070</v>
      </c>
      <c r="CH5" s="23" t="s">
        <v>5156</v>
      </c>
      <c r="CI5" t="s">
        <v>5131</v>
      </c>
      <c r="CJ5" t="s">
        <v>5162</v>
      </c>
    </row>
    <row r="6" spans="1:91" ht="42" customHeight="1">
      <c r="B6" s="138"/>
      <c r="C6" s="60" t="s">
        <v>5137</v>
      </c>
      <c r="D6" s="51" t="s">
        <v>5232</v>
      </c>
      <c r="E6" s="51" t="s">
        <v>5062</v>
      </c>
      <c r="F6" s="51" t="s">
        <v>5064</v>
      </c>
      <c r="G6" s="51" t="s">
        <v>5063</v>
      </c>
      <c r="H6" s="52" t="s">
        <v>5111</v>
      </c>
      <c r="I6" s="53" t="s">
        <v>5065</v>
      </c>
      <c r="J6" s="54" t="s">
        <v>5136</v>
      </c>
      <c r="K6" s="55" t="s">
        <v>5067</v>
      </c>
      <c r="L6" s="54" t="s">
        <v>5108</v>
      </c>
      <c r="M6" s="54" t="s">
        <v>5258</v>
      </c>
      <c r="N6" s="54" t="s">
        <v>5107</v>
      </c>
      <c r="O6" s="147" t="s">
        <v>5070</v>
      </c>
      <c r="P6" s="148"/>
      <c r="R6" s="149" t="s">
        <v>5110</v>
      </c>
      <c r="S6" s="149" t="s">
        <v>5112</v>
      </c>
      <c r="T6" s="8" t="s">
        <v>5071</v>
      </c>
      <c r="U6" s="10" t="s">
        <v>5080</v>
      </c>
      <c r="V6" s="11" t="s">
        <v>5078</v>
      </c>
      <c r="W6" s="8" t="s">
        <v>5071</v>
      </c>
      <c r="X6" s="8"/>
      <c r="Y6" s="10" t="s">
        <v>5080</v>
      </c>
      <c r="Z6" s="11" t="s">
        <v>5078</v>
      </c>
      <c r="AA6" s="25"/>
      <c r="AB6" s="25"/>
      <c r="AC6" s="25"/>
      <c r="AD6" s="25"/>
      <c r="AE6" s="25"/>
      <c r="AF6" s="25"/>
      <c r="AG6" s="25"/>
      <c r="AH6" s="8" t="s">
        <v>5071</v>
      </c>
      <c r="AI6" s="8"/>
      <c r="AJ6" s="10" t="s">
        <v>5080</v>
      </c>
      <c r="AK6" s="11" t="s">
        <v>5078</v>
      </c>
      <c r="AL6" s="11"/>
      <c r="AM6" s="8" t="s">
        <v>5071</v>
      </c>
      <c r="AN6" s="8"/>
      <c r="AO6" s="10" t="s">
        <v>5080</v>
      </c>
      <c r="AP6" s="11" t="s">
        <v>5078</v>
      </c>
      <c r="AQ6" s="11"/>
      <c r="AR6" s="8" t="s">
        <v>5071</v>
      </c>
      <c r="AS6" s="8"/>
      <c r="AT6" s="10" t="s">
        <v>5080</v>
      </c>
      <c r="AU6" s="11" t="s">
        <v>5078</v>
      </c>
      <c r="AV6" s="25"/>
      <c r="AW6" s="25"/>
      <c r="AX6" s="25"/>
      <c r="AY6" s="25"/>
      <c r="AZ6" s="25"/>
      <c r="BA6" s="25"/>
      <c r="BB6" s="25"/>
      <c r="BC6" s="11" t="s">
        <v>5078</v>
      </c>
      <c r="BD6" s="8" t="s">
        <v>5071</v>
      </c>
      <c r="BE6" s="10" t="s">
        <v>5080</v>
      </c>
      <c r="BF6" s="11" t="s">
        <v>5078</v>
      </c>
      <c r="BG6" s="8" t="s">
        <v>5071</v>
      </c>
      <c r="BH6" s="8"/>
      <c r="BI6" s="10" t="s">
        <v>5080</v>
      </c>
      <c r="BJ6" s="11" t="s">
        <v>5078</v>
      </c>
      <c r="BK6" s="25"/>
      <c r="BL6" s="25"/>
      <c r="BM6" s="25"/>
      <c r="BN6" s="25"/>
      <c r="BO6" s="25"/>
      <c r="BP6" s="25"/>
      <c r="BQ6" s="25"/>
      <c r="BR6" s="11" t="s">
        <v>5080</v>
      </c>
      <c r="BS6" s="11" t="s">
        <v>5080</v>
      </c>
      <c r="BT6" s="11" t="s">
        <v>5078</v>
      </c>
      <c r="BU6" s="8" t="s">
        <v>5071</v>
      </c>
      <c r="BV6" s="8"/>
      <c r="BW6" s="10" t="s">
        <v>5080</v>
      </c>
      <c r="BX6" s="11" t="s">
        <v>5078</v>
      </c>
      <c r="BY6" s="25"/>
      <c r="BZ6" s="25"/>
      <c r="CA6" s="25"/>
      <c r="CB6" s="25"/>
      <c r="CC6" s="25"/>
      <c r="CD6" s="25"/>
      <c r="CE6" s="25"/>
      <c r="CF6" s="11" t="s">
        <v>5078</v>
      </c>
      <c r="CG6" s="11" t="s">
        <v>5078</v>
      </c>
      <c r="CH6" s="76" t="s">
        <v>5157</v>
      </c>
      <c r="CJ6" t="s">
        <v>5163</v>
      </c>
      <c r="CK6" t="s">
        <v>5164</v>
      </c>
      <c r="CL6" t="s">
        <v>5165</v>
      </c>
      <c r="CM6" t="s">
        <v>5166</v>
      </c>
    </row>
    <row r="7" spans="1:91" ht="66">
      <c r="B7" s="139"/>
      <c r="C7" s="61" t="str">
        <f>S9&amp;S10&amp;S11&amp;S12&amp;S13&amp;S14&amp;S15&amp;S16&amp;S17&amp;S18&amp;S19&amp;S20&amp;S21&amp;S22&amp;S23&amp;S24&amp;S25&amp;S26&amp;S27&amp;S28&amp;S29&amp;S30&amp;S31&amp;S32&amp;S33&amp;S34&amp;S35&amp;S36&amp;S37&amp;S38&amp;S39&amp;S40&amp;S41&amp;S42&amp;S43&amp;S44&amp;S45&amp;S46&amp;S47&amp;S48&amp;S49&amp;S50&amp;S51&amp;S52&amp;S53&amp;S54&amp;S55&amp;S56&amp;S57&amp;S58</f>
        <v/>
      </c>
      <c r="D7" s="56" t="s">
        <v>5179</v>
      </c>
      <c r="E7" s="57" t="s">
        <v>5138</v>
      </c>
      <c r="F7" s="57" t="s">
        <v>5115</v>
      </c>
      <c r="G7" s="57" t="s">
        <v>5178</v>
      </c>
      <c r="H7" s="58" t="s">
        <v>5138</v>
      </c>
      <c r="I7" s="58" t="s">
        <v>5177</v>
      </c>
      <c r="J7" s="59"/>
      <c r="K7" s="59" t="s">
        <v>5138</v>
      </c>
      <c r="L7" s="59" t="s">
        <v>5167</v>
      </c>
      <c r="M7" s="59" t="s">
        <v>5259</v>
      </c>
      <c r="N7" s="103" t="s">
        <v>5257</v>
      </c>
      <c r="O7" s="130" t="s">
        <v>5495</v>
      </c>
      <c r="P7" s="586" t="s">
        <v>5496</v>
      </c>
      <c r="R7" s="150"/>
      <c r="S7" s="150"/>
      <c r="T7" s="8" t="s">
        <v>5086</v>
      </c>
      <c r="U7" s="10" t="s">
        <v>5081</v>
      </c>
      <c r="V7" s="11" t="s">
        <v>5090</v>
      </c>
      <c r="W7" s="8" t="s">
        <v>5088</v>
      </c>
      <c r="X7" s="8"/>
      <c r="Y7" s="10" t="s">
        <v>5081</v>
      </c>
      <c r="Z7" s="11" t="s">
        <v>5090</v>
      </c>
      <c r="AA7" s="25"/>
      <c r="AB7" s="25"/>
      <c r="AC7" s="25"/>
      <c r="AD7" s="25"/>
      <c r="AE7" s="25"/>
      <c r="AF7" s="25"/>
      <c r="AG7" s="25"/>
      <c r="AH7" s="9" t="s">
        <v>5089</v>
      </c>
      <c r="AI7" s="8"/>
      <c r="AJ7" s="10" t="s">
        <v>5081</v>
      </c>
      <c r="AK7" s="11" t="s">
        <v>5090</v>
      </c>
      <c r="AL7" s="11"/>
      <c r="AM7" s="9" t="s">
        <v>5089</v>
      </c>
      <c r="AN7" s="8"/>
      <c r="AO7" s="10" t="s">
        <v>5081</v>
      </c>
      <c r="AP7" s="11" t="s">
        <v>5090</v>
      </c>
      <c r="AQ7" s="11"/>
      <c r="AR7" s="8" t="s">
        <v>5088</v>
      </c>
      <c r="AS7" s="8"/>
      <c r="AT7" s="10" t="s">
        <v>5081</v>
      </c>
      <c r="AU7" s="11" t="s">
        <v>5090</v>
      </c>
      <c r="AV7" s="25"/>
      <c r="AW7" s="25"/>
      <c r="AX7" s="25"/>
      <c r="AY7" s="25"/>
      <c r="AZ7" s="25"/>
      <c r="BA7" s="25"/>
      <c r="BB7" s="25"/>
      <c r="BC7" s="11" t="s">
        <v>5093</v>
      </c>
      <c r="BD7" s="8" t="s">
        <v>5095</v>
      </c>
      <c r="BE7" s="10" t="s">
        <v>5081</v>
      </c>
      <c r="BF7" s="11" t="s">
        <v>5093</v>
      </c>
      <c r="BG7" s="8" t="s">
        <v>5088</v>
      </c>
      <c r="BH7" s="8"/>
      <c r="BI7" s="10" t="s">
        <v>5081</v>
      </c>
      <c r="BJ7" s="11" t="s">
        <v>5090</v>
      </c>
      <c r="BK7" s="25"/>
      <c r="BL7" s="25"/>
      <c r="BM7" s="25"/>
      <c r="BN7" s="25"/>
      <c r="BO7" s="25"/>
      <c r="BP7" s="25"/>
      <c r="BQ7" s="25"/>
      <c r="BR7" s="11" t="s">
        <v>5096</v>
      </c>
      <c r="BS7" s="11" t="s">
        <v>5093</v>
      </c>
      <c r="BT7" s="11" t="s">
        <v>5098</v>
      </c>
      <c r="BU7" s="8" t="s">
        <v>5088</v>
      </c>
      <c r="BV7" s="8"/>
      <c r="BW7" s="10" t="s">
        <v>5081</v>
      </c>
      <c r="BX7" s="11" t="s">
        <v>5090</v>
      </c>
      <c r="BY7" s="25"/>
      <c r="BZ7" s="25"/>
      <c r="CA7" s="25"/>
      <c r="CB7" s="25"/>
      <c r="CC7" s="25"/>
      <c r="CD7" s="25"/>
      <c r="CE7" s="25"/>
      <c r="CF7" s="11" t="s">
        <v>5100</v>
      </c>
      <c r="CG7" s="11"/>
      <c r="CH7" s="76" t="s">
        <v>5158</v>
      </c>
    </row>
    <row r="8" spans="1:91" s="7" customFormat="1" ht="18" hidden="1" customHeight="1">
      <c r="A8" s="36"/>
      <c r="B8" s="45"/>
      <c r="C8" s="33"/>
      <c r="D8" s="28"/>
      <c r="E8" s="28"/>
      <c r="F8" s="28"/>
      <c r="G8" s="28"/>
      <c r="H8" s="28"/>
      <c r="I8" s="28"/>
      <c r="J8" s="31"/>
      <c r="K8" s="28"/>
      <c r="L8" s="28"/>
      <c r="M8" s="28"/>
      <c r="N8" s="28"/>
      <c r="O8" s="109"/>
      <c r="Q8" s="36"/>
      <c r="R8" s="37"/>
      <c r="S8" s="37"/>
      <c r="T8" s="9"/>
      <c r="U8" s="10" t="s">
        <v>5081</v>
      </c>
      <c r="V8" s="11" t="s">
        <v>5087</v>
      </c>
      <c r="W8" s="9" t="s">
        <v>5083</v>
      </c>
      <c r="X8" s="9" t="s">
        <v>5082</v>
      </c>
      <c r="Y8" s="10" t="s">
        <v>5081</v>
      </c>
      <c r="Z8" s="11" t="s">
        <v>5079</v>
      </c>
      <c r="AA8" s="25"/>
      <c r="AB8" s="25"/>
      <c r="AC8" s="25"/>
      <c r="AD8" s="25"/>
      <c r="AE8" s="25"/>
      <c r="AF8" s="25"/>
      <c r="AG8" s="25"/>
      <c r="AH8" s="9" t="s">
        <v>5084</v>
      </c>
      <c r="AI8" s="9" t="s">
        <v>5085</v>
      </c>
      <c r="AJ8" s="10" t="s">
        <v>5081</v>
      </c>
      <c r="AK8" s="11" t="s">
        <v>5091</v>
      </c>
      <c r="AL8" s="11" t="s">
        <v>5092</v>
      </c>
      <c r="AM8" s="9" t="s">
        <v>5084</v>
      </c>
      <c r="AN8" s="9" t="s">
        <v>5085</v>
      </c>
      <c r="AO8" s="10" t="s">
        <v>5081</v>
      </c>
      <c r="AP8" s="11" t="s">
        <v>5091</v>
      </c>
      <c r="AQ8" s="11" t="s">
        <v>5092</v>
      </c>
      <c r="AR8" s="7" t="s">
        <v>5083</v>
      </c>
      <c r="AS8" s="9" t="s">
        <v>5082</v>
      </c>
      <c r="AT8" s="10" t="s">
        <v>5081</v>
      </c>
      <c r="AU8" s="11" t="s">
        <v>5079</v>
      </c>
      <c r="AV8" s="25"/>
      <c r="AW8" s="25"/>
      <c r="AX8" s="25"/>
      <c r="AY8" s="25"/>
      <c r="AZ8" s="25"/>
      <c r="BA8" s="25"/>
      <c r="BB8" s="25"/>
      <c r="BC8" s="11" t="s">
        <v>5094</v>
      </c>
      <c r="BD8" s="9"/>
      <c r="BE8" s="10" t="s">
        <v>5081</v>
      </c>
      <c r="BF8" s="11" t="s">
        <v>5094</v>
      </c>
      <c r="BG8" s="7" t="s">
        <v>5083</v>
      </c>
      <c r="BH8" s="9" t="s">
        <v>5082</v>
      </c>
      <c r="BI8" s="10" t="s">
        <v>5081</v>
      </c>
      <c r="BJ8" s="11" t="s">
        <v>5079</v>
      </c>
      <c r="BK8" s="25"/>
      <c r="BL8" s="25"/>
      <c r="BM8" s="25"/>
      <c r="BN8" s="25"/>
      <c r="BO8" s="25"/>
      <c r="BP8" s="25"/>
      <c r="BQ8" s="25"/>
      <c r="BR8" s="10" t="s">
        <v>5097</v>
      </c>
      <c r="BS8" s="10" t="s">
        <v>5094</v>
      </c>
      <c r="BT8" s="11"/>
      <c r="BU8" s="7" t="s">
        <v>5083</v>
      </c>
      <c r="BV8" s="9" t="s">
        <v>5082</v>
      </c>
      <c r="BW8" s="10" t="s">
        <v>5081</v>
      </c>
      <c r="BX8" s="11" t="s">
        <v>5079</v>
      </c>
      <c r="BY8" s="25"/>
      <c r="BZ8" s="25"/>
      <c r="CA8" s="25"/>
      <c r="CB8" s="25"/>
      <c r="CC8" s="25"/>
      <c r="CD8" s="25"/>
      <c r="CE8" s="25"/>
      <c r="CF8" s="11" t="s">
        <v>5079</v>
      </c>
      <c r="CG8" s="11" t="s">
        <v>5079</v>
      </c>
      <c r="CH8" s="10"/>
    </row>
    <row r="9" spans="1:91" s="7" customFormat="1" ht="31.8" customHeight="1">
      <c r="A9" s="36"/>
      <c r="B9" s="45">
        <v>1</v>
      </c>
      <c r="C9" s="82" t="str">
        <f>R9</f>
        <v/>
      </c>
      <c r="D9" s="62"/>
      <c r="E9" s="63"/>
      <c r="F9" s="62"/>
      <c r="G9" s="62"/>
      <c r="H9" s="64"/>
      <c r="I9" s="65"/>
      <c r="J9" s="66"/>
      <c r="K9" s="67"/>
      <c r="L9" s="68"/>
      <c r="M9" s="67"/>
      <c r="N9" s="66"/>
      <c r="O9" s="69"/>
      <c r="P9" s="68"/>
      <c r="Q9" s="44"/>
      <c r="R9" s="38" t="str">
        <f>U9&amp;Y9&amp;AJ9&amp;AO9&amp;AT9&amp;BE9&amp;BI9&amp;BW9&amp;CH9</f>
        <v/>
      </c>
      <c r="S9" s="38" t="str">
        <f>IF(R9&lt;&gt;"",B9&amp;" ","")</f>
        <v/>
      </c>
      <c r="T9" s="15" t="str">
        <f t="shared" ref="T9:T40" si="0">IF(D9&lt;&gt;"",IF(LEN(D9)&lt;&gt;8,"・組合員番号が８桁でない"&amp;CHAR(10),""),"")</f>
        <v/>
      </c>
      <c r="U9" s="16" t="str">
        <f>T9</f>
        <v/>
      </c>
      <c r="V9" s="17" t="str">
        <f t="shared" ref="V9:V40" si="1">IF(U9="",UPPER(D9),"")</f>
        <v/>
      </c>
      <c r="W9" s="18" t="str">
        <f t="shared" ref="W9:W40" si="2">IF(E9&lt;&gt;"",IFERROR((SUBSTITUTE(SUBSTITUTE(SUBSTITUTE(INT(E9/1000000),3,"S"),4,"H"),5,"R")&amp;MID(E9,2,2)&amp;"."&amp;MID(E9,4,2)&amp;"."&amp;MID(E9,6,2))*1,"日付が無効"),"")</f>
        <v/>
      </c>
      <c r="X9" s="19" t="str">
        <f>IF(W9="日付が無効","・生年月日が無効"&amp;CHAR(10),"")</f>
        <v/>
      </c>
      <c r="Y9" s="20" t="str">
        <f>X9</f>
        <v/>
      </c>
      <c r="Z9" s="27" t="str">
        <f t="shared" ref="Z9:Z40" si="3">IF(AND(E9&lt;&gt;"",Y9=""),E9,"")</f>
        <v/>
      </c>
      <c r="AA9" s="26" t="str">
        <f>MID(Z9,1,1)</f>
        <v/>
      </c>
      <c r="AB9" s="26" t="str">
        <f>MID(Z9,2,1)</f>
        <v/>
      </c>
      <c r="AC9" s="26" t="str">
        <f>MID(Z9,3,1)</f>
        <v/>
      </c>
      <c r="AD9" s="26" t="str">
        <f>MID(Z9,4,1)</f>
        <v/>
      </c>
      <c r="AE9" s="26" t="str">
        <f>MID(Z9,5,1)</f>
        <v/>
      </c>
      <c r="AF9" s="26" t="str">
        <f>MID(Z9,6,1)</f>
        <v/>
      </c>
      <c r="AG9" s="26" t="str">
        <f>MID(Z9,7,1)</f>
        <v/>
      </c>
      <c r="AH9" s="14" t="str">
        <f t="shared" ref="AH9:AH40" si="4">SUBSTITUTE(F9,"　"," ")</f>
        <v/>
      </c>
      <c r="AI9" s="15" t="str">
        <f>IF(OR(AH9="",LEN(AH9)-LEN(SUBSTITUTE(AH9," ",""))=1),"","・氏名漢字のスペースが１つでない"&amp;CHAR(10))</f>
        <v/>
      </c>
      <c r="AJ9" s="16" t="str">
        <f>AI9</f>
        <v/>
      </c>
      <c r="AK9" s="17" t="str">
        <f>IFERROR(IF(AJ9="",MID(AH9,1,FIND(" ",AH9)),""),"")</f>
        <v/>
      </c>
      <c r="AL9" s="17" t="str">
        <f>IFERROR(IF(AJ9="",MID(AH9,FIND(" ",AH9)+1,100),""),"")</f>
        <v/>
      </c>
      <c r="AM9" s="14" t="str">
        <f t="shared" ref="AM9" si="5">SUBSTITUTE(G9,"　"," ")</f>
        <v/>
      </c>
      <c r="AN9" s="15" t="str">
        <f>IF(OR(AM9="",LEN(AM9)-LEN(SUBSTITUTE(AM9," ",""))=1),"","・氏名カナのスペースが１つでない"&amp;CHAR(10))</f>
        <v/>
      </c>
      <c r="AO9" s="16" t="str">
        <f>AN9</f>
        <v/>
      </c>
      <c r="AP9" s="17" t="str">
        <f>IFERROR(SUBSTITUTE(SUBSTITUTE(SUBSTITUTE(SUBSTITUTE(SUBSTITUTE(SUBSTITUTE(SUBSTITUTE(SUBSTITUTE(SUBSTITUTE(IF(AO9="",MID(AM9,1,FIND(" ",AM9)),""),"ｧ","ｱ"),"ｨ","ｲ"),"ｩ","ｳ"),"ｪ","ｴ"),"ｫ","ｵ"),"ｯ","ﾂ"),"ｬ","ﾔ"),"ｭ","ﾕ"),"ｮ","ﾖ"),"")</f>
        <v/>
      </c>
      <c r="AQ9" s="17" t="str">
        <f>IFERROR(SUBSTITUTE(SUBSTITUTE(SUBSTITUTE(SUBSTITUTE(SUBSTITUTE(SUBSTITUTE(SUBSTITUTE(SUBSTITUTE(SUBSTITUTE(IF(AO9="",MID(AM9,FIND(" ",AM9)+1,100),""),"ｧ","ｱ"),"ｨ","ｲ"),"ｩ","ｳ"),"ｪ","ｴ"),"ｫ","ｵ"),"ｯ","ﾂ"),"ｬ","ﾔ"),"ｭ","ﾕ"),"ｮ","ﾖ"),"")</f>
        <v/>
      </c>
      <c r="AR9" s="18" t="str">
        <f t="shared" ref="AR9:AR40" si="6">IF(H9&lt;&gt;"",IFERROR((SUBSTITUTE(SUBSTITUTE(SUBSTITUTE(INT(H9/1000000),3,"S"),4,"H"),5,"R")&amp;MID(H9,2,2)&amp;"."&amp;MID(H9,4,2)&amp;"."&amp;MID(H9,6,2))*1,FALSE),"")</f>
        <v/>
      </c>
      <c r="AS9" s="19" t="str">
        <f>IF(AR9=FALSE,"・所属所異動日が無効"&amp;CHAR(10),"")</f>
        <v/>
      </c>
      <c r="AT9" s="20" t="str">
        <f>AS9</f>
        <v/>
      </c>
      <c r="AU9" s="27" t="str">
        <f t="shared" ref="AU9:AU40" si="7">IF(AND(H9&lt;&gt;"",AT9=""),H9,"")</f>
        <v/>
      </c>
      <c r="AV9" s="26" t="str">
        <f>MID(AU9,1,1)</f>
        <v/>
      </c>
      <c r="AW9" s="26" t="str">
        <f>MID(AU9,2,1)</f>
        <v/>
      </c>
      <c r="AX9" s="26" t="str">
        <f>MID(AU9,3,1)</f>
        <v/>
      </c>
      <c r="AY9" s="26" t="str">
        <f>MID(AU9,4,1)</f>
        <v/>
      </c>
      <c r="AZ9" s="26" t="str">
        <f>MID(AU9,5,1)</f>
        <v/>
      </c>
      <c r="BA9" s="26" t="str">
        <f>MID(AU9,6,1)</f>
        <v/>
      </c>
      <c r="BB9" s="26" t="str">
        <f>MID(AU9,7,1)</f>
        <v/>
      </c>
      <c r="BC9" s="17" t="str">
        <f t="shared" ref="BC9:BC40" si="8">IF(I9&lt;&gt;"",I9,"")</f>
        <v/>
      </c>
      <c r="BD9" s="15" t="str">
        <f t="shared" ref="BD9:BD40" si="9">IF(J9&lt;&gt;"",IF(AND(0&lt;J9,J9&lt;9),"","・退職コードが無効"&amp;CHAR(10)),"")</f>
        <v/>
      </c>
      <c r="BE9" s="16" t="str">
        <f>BD9</f>
        <v/>
      </c>
      <c r="BF9" s="17" t="str">
        <f t="shared" ref="BF9:BF40" si="10">IF(BE9="",IF(J9&lt;&gt;"",J9,""),"")</f>
        <v/>
      </c>
      <c r="BG9" s="18" t="str">
        <f t="shared" ref="BG9:BG40" si="11">IF(K9&lt;&gt;"",IFERROR((SUBSTITUTE(SUBSTITUTE(SUBSTITUTE(INT(K9/1000000),3,"S"),4,"H"),5,"R")&amp;MID(K9,2,2)&amp;"."&amp;MID(K9,4,2)&amp;"."&amp;MID(K9,6,2))*1,"日付が無効"),"")</f>
        <v/>
      </c>
      <c r="BH9" s="19" t="str">
        <f>IF(BG9="日付が無効","・退職日が無効"&amp;CHAR(10),"")</f>
        <v/>
      </c>
      <c r="BI9" s="20" t="str">
        <f>BH9</f>
        <v/>
      </c>
      <c r="BJ9" s="27" t="str">
        <f t="shared" ref="BJ9:BJ40" si="12">IF(AND(K9&lt;&gt;"",BI9=""),K9,"")</f>
        <v/>
      </c>
      <c r="BK9" s="26" t="str">
        <f>MID(BJ9,1,1)</f>
        <v/>
      </c>
      <c r="BL9" s="26" t="str">
        <f>MID(BJ9,2,1)</f>
        <v/>
      </c>
      <c r="BM9" s="26" t="str">
        <f>MID(BJ9,3,1)</f>
        <v/>
      </c>
      <c r="BN9" s="26" t="str">
        <f>MID(BJ9,4,1)</f>
        <v/>
      </c>
      <c r="BO9" s="26" t="str">
        <f>MID(BJ9,5,1)</f>
        <v/>
      </c>
      <c r="BP9" s="26" t="str">
        <f>MID(BJ9,6,1)</f>
        <v/>
      </c>
      <c r="BQ9" s="26" t="str">
        <f>MID(BJ9,7,1)</f>
        <v/>
      </c>
      <c r="BR9" s="29" t="str">
        <f>IF(AND(BF9=2,L9&lt;&gt;""),"公立学校共済組合 ","")</f>
        <v/>
      </c>
      <c r="BS9" s="29" t="str">
        <f t="shared" ref="BS9:BS40" si="13">IF(L9&lt;&gt;"",L9,"")</f>
        <v/>
      </c>
      <c r="BT9" s="17" t="str">
        <f>BR9&amp;BS9</f>
        <v/>
      </c>
      <c r="BU9" s="18" t="str">
        <f t="shared" ref="BU9:BU40" si="14">IF(M9&lt;&gt;"",IFERROR((SUBSTITUTE(SUBSTITUTE(SUBSTITUTE(INT(M9/1000000),3,"S"),4,"H"),5,"R")&amp;MID(M9,2,2)&amp;"."&amp;MID(M9,4,2)&amp;"."&amp;MID(M9,6,2))*1,"日付が無効"),"")</f>
        <v/>
      </c>
      <c r="BV9" s="19" t="str">
        <f>IF(BU9="日付が無効","・組合員証等回収日が無効"&amp;CHAR(10),"")</f>
        <v/>
      </c>
      <c r="BW9" s="20" t="str">
        <f>BV9</f>
        <v/>
      </c>
      <c r="BX9" s="27" t="str">
        <f t="shared" ref="BX9:BX40" si="15">IF(AND(M9&lt;&gt;"",BW9=""),M9,"")</f>
        <v/>
      </c>
      <c r="BY9" s="26" t="str">
        <f>MID(BX9,1,1)</f>
        <v/>
      </c>
      <c r="BZ9" s="26" t="str">
        <f>MID(BX9,2,1)</f>
        <v/>
      </c>
      <c r="CA9" s="26" t="str">
        <f>MID(BX9,3,1)</f>
        <v/>
      </c>
      <c r="CB9" s="26" t="str">
        <f>MID(BX9,4,1)</f>
        <v/>
      </c>
      <c r="CC9" s="26" t="str">
        <f>MID(BX9,5,1)</f>
        <v/>
      </c>
      <c r="CD9" s="26" t="str">
        <f>MID(BX9,6,1)</f>
        <v/>
      </c>
      <c r="CE9" s="26" t="str">
        <f>MID(BX9,7,1)</f>
        <v/>
      </c>
      <c r="CF9" s="17" t="str">
        <f t="shared" ref="CF9:CF40" si="16">IF(N9&lt;&gt;"",N9,"")</f>
        <v/>
      </c>
      <c r="CG9" s="17" t="str">
        <f t="shared" ref="CG9:CG40" si="17">IF(O9&lt;&gt;"",O9,"")&amp;IF(P9="0","【資格確認書 未交付】","")</f>
        <v/>
      </c>
      <c r="CH9" s="10" t="str">
        <f>IF(AND(COUNTBLANK(H9:I9)&lt;&gt;2,COUNTBLANK(J9:O9)&lt;&gt;6),"・所属所異動記入欄と退職等記入欄が併記されている。"&amp;CHAR(10),"")</f>
        <v/>
      </c>
      <c r="CI9" s="7" t="str">
        <f>IF(R9&lt;&gt;"",1,"")</f>
        <v/>
      </c>
      <c r="CK9" s="7" t="str">
        <f>IF(OR(COUNTBLANK(H9:I9)=0,COUNTBLANK(H9:I9)=2),"",1)</f>
        <v/>
      </c>
      <c r="CL9" s="7" t="str">
        <f>IF(OR(COUNTBLANK(J9:M9)=0,COUNTBLANK(J9:M9)=4),"",1)</f>
        <v/>
      </c>
      <c r="CM9" s="7" t="str">
        <f>IF(CH9&lt;&gt;"",1,"")</f>
        <v/>
      </c>
    </row>
    <row r="10" spans="1:91" s="7" customFormat="1" ht="31.8" customHeight="1">
      <c r="A10" s="36"/>
      <c r="B10" s="45">
        <v>2</v>
      </c>
      <c r="C10" s="82" t="str">
        <f t="shared" ref="C10:C58" si="18">R10</f>
        <v/>
      </c>
      <c r="D10" s="62"/>
      <c r="E10" s="63"/>
      <c r="F10" s="62"/>
      <c r="G10" s="62"/>
      <c r="H10" s="64"/>
      <c r="I10" s="65"/>
      <c r="J10" s="66"/>
      <c r="K10" s="67"/>
      <c r="L10" s="68"/>
      <c r="M10" s="67"/>
      <c r="N10" s="66"/>
      <c r="O10" s="69"/>
      <c r="P10" s="68"/>
      <c r="Q10" s="44"/>
      <c r="R10" s="38" t="str">
        <f t="shared" ref="R10:R58" si="19">U10&amp;Y10&amp;AJ10&amp;AO10&amp;AT10&amp;BE10&amp;BI10&amp;BW10&amp;CH10</f>
        <v/>
      </c>
      <c r="S10" s="38" t="str">
        <f t="shared" ref="S10:S58" si="20">IF(R10&lt;&gt;"",B10&amp;" ","")</f>
        <v/>
      </c>
      <c r="T10" s="15" t="str">
        <f t="shared" si="0"/>
        <v/>
      </c>
      <c r="U10" s="16" t="str">
        <f t="shared" ref="U10:U58" si="21">T10</f>
        <v/>
      </c>
      <c r="V10" s="17" t="str">
        <f t="shared" si="1"/>
        <v/>
      </c>
      <c r="W10" s="18" t="str">
        <f t="shared" si="2"/>
        <v/>
      </c>
      <c r="X10" s="19" t="str">
        <f t="shared" ref="X10:X58" si="22">IF(W10="日付が無効","・生年月日が無効"&amp;CHAR(10),"")</f>
        <v/>
      </c>
      <c r="Y10" s="20" t="str">
        <f t="shared" ref="Y10:Y58" si="23">X10</f>
        <v/>
      </c>
      <c r="Z10" s="27" t="str">
        <f t="shared" si="3"/>
        <v/>
      </c>
      <c r="AA10" s="26" t="str">
        <f t="shared" ref="AA10:AA58" si="24">MID(Z10,1,1)</f>
        <v/>
      </c>
      <c r="AB10" s="26" t="str">
        <f t="shared" ref="AB10:AB58" si="25">MID(Z10,2,1)</f>
        <v/>
      </c>
      <c r="AC10" s="26" t="str">
        <f t="shared" ref="AC10:AC58" si="26">MID(Z10,3,1)</f>
        <v/>
      </c>
      <c r="AD10" s="26" t="str">
        <f t="shared" ref="AD10:AD58" si="27">MID(Z10,4,1)</f>
        <v/>
      </c>
      <c r="AE10" s="26" t="str">
        <f t="shared" ref="AE10:AE58" si="28">MID(Z10,5,1)</f>
        <v/>
      </c>
      <c r="AF10" s="26" t="str">
        <f t="shared" ref="AF10:AF58" si="29">MID(Z10,6,1)</f>
        <v/>
      </c>
      <c r="AG10" s="26" t="str">
        <f t="shared" ref="AG10:AG58" si="30">MID(Z10,7,1)</f>
        <v/>
      </c>
      <c r="AH10" s="14" t="str">
        <f t="shared" si="4"/>
        <v/>
      </c>
      <c r="AI10" s="15" t="str">
        <f t="shared" ref="AI10:AI58" si="31">IF(OR(AH10="",LEN(AH10)-LEN(SUBSTITUTE(AH10," ",""))=1),"","・氏名漢字のスペースが１つでない"&amp;CHAR(10))</f>
        <v/>
      </c>
      <c r="AJ10" s="16" t="str">
        <f t="shared" ref="AJ10:AJ58" si="32">AI10</f>
        <v/>
      </c>
      <c r="AK10" s="17" t="str">
        <f t="shared" ref="AK10:AK58" si="33">IFERROR(IF(AJ10="",MID(AH10,1,FIND(" ",AH10)),""),"")</f>
        <v/>
      </c>
      <c r="AL10" s="17" t="str">
        <f t="shared" ref="AL10:AL58" si="34">IFERROR(IF(AJ10="",MID(AH10,FIND(" ",AH10)+1,100),""),"")</f>
        <v/>
      </c>
      <c r="AM10" s="14" t="str">
        <f t="shared" ref="AM10:AM58" si="35">SUBSTITUTE(G10,"　"," ")</f>
        <v/>
      </c>
      <c r="AN10" s="15" t="str">
        <f t="shared" ref="AN10:AN58" si="36">IF(OR(AM10="",LEN(AM10)-LEN(SUBSTITUTE(AM10," ",""))=1),"","・氏名カナのスペースが１つでない"&amp;CHAR(10))</f>
        <v/>
      </c>
      <c r="AO10" s="16" t="str">
        <f t="shared" ref="AO10:AO58" si="37">AN10</f>
        <v/>
      </c>
      <c r="AP10" s="17" t="str">
        <f t="shared" ref="AP10:AP58" si="38">IFERROR(SUBSTITUTE(SUBSTITUTE(SUBSTITUTE(SUBSTITUTE(SUBSTITUTE(SUBSTITUTE(SUBSTITUTE(SUBSTITUTE(SUBSTITUTE(IF(AO10="",MID(AM10,1,FIND(" ",AM10)),""),"ｧ","ｱ"),"ｨ","ｲ"),"ｩ","ｳ"),"ｪ","ｴ"),"ｫ","ｵ"),"ｯ","ﾂ"),"ｬ","ﾔ"),"ｭ","ﾕ"),"ｮ","ﾖ"),"")</f>
        <v/>
      </c>
      <c r="AQ10" s="17" t="str">
        <f t="shared" ref="AQ10:AQ58" si="39">IFERROR(SUBSTITUTE(SUBSTITUTE(SUBSTITUTE(SUBSTITUTE(SUBSTITUTE(SUBSTITUTE(SUBSTITUTE(SUBSTITUTE(SUBSTITUTE(IF(AO10="",MID(AM10,FIND(" ",AM10)+1,100),""),"ｧ","ｱ"),"ｨ","ｲ"),"ｩ","ｳ"),"ｪ","ｴ"),"ｫ","ｵ"),"ｯ","ﾂ"),"ｬ","ﾔ"),"ｭ","ﾕ"),"ｮ","ﾖ"),"")</f>
        <v/>
      </c>
      <c r="AR10" s="18" t="str">
        <f t="shared" si="6"/>
        <v/>
      </c>
      <c r="AS10" s="19" t="str">
        <f t="shared" ref="AS10:AS58" si="40">IF(AR10=FALSE,"・所属所異動日が無効"&amp;CHAR(10),"")</f>
        <v/>
      </c>
      <c r="AT10" s="20" t="str">
        <f t="shared" ref="AT10:AT58" si="41">AS10</f>
        <v/>
      </c>
      <c r="AU10" s="27" t="str">
        <f t="shared" si="7"/>
        <v/>
      </c>
      <c r="AV10" s="26" t="str">
        <f t="shared" ref="AV10:AV58" si="42">MID(AU10,1,1)</f>
        <v/>
      </c>
      <c r="AW10" s="26" t="str">
        <f t="shared" ref="AW10:AW58" si="43">MID(AU10,2,1)</f>
        <v/>
      </c>
      <c r="AX10" s="26" t="str">
        <f t="shared" ref="AX10:AX58" si="44">MID(AU10,3,1)</f>
        <v/>
      </c>
      <c r="AY10" s="26" t="str">
        <f t="shared" ref="AY10:AY58" si="45">MID(AU10,4,1)</f>
        <v/>
      </c>
      <c r="AZ10" s="26" t="str">
        <f t="shared" ref="AZ10:AZ58" si="46">MID(AU10,5,1)</f>
        <v/>
      </c>
      <c r="BA10" s="26" t="str">
        <f t="shared" ref="BA10:BA58" si="47">MID(AU10,6,1)</f>
        <v/>
      </c>
      <c r="BB10" s="26" t="str">
        <f t="shared" ref="BB10:BB58" si="48">MID(AU10,7,1)</f>
        <v/>
      </c>
      <c r="BC10" s="17" t="str">
        <f t="shared" si="8"/>
        <v/>
      </c>
      <c r="BD10" s="15" t="str">
        <f t="shared" si="9"/>
        <v/>
      </c>
      <c r="BE10" s="16" t="str">
        <f t="shared" ref="BE10:BE58" si="49">BD10</f>
        <v/>
      </c>
      <c r="BF10" s="17" t="str">
        <f t="shared" si="10"/>
        <v/>
      </c>
      <c r="BG10" s="18" t="str">
        <f t="shared" si="11"/>
        <v/>
      </c>
      <c r="BH10" s="19" t="str">
        <f t="shared" ref="BH10:BH58" si="50">IF(BG10="日付が無効","・退職日が無効"&amp;CHAR(10),"")</f>
        <v/>
      </c>
      <c r="BI10" s="20" t="str">
        <f t="shared" ref="BI10:BI58" si="51">BH10</f>
        <v/>
      </c>
      <c r="BJ10" s="27" t="str">
        <f t="shared" si="12"/>
        <v/>
      </c>
      <c r="BK10" s="26" t="str">
        <f t="shared" ref="BK10:BK58" si="52">MID(BJ10,1,1)</f>
        <v/>
      </c>
      <c r="BL10" s="26" t="str">
        <f t="shared" ref="BL10:BL58" si="53">MID(BJ10,2,1)</f>
        <v/>
      </c>
      <c r="BM10" s="26" t="str">
        <f t="shared" ref="BM10:BM58" si="54">MID(BJ10,3,1)</f>
        <v/>
      </c>
      <c r="BN10" s="26" t="str">
        <f t="shared" ref="BN10:BN58" si="55">MID(BJ10,4,1)</f>
        <v/>
      </c>
      <c r="BO10" s="26" t="str">
        <f t="shared" ref="BO10:BO58" si="56">MID(BJ10,5,1)</f>
        <v/>
      </c>
      <c r="BP10" s="26" t="str">
        <f t="shared" ref="BP10:BP58" si="57">MID(BJ10,6,1)</f>
        <v/>
      </c>
      <c r="BQ10" s="26" t="str">
        <f t="shared" ref="BQ10:BQ58" si="58">MID(BJ10,7,1)</f>
        <v/>
      </c>
      <c r="BR10" s="29" t="str">
        <f t="shared" ref="BR10:BR58" si="59">IF(AND(BF10=2,L10&lt;&gt;""),"公立学校共済組合 ","")</f>
        <v/>
      </c>
      <c r="BS10" s="29" t="str">
        <f t="shared" si="13"/>
        <v/>
      </c>
      <c r="BT10" s="17" t="str">
        <f t="shared" ref="BT10:BT58" si="60">BR10&amp;BS10</f>
        <v/>
      </c>
      <c r="BU10" s="18" t="str">
        <f t="shared" si="14"/>
        <v/>
      </c>
      <c r="BV10" s="19" t="str">
        <f t="shared" ref="BV10:BV58" si="61">IF(BU10="日付が無効","・組合員証等回収日が無効"&amp;CHAR(10),"")</f>
        <v/>
      </c>
      <c r="BW10" s="20" t="str">
        <f t="shared" ref="BW10:BW58" si="62">BV10</f>
        <v/>
      </c>
      <c r="BX10" s="27" t="str">
        <f t="shared" si="15"/>
        <v/>
      </c>
      <c r="BY10" s="26" t="str">
        <f t="shared" ref="BY10:BY58" si="63">MID(BX10,1,1)</f>
        <v/>
      </c>
      <c r="BZ10" s="26" t="str">
        <f t="shared" ref="BZ10:BZ58" si="64">MID(BX10,2,1)</f>
        <v/>
      </c>
      <c r="CA10" s="26" t="str">
        <f t="shared" ref="CA10:CA58" si="65">MID(BX10,3,1)</f>
        <v/>
      </c>
      <c r="CB10" s="26" t="str">
        <f t="shared" ref="CB10:CB58" si="66">MID(BX10,4,1)</f>
        <v/>
      </c>
      <c r="CC10" s="26" t="str">
        <f t="shared" ref="CC10:CC58" si="67">MID(BX10,5,1)</f>
        <v/>
      </c>
      <c r="CD10" s="26" t="str">
        <f t="shared" ref="CD10:CD58" si="68">MID(BX10,6,1)</f>
        <v/>
      </c>
      <c r="CE10" s="26" t="str">
        <f t="shared" ref="CE10:CE58" si="69">MID(BX10,7,1)</f>
        <v/>
      </c>
      <c r="CF10" s="17" t="str">
        <f t="shared" si="16"/>
        <v/>
      </c>
      <c r="CG10" s="17" t="str">
        <f t="shared" si="17"/>
        <v/>
      </c>
      <c r="CH10" s="10" t="str">
        <f t="shared" ref="CH10:CH58" si="70">IF(AND(COUNTBLANK(H10:I10)&lt;&gt;2,COUNTBLANK(J10:O10)&lt;&gt;6),"・所属所異動記入欄と退職等記入欄が併記されている。"&amp;CHAR(10),"")</f>
        <v/>
      </c>
      <c r="CI10" s="7" t="str">
        <f t="shared" ref="CI10:CI58" si="71">IF(R10&lt;&gt;"",1,"")</f>
        <v/>
      </c>
    </row>
    <row r="11" spans="1:91" s="7" customFormat="1" ht="31.8" customHeight="1">
      <c r="A11" s="36"/>
      <c r="B11" s="45">
        <v>3</v>
      </c>
      <c r="C11" s="82" t="str">
        <f t="shared" si="18"/>
        <v/>
      </c>
      <c r="D11" s="62"/>
      <c r="E11" s="63"/>
      <c r="F11" s="62"/>
      <c r="G11" s="62"/>
      <c r="H11" s="64"/>
      <c r="I11" s="65"/>
      <c r="J11" s="66"/>
      <c r="K11" s="67"/>
      <c r="L11" s="68"/>
      <c r="M11" s="67"/>
      <c r="N11" s="66"/>
      <c r="O11" s="69"/>
      <c r="P11" s="68"/>
      <c r="Q11" s="44"/>
      <c r="R11" s="38" t="str">
        <f t="shared" si="19"/>
        <v/>
      </c>
      <c r="S11" s="38" t="str">
        <f t="shared" si="20"/>
        <v/>
      </c>
      <c r="T11" s="15" t="str">
        <f t="shared" si="0"/>
        <v/>
      </c>
      <c r="U11" s="16" t="str">
        <f t="shared" si="21"/>
        <v/>
      </c>
      <c r="V11" s="17" t="str">
        <f t="shared" si="1"/>
        <v/>
      </c>
      <c r="W11" s="18" t="str">
        <f t="shared" si="2"/>
        <v/>
      </c>
      <c r="X11" s="19" t="str">
        <f t="shared" si="22"/>
        <v/>
      </c>
      <c r="Y11" s="20" t="str">
        <f t="shared" si="23"/>
        <v/>
      </c>
      <c r="Z11" s="27" t="str">
        <f t="shared" si="3"/>
        <v/>
      </c>
      <c r="AA11" s="26" t="str">
        <f t="shared" si="24"/>
        <v/>
      </c>
      <c r="AB11" s="26" t="str">
        <f t="shared" si="25"/>
        <v/>
      </c>
      <c r="AC11" s="26" t="str">
        <f t="shared" si="26"/>
        <v/>
      </c>
      <c r="AD11" s="26" t="str">
        <f t="shared" si="27"/>
        <v/>
      </c>
      <c r="AE11" s="26" t="str">
        <f t="shared" si="28"/>
        <v/>
      </c>
      <c r="AF11" s="26" t="str">
        <f t="shared" si="29"/>
        <v/>
      </c>
      <c r="AG11" s="26" t="str">
        <f t="shared" si="30"/>
        <v/>
      </c>
      <c r="AH11" s="14" t="str">
        <f t="shared" si="4"/>
        <v/>
      </c>
      <c r="AI11" s="15" t="str">
        <f t="shared" si="31"/>
        <v/>
      </c>
      <c r="AJ11" s="16" t="str">
        <f t="shared" si="32"/>
        <v/>
      </c>
      <c r="AK11" s="17" t="str">
        <f t="shared" si="33"/>
        <v/>
      </c>
      <c r="AL11" s="17" t="str">
        <f t="shared" si="34"/>
        <v/>
      </c>
      <c r="AM11" s="14" t="str">
        <f t="shared" si="35"/>
        <v/>
      </c>
      <c r="AN11" s="15" t="str">
        <f t="shared" si="36"/>
        <v/>
      </c>
      <c r="AO11" s="16" t="str">
        <f t="shared" si="37"/>
        <v/>
      </c>
      <c r="AP11" s="17" t="str">
        <f t="shared" si="38"/>
        <v/>
      </c>
      <c r="AQ11" s="17" t="str">
        <f t="shared" si="39"/>
        <v/>
      </c>
      <c r="AR11" s="18" t="str">
        <f t="shared" si="6"/>
        <v/>
      </c>
      <c r="AS11" s="19" t="str">
        <f t="shared" si="40"/>
        <v/>
      </c>
      <c r="AT11" s="20" t="str">
        <f t="shared" si="41"/>
        <v/>
      </c>
      <c r="AU11" s="27" t="str">
        <f t="shared" si="7"/>
        <v/>
      </c>
      <c r="AV11" s="26" t="str">
        <f t="shared" si="42"/>
        <v/>
      </c>
      <c r="AW11" s="26" t="str">
        <f t="shared" si="43"/>
        <v/>
      </c>
      <c r="AX11" s="26" t="str">
        <f t="shared" si="44"/>
        <v/>
      </c>
      <c r="AY11" s="26" t="str">
        <f t="shared" si="45"/>
        <v/>
      </c>
      <c r="AZ11" s="26" t="str">
        <f t="shared" si="46"/>
        <v/>
      </c>
      <c r="BA11" s="26" t="str">
        <f t="shared" si="47"/>
        <v/>
      </c>
      <c r="BB11" s="26" t="str">
        <f t="shared" si="48"/>
        <v/>
      </c>
      <c r="BC11" s="17" t="str">
        <f t="shared" si="8"/>
        <v/>
      </c>
      <c r="BD11" s="15" t="str">
        <f t="shared" si="9"/>
        <v/>
      </c>
      <c r="BE11" s="16" t="str">
        <f t="shared" si="49"/>
        <v/>
      </c>
      <c r="BF11" s="17" t="str">
        <f t="shared" si="10"/>
        <v/>
      </c>
      <c r="BG11" s="18" t="str">
        <f t="shared" si="11"/>
        <v/>
      </c>
      <c r="BH11" s="19" t="str">
        <f t="shared" si="50"/>
        <v/>
      </c>
      <c r="BI11" s="20" t="str">
        <f t="shared" si="51"/>
        <v/>
      </c>
      <c r="BJ11" s="27" t="str">
        <f t="shared" si="12"/>
        <v/>
      </c>
      <c r="BK11" s="26" t="str">
        <f t="shared" si="52"/>
        <v/>
      </c>
      <c r="BL11" s="26" t="str">
        <f t="shared" si="53"/>
        <v/>
      </c>
      <c r="BM11" s="26" t="str">
        <f t="shared" si="54"/>
        <v/>
      </c>
      <c r="BN11" s="26" t="str">
        <f t="shared" si="55"/>
        <v/>
      </c>
      <c r="BO11" s="26" t="str">
        <f t="shared" si="56"/>
        <v/>
      </c>
      <c r="BP11" s="26" t="str">
        <f t="shared" si="57"/>
        <v/>
      </c>
      <c r="BQ11" s="26" t="str">
        <f t="shared" si="58"/>
        <v/>
      </c>
      <c r="BR11" s="29" t="str">
        <f t="shared" si="59"/>
        <v/>
      </c>
      <c r="BS11" s="29" t="str">
        <f t="shared" si="13"/>
        <v/>
      </c>
      <c r="BT11" s="17" t="str">
        <f t="shared" si="60"/>
        <v/>
      </c>
      <c r="BU11" s="18" t="str">
        <f t="shared" si="14"/>
        <v/>
      </c>
      <c r="BV11" s="19" t="str">
        <f t="shared" si="61"/>
        <v/>
      </c>
      <c r="BW11" s="20" t="str">
        <f t="shared" si="62"/>
        <v/>
      </c>
      <c r="BX11" s="27" t="str">
        <f t="shared" si="15"/>
        <v/>
      </c>
      <c r="BY11" s="26" t="str">
        <f t="shared" si="63"/>
        <v/>
      </c>
      <c r="BZ11" s="26" t="str">
        <f t="shared" si="64"/>
        <v/>
      </c>
      <c r="CA11" s="26" t="str">
        <f t="shared" si="65"/>
        <v/>
      </c>
      <c r="CB11" s="26" t="str">
        <f t="shared" si="66"/>
        <v/>
      </c>
      <c r="CC11" s="26" t="str">
        <f t="shared" si="67"/>
        <v/>
      </c>
      <c r="CD11" s="26" t="str">
        <f t="shared" si="68"/>
        <v/>
      </c>
      <c r="CE11" s="26" t="str">
        <f t="shared" si="69"/>
        <v/>
      </c>
      <c r="CF11" s="17" t="str">
        <f t="shared" si="16"/>
        <v/>
      </c>
      <c r="CG11" s="17" t="str">
        <f t="shared" si="17"/>
        <v/>
      </c>
      <c r="CH11" s="10" t="str">
        <f t="shared" si="70"/>
        <v/>
      </c>
      <c r="CI11" s="7" t="str">
        <f t="shared" si="71"/>
        <v/>
      </c>
    </row>
    <row r="12" spans="1:91" s="7" customFormat="1" ht="31.8" customHeight="1">
      <c r="A12" s="36"/>
      <c r="B12" s="45">
        <v>4</v>
      </c>
      <c r="C12" s="82" t="str">
        <f t="shared" si="18"/>
        <v/>
      </c>
      <c r="D12" s="62"/>
      <c r="E12" s="63"/>
      <c r="F12" s="62"/>
      <c r="G12" s="62"/>
      <c r="H12" s="64"/>
      <c r="I12" s="65"/>
      <c r="J12" s="66"/>
      <c r="K12" s="67"/>
      <c r="L12" s="68"/>
      <c r="M12" s="67"/>
      <c r="N12" s="66"/>
      <c r="O12" s="69"/>
      <c r="P12" s="68"/>
      <c r="Q12" s="44"/>
      <c r="R12" s="38" t="str">
        <f t="shared" si="19"/>
        <v/>
      </c>
      <c r="S12" s="38" t="str">
        <f t="shared" si="20"/>
        <v/>
      </c>
      <c r="T12" s="15" t="str">
        <f t="shared" si="0"/>
        <v/>
      </c>
      <c r="U12" s="16" t="str">
        <f t="shared" si="21"/>
        <v/>
      </c>
      <c r="V12" s="17" t="str">
        <f t="shared" si="1"/>
        <v/>
      </c>
      <c r="W12" s="18" t="str">
        <f t="shared" si="2"/>
        <v/>
      </c>
      <c r="X12" s="19" t="str">
        <f t="shared" si="22"/>
        <v/>
      </c>
      <c r="Y12" s="20" t="str">
        <f t="shared" si="23"/>
        <v/>
      </c>
      <c r="Z12" s="27" t="str">
        <f t="shared" si="3"/>
        <v/>
      </c>
      <c r="AA12" s="26" t="str">
        <f t="shared" si="24"/>
        <v/>
      </c>
      <c r="AB12" s="26" t="str">
        <f t="shared" si="25"/>
        <v/>
      </c>
      <c r="AC12" s="26" t="str">
        <f t="shared" si="26"/>
        <v/>
      </c>
      <c r="AD12" s="26" t="str">
        <f t="shared" si="27"/>
        <v/>
      </c>
      <c r="AE12" s="26" t="str">
        <f t="shared" si="28"/>
        <v/>
      </c>
      <c r="AF12" s="26" t="str">
        <f t="shared" si="29"/>
        <v/>
      </c>
      <c r="AG12" s="26" t="str">
        <f t="shared" si="30"/>
        <v/>
      </c>
      <c r="AH12" s="14" t="str">
        <f t="shared" si="4"/>
        <v/>
      </c>
      <c r="AI12" s="15" t="str">
        <f t="shared" si="31"/>
        <v/>
      </c>
      <c r="AJ12" s="16" t="str">
        <f t="shared" si="32"/>
        <v/>
      </c>
      <c r="AK12" s="17" t="str">
        <f t="shared" si="33"/>
        <v/>
      </c>
      <c r="AL12" s="17" t="str">
        <f t="shared" si="34"/>
        <v/>
      </c>
      <c r="AM12" s="14" t="str">
        <f t="shared" si="35"/>
        <v/>
      </c>
      <c r="AN12" s="15" t="str">
        <f t="shared" si="36"/>
        <v/>
      </c>
      <c r="AO12" s="16" t="str">
        <f t="shared" si="37"/>
        <v/>
      </c>
      <c r="AP12" s="17" t="str">
        <f t="shared" si="38"/>
        <v/>
      </c>
      <c r="AQ12" s="17" t="str">
        <f t="shared" si="39"/>
        <v/>
      </c>
      <c r="AR12" s="18" t="str">
        <f t="shared" si="6"/>
        <v/>
      </c>
      <c r="AS12" s="19" t="str">
        <f t="shared" si="40"/>
        <v/>
      </c>
      <c r="AT12" s="20" t="str">
        <f t="shared" si="41"/>
        <v/>
      </c>
      <c r="AU12" s="27" t="str">
        <f t="shared" si="7"/>
        <v/>
      </c>
      <c r="AV12" s="26" t="str">
        <f t="shared" si="42"/>
        <v/>
      </c>
      <c r="AW12" s="26" t="str">
        <f t="shared" si="43"/>
        <v/>
      </c>
      <c r="AX12" s="26" t="str">
        <f t="shared" si="44"/>
        <v/>
      </c>
      <c r="AY12" s="26" t="str">
        <f t="shared" si="45"/>
        <v/>
      </c>
      <c r="AZ12" s="26" t="str">
        <f t="shared" si="46"/>
        <v/>
      </c>
      <c r="BA12" s="26" t="str">
        <f t="shared" si="47"/>
        <v/>
      </c>
      <c r="BB12" s="26" t="str">
        <f t="shared" si="48"/>
        <v/>
      </c>
      <c r="BC12" s="17" t="str">
        <f t="shared" si="8"/>
        <v/>
      </c>
      <c r="BD12" s="15" t="str">
        <f t="shared" si="9"/>
        <v/>
      </c>
      <c r="BE12" s="16" t="str">
        <f t="shared" si="49"/>
        <v/>
      </c>
      <c r="BF12" s="17" t="str">
        <f t="shared" si="10"/>
        <v/>
      </c>
      <c r="BG12" s="18" t="str">
        <f t="shared" si="11"/>
        <v/>
      </c>
      <c r="BH12" s="19" t="str">
        <f t="shared" si="50"/>
        <v/>
      </c>
      <c r="BI12" s="20" t="str">
        <f t="shared" si="51"/>
        <v/>
      </c>
      <c r="BJ12" s="27" t="str">
        <f t="shared" si="12"/>
        <v/>
      </c>
      <c r="BK12" s="26" t="str">
        <f t="shared" si="52"/>
        <v/>
      </c>
      <c r="BL12" s="26" t="str">
        <f t="shared" si="53"/>
        <v/>
      </c>
      <c r="BM12" s="26" t="str">
        <f t="shared" si="54"/>
        <v/>
      </c>
      <c r="BN12" s="26" t="str">
        <f t="shared" si="55"/>
        <v/>
      </c>
      <c r="BO12" s="26" t="str">
        <f t="shared" si="56"/>
        <v/>
      </c>
      <c r="BP12" s="26" t="str">
        <f t="shared" si="57"/>
        <v/>
      </c>
      <c r="BQ12" s="26" t="str">
        <f t="shared" si="58"/>
        <v/>
      </c>
      <c r="BR12" s="29" t="str">
        <f t="shared" si="59"/>
        <v/>
      </c>
      <c r="BS12" s="29" t="str">
        <f t="shared" si="13"/>
        <v/>
      </c>
      <c r="BT12" s="17" t="str">
        <f t="shared" si="60"/>
        <v/>
      </c>
      <c r="BU12" s="18" t="str">
        <f t="shared" si="14"/>
        <v/>
      </c>
      <c r="BV12" s="19" t="str">
        <f t="shared" si="61"/>
        <v/>
      </c>
      <c r="BW12" s="20" t="str">
        <f t="shared" si="62"/>
        <v/>
      </c>
      <c r="BX12" s="27" t="str">
        <f t="shared" si="15"/>
        <v/>
      </c>
      <c r="BY12" s="26" t="str">
        <f t="shared" si="63"/>
        <v/>
      </c>
      <c r="BZ12" s="26" t="str">
        <f t="shared" si="64"/>
        <v/>
      </c>
      <c r="CA12" s="26" t="str">
        <f t="shared" si="65"/>
        <v/>
      </c>
      <c r="CB12" s="26" t="str">
        <f t="shared" si="66"/>
        <v/>
      </c>
      <c r="CC12" s="26" t="str">
        <f t="shared" si="67"/>
        <v/>
      </c>
      <c r="CD12" s="26" t="str">
        <f t="shared" si="68"/>
        <v/>
      </c>
      <c r="CE12" s="26" t="str">
        <f t="shared" si="69"/>
        <v/>
      </c>
      <c r="CF12" s="17" t="str">
        <f t="shared" si="16"/>
        <v/>
      </c>
      <c r="CG12" s="17" t="str">
        <f t="shared" si="17"/>
        <v/>
      </c>
      <c r="CH12" s="10" t="str">
        <f t="shared" si="70"/>
        <v/>
      </c>
      <c r="CI12" s="7" t="str">
        <f t="shared" si="71"/>
        <v/>
      </c>
    </row>
    <row r="13" spans="1:91" s="7" customFormat="1" ht="31.8" customHeight="1">
      <c r="A13" s="36"/>
      <c r="B13" s="45">
        <v>5</v>
      </c>
      <c r="C13" s="82" t="str">
        <f t="shared" si="18"/>
        <v/>
      </c>
      <c r="D13" s="62"/>
      <c r="E13" s="63"/>
      <c r="F13" s="62"/>
      <c r="G13" s="62"/>
      <c r="H13" s="64"/>
      <c r="I13" s="65"/>
      <c r="J13" s="66"/>
      <c r="K13" s="67"/>
      <c r="L13" s="68"/>
      <c r="M13" s="67"/>
      <c r="N13" s="66"/>
      <c r="O13" s="69"/>
      <c r="P13" s="68"/>
      <c r="Q13" s="44"/>
      <c r="R13" s="38" t="str">
        <f t="shared" si="19"/>
        <v/>
      </c>
      <c r="S13" s="38" t="str">
        <f t="shared" si="20"/>
        <v/>
      </c>
      <c r="T13" s="15" t="str">
        <f t="shared" si="0"/>
        <v/>
      </c>
      <c r="U13" s="16" t="str">
        <f t="shared" si="21"/>
        <v/>
      </c>
      <c r="V13" s="17" t="str">
        <f t="shared" si="1"/>
        <v/>
      </c>
      <c r="W13" s="18" t="str">
        <f t="shared" si="2"/>
        <v/>
      </c>
      <c r="X13" s="19" t="str">
        <f t="shared" si="22"/>
        <v/>
      </c>
      <c r="Y13" s="20" t="str">
        <f t="shared" si="23"/>
        <v/>
      </c>
      <c r="Z13" s="27" t="str">
        <f t="shared" si="3"/>
        <v/>
      </c>
      <c r="AA13" s="26" t="str">
        <f t="shared" si="24"/>
        <v/>
      </c>
      <c r="AB13" s="26" t="str">
        <f t="shared" si="25"/>
        <v/>
      </c>
      <c r="AC13" s="26" t="str">
        <f t="shared" si="26"/>
        <v/>
      </c>
      <c r="AD13" s="26" t="str">
        <f t="shared" si="27"/>
        <v/>
      </c>
      <c r="AE13" s="26" t="str">
        <f t="shared" si="28"/>
        <v/>
      </c>
      <c r="AF13" s="26" t="str">
        <f t="shared" si="29"/>
        <v/>
      </c>
      <c r="AG13" s="26" t="str">
        <f t="shared" si="30"/>
        <v/>
      </c>
      <c r="AH13" s="14" t="str">
        <f t="shared" si="4"/>
        <v/>
      </c>
      <c r="AI13" s="15" t="str">
        <f t="shared" si="31"/>
        <v/>
      </c>
      <c r="AJ13" s="16" t="str">
        <f t="shared" si="32"/>
        <v/>
      </c>
      <c r="AK13" s="17" t="str">
        <f t="shared" si="33"/>
        <v/>
      </c>
      <c r="AL13" s="17" t="str">
        <f t="shared" si="34"/>
        <v/>
      </c>
      <c r="AM13" s="14" t="str">
        <f t="shared" si="35"/>
        <v/>
      </c>
      <c r="AN13" s="15" t="str">
        <f t="shared" si="36"/>
        <v/>
      </c>
      <c r="AO13" s="16" t="str">
        <f t="shared" si="37"/>
        <v/>
      </c>
      <c r="AP13" s="17" t="str">
        <f t="shared" si="38"/>
        <v/>
      </c>
      <c r="AQ13" s="17" t="str">
        <f t="shared" si="39"/>
        <v/>
      </c>
      <c r="AR13" s="18" t="str">
        <f t="shared" si="6"/>
        <v/>
      </c>
      <c r="AS13" s="19" t="str">
        <f t="shared" si="40"/>
        <v/>
      </c>
      <c r="AT13" s="20" t="str">
        <f t="shared" si="41"/>
        <v/>
      </c>
      <c r="AU13" s="27" t="str">
        <f t="shared" si="7"/>
        <v/>
      </c>
      <c r="AV13" s="26" t="str">
        <f t="shared" si="42"/>
        <v/>
      </c>
      <c r="AW13" s="26" t="str">
        <f t="shared" si="43"/>
        <v/>
      </c>
      <c r="AX13" s="26" t="str">
        <f t="shared" si="44"/>
        <v/>
      </c>
      <c r="AY13" s="26" t="str">
        <f t="shared" si="45"/>
        <v/>
      </c>
      <c r="AZ13" s="26" t="str">
        <f t="shared" si="46"/>
        <v/>
      </c>
      <c r="BA13" s="26" t="str">
        <f t="shared" si="47"/>
        <v/>
      </c>
      <c r="BB13" s="26" t="str">
        <f t="shared" si="48"/>
        <v/>
      </c>
      <c r="BC13" s="17" t="str">
        <f t="shared" si="8"/>
        <v/>
      </c>
      <c r="BD13" s="15" t="str">
        <f t="shared" si="9"/>
        <v/>
      </c>
      <c r="BE13" s="16" t="str">
        <f t="shared" si="49"/>
        <v/>
      </c>
      <c r="BF13" s="17" t="str">
        <f t="shared" si="10"/>
        <v/>
      </c>
      <c r="BG13" s="18" t="str">
        <f t="shared" si="11"/>
        <v/>
      </c>
      <c r="BH13" s="19" t="str">
        <f t="shared" si="50"/>
        <v/>
      </c>
      <c r="BI13" s="20" t="str">
        <f t="shared" si="51"/>
        <v/>
      </c>
      <c r="BJ13" s="27" t="str">
        <f t="shared" si="12"/>
        <v/>
      </c>
      <c r="BK13" s="26" t="str">
        <f t="shared" si="52"/>
        <v/>
      </c>
      <c r="BL13" s="26" t="str">
        <f t="shared" si="53"/>
        <v/>
      </c>
      <c r="BM13" s="26" t="str">
        <f t="shared" si="54"/>
        <v/>
      </c>
      <c r="BN13" s="26" t="str">
        <f t="shared" si="55"/>
        <v/>
      </c>
      <c r="BO13" s="26" t="str">
        <f t="shared" si="56"/>
        <v/>
      </c>
      <c r="BP13" s="26" t="str">
        <f t="shared" si="57"/>
        <v/>
      </c>
      <c r="BQ13" s="26" t="str">
        <f t="shared" si="58"/>
        <v/>
      </c>
      <c r="BR13" s="29" t="str">
        <f t="shared" si="59"/>
        <v/>
      </c>
      <c r="BS13" s="29" t="str">
        <f t="shared" si="13"/>
        <v/>
      </c>
      <c r="BT13" s="17" t="str">
        <f t="shared" si="60"/>
        <v/>
      </c>
      <c r="BU13" s="18" t="str">
        <f t="shared" si="14"/>
        <v/>
      </c>
      <c r="BV13" s="19" t="str">
        <f t="shared" si="61"/>
        <v/>
      </c>
      <c r="BW13" s="20" t="str">
        <f t="shared" si="62"/>
        <v/>
      </c>
      <c r="BX13" s="27" t="str">
        <f t="shared" si="15"/>
        <v/>
      </c>
      <c r="BY13" s="26" t="str">
        <f t="shared" si="63"/>
        <v/>
      </c>
      <c r="BZ13" s="26" t="str">
        <f t="shared" si="64"/>
        <v/>
      </c>
      <c r="CA13" s="26" t="str">
        <f t="shared" si="65"/>
        <v/>
      </c>
      <c r="CB13" s="26" t="str">
        <f t="shared" si="66"/>
        <v/>
      </c>
      <c r="CC13" s="26" t="str">
        <f t="shared" si="67"/>
        <v/>
      </c>
      <c r="CD13" s="26" t="str">
        <f t="shared" si="68"/>
        <v/>
      </c>
      <c r="CE13" s="26" t="str">
        <f t="shared" si="69"/>
        <v/>
      </c>
      <c r="CF13" s="17" t="str">
        <f t="shared" si="16"/>
        <v/>
      </c>
      <c r="CG13" s="17" t="str">
        <f t="shared" si="17"/>
        <v/>
      </c>
      <c r="CH13" s="10" t="str">
        <f t="shared" si="70"/>
        <v/>
      </c>
      <c r="CI13" s="7" t="str">
        <f t="shared" si="71"/>
        <v/>
      </c>
    </row>
    <row r="14" spans="1:91" s="7" customFormat="1" ht="31.8" customHeight="1">
      <c r="A14" s="36"/>
      <c r="B14" s="45">
        <v>6</v>
      </c>
      <c r="C14" s="82" t="str">
        <f t="shared" si="18"/>
        <v/>
      </c>
      <c r="D14" s="62"/>
      <c r="E14" s="63"/>
      <c r="F14" s="62"/>
      <c r="G14" s="62"/>
      <c r="H14" s="64"/>
      <c r="I14" s="65"/>
      <c r="J14" s="66"/>
      <c r="K14" s="67"/>
      <c r="L14" s="68"/>
      <c r="M14" s="67"/>
      <c r="N14" s="66"/>
      <c r="O14" s="69"/>
      <c r="P14" s="68"/>
      <c r="Q14" s="44"/>
      <c r="R14" s="38" t="str">
        <f t="shared" si="19"/>
        <v/>
      </c>
      <c r="S14" s="38" t="str">
        <f t="shared" si="20"/>
        <v/>
      </c>
      <c r="T14" s="15" t="str">
        <f t="shared" si="0"/>
        <v/>
      </c>
      <c r="U14" s="16" t="str">
        <f t="shared" si="21"/>
        <v/>
      </c>
      <c r="V14" s="17" t="str">
        <f t="shared" si="1"/>
        <v/>
      </c>
      <c r="W14" s="18" t="str">
        <f t="shared" si="2"/>
        <v/>
      </c>
      <c r="X14" s="19" t="str">
        <f t="shared" si="22"/>
        <v/>
      </c>
      <c r="Y14" s="20" t="str">
        <f t="shared" si="23"/>
        <v/>
      </c>
      <c r="Z14" s="27" t="str">
        <f t="shared" si="3"/>
        <v/>
      </c>
      <c r="AA14" s="26" t="str">
        <f t="shared" si="24"/>
        <v/>
      </c>
      <c r="AB14" s="26" t="str">
        <f t="shared" si="25"/>
        <v/>
      </c>
      <c r="AC14" s="26" t="str">
        <f t="shared" si="26"/>
        <v/>
      </c>
      <c r="AD14" s="26" t="str">
        <f t="shared" si="27"/>
        <v/>
      </c>
      <c r="AE14" s="26" t="str">
        <f t="shared" si="28"/>
        <v/>
      </c>
      <c r="AF14" s="26" t="str">
        <f t="shared" si="29"/>
        <v/>
      </c>
      <c r="AG14" s="26" t="str">
        <f t="shared" si="30"/>
        <v/>
      </c>
      <c r="AH14" s="14" t="str">
        <f t="shared" si="4"/>
        <v/>
      </c>
      <c r="AI14" s="15" t="str">
        <f t="shared" si="31"/>
        <v/>
      </c>
      <c r="AJ14" s="16" t="str">
        <f t="shared" si="32"/>
        <v/>
      </c>
      <c r="AK14" s="17" t="str">
        <f t="shared" si="33"/>
        <v/>
      </c>
      <c r="AL14" s="17" t="str">
        <f t="shared" si="34"/>
        <v/>
      </c>
      <c r="AM14" s="14" t="str">
        <f t="shared" si="35"/>
        <v/>
      </c>
      <c r="AN14" s="15" t="str">
        <f t="shared" si="36"/>
        <v/>
      </c>
      <c r="AO14" s="16" t="str">
        <f t="shared" si="37"/>
        <v/>
      </c>
      <c r="AP14" s="17" t="str">
        <f t="shared" si="38"/>
        <v/>
      </c>
      <c r="AQ14" s="17" t="str">
        <f t="shared" si="39"/>
        <v/>
      </c>
      <c r="AR14" s="18" t="str">
        <f t="shared" si="6"/>
        <v/>
      </c>
      <c r="AS14" s="19" t="str">
        <f t="shared" si="40"/>
        <v/>
      </c>
      <c r="AT14" s="20" t="str">
        <f t="shared" si="41"/>
        <v/>
      </c>
      <c r="AU14" s="27" t="str">
        <f t="shared" si="7"/>
        <v/>
      </c>
      <c r="AV14" s="26" t="str">
        <f t="shared" si="42"/>
        <v/>
      </c>
      <c r="AW14" s="26" t="str">
        <f t="shared" si="43"/>
        <v/>
      </c>
      <c r="AX14" s="26" t="str">
        <f t="shared" si="44"/>
        <v/>
      </c>
      <c r="AY14" s="26" t="str">
        <f t="shared" si="45"/>
        <v/>
      </c>
      <c r="AZ14" s="26" t="str">
        <f t="shared" si="46"/>
        <v/>
      </c>
      <c r="BA14" s="26" t="str">
        <f t="shared" si="47"/>
        <v/>
      </c>
      <c r="BB14" s="26" t="str">
        <f t="shared" si="48"/>
        <v/>
      </c>
      <c r="BC14" s="17" t="str">
        <f t="shared" si="8"/>
        <v/>
      </c>
      <c r="BD14" s="15" t="str">
        <f t="shared" si="9"/>
        <v/>
      </c>
      <c r="BE14" s="16" t="str">
        <f t="shared" si="49"/>
        <v/>
      </c>
      <c r="BF14" s="17" t="str">
        <f t="shared" si="10"/>
        <v/>
      </c>
      <c r="BG14" s="18" t="str">
        <f t="shared" si="11"/>
        <v/>
      </c>
      <c r="BH14" s="19" t="str">
        <f t="shared" si="50"/>
        <v/>
      </c>
      <c r="BI14" s="20" t="str">
        <f t="shared" si="51"/>
        <v/>
      </c>
      <c r="BJ14" s="27" t="str">
        <f t="shared" si="12"/>
        <v/>
      </c>
      <c r="BK14" s="26" t="str">
        <f t="shared" si="52"/>
        <v/>
      </c>
      <c r="BL14" s="26" t="str">
        <f t="shared" si="53"/>
        <v/>
      </c>
      <c r="BM14" s="26" t="str">
        <f t="shared" si="54"/>
        <v/>
      </c>
      <c r="BN14" s="26" t="str">
        <f t="shared" si="55"/>
        <v/>
      </c>
      <c r="BO14" s="26" t="str">
        <f t="shared" si="56"/>
        <v/>
      </c>
      <c r="BP14" s="26" t="str">
        <f t="shared" si="57"/>
        <v/>
      </c>
      <c r="BQ14" s="26" t="str">
        <f t="shared" si="58"/>
        <v/>
      </c>
      <c r="BR14" s="29" t="str">
        <f t="shared" si="59"/>
        <v/>
      </c>
      <c r="BS14" s="29" t="str">
        <f t="shared" si="13"/>
        <v/>
      </c>
      <c r="BT14" s="17" t="str">
        <f t="shared" si="60"/>
        <v/>
      </c>
      <c r="BU14" s="18" t="str">
        <f t="shared" si="14"/>
        <v/>
      </c>
      <c r="BV14" s="19" t="str">
        <f t="shared" si="61"/>
        <v/>
      </c>
      <c r="BW14" s="20" t="str">
        <f t="shared" si="62"/>
        <v/>
      </c>
      <c r="BX14" s="27" t="str">
        <f t="shared" si="15"/>
        <v/>
      </c>
      <c r="BY14" s="26" t="str">
        <f t="shared" si="63"/>
        <v/>
      </c>
      <c r="BZ14" s="26" t="str">
        <f t="shared" si="64"/>
        <v/>
      </c>
      <c r="CA14" s="26" t="str">
        <f t="shared" si="65"/>
        <v/>
      </c>
      <c r="CB14" s="26" t="str">
        <f t="shared" si="66"/>
        <v/>
      </c>
      <c r="CC14" s="26" t="str">
        <f t="shared" si="67"/>
        <v/>
      </c>
      <c r="CD14" s="26" t="str">
        <f t="shared" si="68"/>
        <v/>
      </c>
      <c r="CE14" s="26" t="str">
        <f t="shared" si="69"/>
        <v/>
      </c>
      <c r="CF14" s="17" t="str">
        <f t="shared" si="16"/>
        <v/>
      </c>
      <c r="CG14" s="17" t="str">
        <f t="shared" si="17"/>
        <v/>
      </c>
      <c r="CH14" s="10" t="str">
        <f t="shared" si="70"/>
        <v/>
      </c>
      <c r="CI14" s="7" t="str">
        <f t="shared" si="71"/>
        <v/>
      </c>
    </row>
    <row r="15" spans="1:91" s="7" customFormat="1" ht="31.8" customHeight="1">
      <c r="A15" s="36"/>
      <c r="B15" s="45">
        <v>7</v>
      </c>
      <c r="C15" s="82" t="str">
        <f t="shared" si="18"/>
        <v/>
      </c>
      <c r="D15" s="62"/>
      <c r="E15" s="63"/>
      <c r="F15" s="62"/>
      <c r="G15" s="62"/>
      <c r="H15" s="64"/>
      <c r="I15" s="65"/>
      <c r="J15" s="66"/>
      <c r="K15" s="67"/>
      <c r="L15" s="68"/>
      <c r="M15" s="67"/>
      <c r="N15" s="66"/>
      <c r="O15" s="69"/>
      <c r="P15" s="68"/>
      <c r="Q15" s="44"/>
      <c r="R15" s="38" t="str">
        <f t="shared" si="19"/>
        <v/>
      </c>
      <c r="S15" s="38" t="str">
        <f t="shared" si="20"/>
        <v/>
      </c>
      <c r="T15" s="15" t="str">
        <f t="shared" si="0"/>
        <v/>
      </c>
      <c r="U15" s="16" t="str">
        <f t="shared" si="21"/>
        <v/>
      </c>
      <c r="V15" s="17" t="str">
        <f t="shared" si="1"/>
        <v/>
      </c>
      <c r="W15" s="18" t="str">
        <f t="shared" si="2"/>
        <v/>
      </c>
      <c r="X15" s="19" t="str">
        <f t="shared" si="22"/>
        <v/>
      </c>
      <c r="Y15" s="20" t="str">
        <f t="shared" si="23"/>
        <v/>
      </c>
      <c r="Z15" s="27" t="str">
        <f t="shared" si="3"/>
        <v/>
      </c>
      <c r="AA15" s="26" t="str">
        <f t="shared" si="24"/>
        <v/>
      </c>
      <c r="AB15" s="26" t="str">
        <f t="shared" si="25"/>
        <v/>
      </c>
      <c r="AC15" s="26" t="str">
        <f t="shared" si="26"/>
        <v/>
      </c>
      <c r="AD15" s="26" t="str">
        <f t="shared" si="27"/>
        <v/>
      </c>
      <c r="AE15" s="26" t="str">
        <f t="shared" si="28"/>
        <v/>
      </c>
      <c r="AF15" s="26" t="str">
        <f t="shared" si="29"/>
        <v/>
      </c>
      <c r="AG15" s="26" t="str">
        <f t="shared" si="30"/>
        <v/>
      </c>
      <c r="AH15" s="14" t="str">
        <f t="shared" si="4"/>
        <v/>
      </c>
      <c r="AI15" s="15" t="str">
        <f t="shared" si="31"/>
        <v/>
      </c>
      <c r="AJ15" s="16" t="str">
        <f t="shared" si="32"/>
        <v/>
      </c>
      <c r="AK15" s="17" t="str">
        <f t="shared" si="33"/>
        <v/>
      </c>
      <c r="AL15" s="17" t="str">
        <f t="shared" si="34"/>
        <v/>
      </c>
      <c r="AM15" s="14" t="str">
        <f t="shared" si="35"/>
        <v/>
      </c>
      <c r="AN15" s="15" t="str">
        <f t="shared" si="36"/>
        <v/>
      </c>
      <c r="AO15" s="16" t="str">
        <f t="shared" si="37"/>
        <v/>
      </c>
      <c r="AP15" s="17" t="str">
        <f t="shared" si="38"/>
        <v/>
      </c>
      <c r="AQ15" s="17" t="str">
        <f t="shared" si="39"/>
        <v/>
      </c>
      <c r="AR15" s="18" t="str">
        <f t="shared" si="6"/>
        <v/>
      </c>
      <c r="AS15" s="19" t="str">
        <f t="shared" si="40"/>
        <v/>
      </c>
      <c r="AT15" s="20" t="str">
        <f t="shared" si="41"/>
        <v/>
      </c>
      <c r="AU15" s="27" t="str">
        <f t="shared" si="7"/>
        <v/>
      </c>
      <c r="AV15" s="26" t="str">
        <f t="shared" si="42"/>
        <v/>
      </c>
      <c r="AW15" s="26" t="str">
        <f t="shared" si="43"/>
        <v/>
      </c>
      <c r="AX15" s="26" t="str">
        <f t="shared" si="44"/>
        <v/>
      </c>
      <c r="AY15" s="26" t="str">
        <f t="shared" si="45"/>
        <v/>
      </c>
      <c r="AZ15" s="26" t="str">
        <f t="shared" si="46"/>
        <v/>
      </c>
      <c r="BA15" s="26" t="str">
        <f t="shared" si="47"/>
        <v/>
      </c>
      <c r="BB15" s="26" t="str">
        <f t="shared" si="48"/>
        <v/>
      </c>
      <c r="BC15" s="17" t="str">
        <f t="shared" si="8"/>
        <v/>
      </c>
      <c r="BD15" s="15" t="str">
        <f t="shared" si="9"/>
        <v/>
      </c>
      <c r="BE15" s="16" t="str">
        <f t="shared" si="49"/>
        <v/>
      </c>
      <c r="BF15" s="17" t="str">
        <f t="shared" si="10"/>
        <v/>
      </c>
      <c r="BG15" s="18" t="str">
        <f t="shared" si="11"/>
        <v/>
      </c>
      <c r="BH15" s="19" t="str">
        <f t="shared" si="50"/>
        <v/>
      </c>
      <c r="BI15" s="20" t="str">
        <f t="shared" si="51"/>
        <v/>
      </c>
      <c r="BJ15" s="27" t="str">
        <f t="shared" si="12"/>
        <v/>
      </c>
      <c r="BK15" s="26" t="str">
        <f t="shared" si="52"/>
        <v/>
      </c>
      <c r="BL15" s="26" t="str">
        <f t="shared" si="53"/>
        <v/>
      </c>
      <c r="BM15" s="26" t="str">
        <f t="shared" si="54"/>
        <v/>
      </c>
      <c r="BN15" s="26" t="str">
        <f t="shared" si="55"/>
        <v/>
      </c>
      <c r="BO15" s="26" t="str">
        <f t="shared" si="56"/>
        <v/>
      </c>
      <c r="BP15" s="26" t="str">
        <f t="shared" si="57"/>
        <v/>
      </c>
      <c r="BQ15" s="26" t="str">
        <f t="shared" si="58"/>
        <v/>
      </c>
      <c r="BR15" s="29" t="str">
        <f t="shared" si="59"/>
        <v/>
      </c>
      <c r="BS15" s="29" t="str">
        <f t="shared" si="13"/>
        <v/>
      </c>
      <c r="BT15" s="17" t="str">
        <f t="shared" si="60"/>
        <v/>
      </c>
      <c r="BU15" s="18" t="str">
        <f t="shared" si="14"/>
        <v/>
      </c>
      <c r="BV15" s="19" t="str">
        <f t="shared" si="61"/>
        <v/>
      </c>
      <c r="BW15" s="20" t="str">
        <f t="shared" si="62"/>
        <v/>
      </c>
      <c r="BX15" s="27" t="str">
        <f t="shared" si="15"/>
        <v/>
      </c>
      <c r="BY15" s="26" t="str">
        <f t="shared" si="63"/>
        <v/>
      </c>
      <c r="BZ15" s="26" t="str">
        <f t="shared" si="64"/>
        <v/>
      </c>
      <c r="CA15" s="26" t="str">
        <f t="shared" si="65"/>
        <v/>
      </c>
      <c r="CB15" s="26" t="str">
        <f t="shared" si="66"/>
        <v/>
      </c>
      <c r="CC15" s="26" t="str">
        <f t="shared" si="67"/>
        <v/>
      </c>
      <c r="CD15" s="26" t="str">
        <f t="shared" si="68"/>
        <v/>
      </c>
      <c r="CE15" s="26" t="str">
        <f t="shared" si="69"/>
        <v/>
      </c>
      <c r="CF15" s="17" t="str">
        <f t="shared" si="16"/>
        <v/>
      </c>
      <c r="CG15" s="17" t="str">
        <f t="shared" si="17"/>
        <v/>
      </c>
      <c r="CH15" s="10" t="str">
        <f t="shared" si="70"/>
        <v/>
      </c>
      <c r="CI15" s="7" t="str">
        <f t="shared" si="71"/>
        <v/>
      </c>
    </row>
    <row r="16" spans="1:91" s="7" customFormat="1" ht="31.8" customHeight="1">
      <c r="A16" s="36"/>
      <c r="B16" s="45">
        <v>8</v>
      </c>
      <c r="C16" s="82" t="str">
        <f t="shared" si="18"/>
        <v/>
      </c>
      <c r="D16" s="62"/>
      <c r="E16" s="63"/>
      <c r="F16" s="62"/>
      <c r="G16" s="62"/>
      <c r="H16" s="64"/>
      <c r="I16" s="65"/>
      <c r="J16" s="66"/>
      <c r="K16" s="67"/>
      <c r="L16" s="68"/>
      <c r="M16" s="67"/>
      <c r="N16" s="66"/>
      <c r="O16" s="69"/>
      <c r="P16" s="68"/>
      <c r="Q16" s="44"/>
      <c r="R16" s="38" t="str">
        <f t="shared" si="19"/>
        <v/>
      </c>
      <c r="S16" s="38" t="str">
        <f t="shared" si="20"/>
        <v/>
      </c>
      <c r="T16" s="15" t="str">
        <f t="shared" si="0"/>
        <v/>
      </c>
      <c r="U16" s="16" t="str">
        <f t="shared" si="21"/>
        <v/>
      </c>
      <c r="V16" s="17" t="str">
        <f t="shared" si="1"/>
        <v/>
      </c>
      <c r="W16" s="18" t="str">
        <f t="shared" si="2"/>
        <v/>
      </c>
      <c r="X16" s="19" t="str">
        <f t="shared" si="22"/>
        <v/>
      </c>
      <c r="Y16" s="20" t="str">
        <f t="shared" si="23"/>
        <v/>
      </c>
      <c r="Z16" s="27" t="str">
        <f t="shared" si="3"/>
        <v/>
      </c>
      <c r="AA16" s="26" t="str">
        <f t="shared" si="24"/>
        <v/>
      </c>
      <c r="AB16" s="26" t="str">
        <f t="shared" si="25"/>
        <v/>
      </c>
      <c r="AC16" s="26" t="str">
        <f t="shared" si="26"/>
        <v/>
      </c>
      <c r="AD16" s="26" t="str">
        <f t="shared" si="27"/>
        <v/>
      </c>
      <c r="AE16" s="26" t="str">
        <f t="shared" si="28"/>
        <v/>
      </c>
      <c r="AF16" s="26" t="str">
        <f t="shared" si="29"/>
        <v/>
      </c>
      <c r="AG16" s="26" t="str">
        <f t="shared" si="30"/>
        <v/>
      </c>
      <c r="AH16" s="14" t="str">
        <f t="shared" si="4"/>
        <v/>
      </c>
      <c r="AI16" s="15" t="str">
        <f t="shared" si="31"/>
        <v/>
      </c>
      <c r="AJ16" s="16" t="str">
        <f t="shared" si="32"/>
        <v/>
      </c>
      <c r="AK16" s="17" t="str">
        <f t="shared" si="33"/>
        <v/>
      </c>
      <c r="AL16" s="17" t="str">
        <f t="shared" si="34"/>
        <v/>
      </c>
      <c r="AM16" s="14" t="str">
        <f t="shared" si="35"/>
        <v/>
      </c>
      <c r="AN16" s="15" t="str">
        <f t="shared" si="36"/>
        <v/>
      </c>
      <c r="AO16" s="16" t="str">
        <f t="shared" si="37"/>
        <v/>
      </c>
      <c r="AP16" s="17" t="str">
        <f t="shared" si="38"/>
        <v/>
      </c>
      <c r="AQ16" s="17" t="str">
        <f t="shared" si="39"/>
        <v/>
      </c>
      <c r="AR16" s="18" t="str">
        <f t="shared" si="6"/>
        <v/>
      </c>
      <c r="AS16" s="19" t="str">
        <f t="shared" si="40"/>
        <v/>
      </c>
      <c r="AT16" s="20" t="str">
        <f t="shared" si="41"/>
        <v/>
      </c>
      <c r="AU16" s="27" t="str">
        <f t="shared" si="7"/>
        <v/>
      </c>
      <c r="AV16" s="26" t="str">
        <f t="shared" si="42"/>
        <v/>
      </c>
      <c r="AW16" s="26" t="str">
        <f t="shared" si="43"/>
        <v/>
      </c>
      <c r="AX16" s="26" t="str">
        <f t="shared" si="44"/>
        <v/>
      </c>
      <c r="AY16" s="26" t="str">
        <f t="shared" si="45"/>
        <v/>
      </c>
      <c r="AZ16" s="26" t="str">
        <f t="shared" si="46"/>
        <v/>
      </c>
      <c r="BA16" s="26" t="str">
        <f t="shared" si="47"/>
        <v/>
      </c>
      <c r="BB16" s="26" t="str">
        <f t="shared" si="48"/>
        <v/>
      </c>
      <c r="BC16" s="17" t="str">
        <f t="shared" si="8"/>
        <v/>
      </c>
      <c r="BD16" s="15" t="str">
        <f t="shared" si="9"/>
        <v/>
      </c>
      <c r="BE16" s="16" t="str">
        <f t="shared" si="49"/>
        <v/>
      </c>
      <c r="BF16" s="17" t="str">
        <f t="shared" si="10"/>
        <v/>
      </c>
      <c r="BG16" s="18" t="str">
        <f t="shared" si="11"/>
        <v/>
      </c>
      <c r="BH16" s="19" t="str">
        <f t="shared" si="50"/>
        <v/>
      </c>
      <c r="BI16" s="20" t="str">
        <f t="shared" si="51"/>
        <v/>
      </c>
      <c r="BJ16" s="27" t="str">
        <f t="shared" si="12"/>
        <v/>
      </c>
      <c r="BK16" s="26" t="str">
        <f t="shared" si="52"/>
        <v/>
      </c>
      <c r="BL16" s="26" t="str">
        <f t="shared" si="53"/>
        <v/>
      </c>
      <c r="BM16" s="26" t="str">
        <f t="shared" si="54"/>
        <v/>
      </c>
      <c r="BN16" s="26" t="str">
        <f t="shared" si="55"/>
        <v/>
      </c>
      <c r="BO16" s="26" t="str">
        <f t="shared" si="56"/>
        <v/>
      </c>
      <c r="BP16" s="26" t="str">
        <f t="shared" si="57"/>
        <v/>
      </c>
      <c r="BQ16" s="26" t="str">
        <f t="shared" si="58"/>
        <v/>
      </c>
      <c r="BR16" s="29" t="str">
        <f t="shared" si="59"/>
        <v/>
      </c>
      <c r="BS16" s="29" t="str">
        <f t="shared" si="13"/>
        <v/>
      </c>
      <c r="BT16" s="17" t="str">
        <f t="shared" si="60"/>
        <v/>
      </c>
      <c r="BU16" s="18" t="str">
        <f t="shared" si="14"/>
        <v/>
      </c>
      <c r="BV16" s="19" t="str">
        <f t="shared" si="61"/>
        <v/>
      </c>
      <c r="BW16" s="20" t="str">
        <f t="shared" si="62"/>
        <v/>
      </c>
      <c r="BX16" s="27" t="str">
        <f t="shared" si="15"/>
        <v/>
      </c>
      <c r="BY16" s="26" t="str">
        <f t="shared" si="63"/>
        <v/>
      </c>
      <c r="BZ16" s="26" t="str">
        <f t="shared" si="64"/>
        <v/>
      </c>
      <c r="CA16" s="26" t="str">
        <f t="shared" si="65"/>
        <v/>
      </c>
      <c r="CB16" s="26" t="str">
        <f t="shared" si="66"/>
        <v/>
      </c>
      <c r="CC16" s="26" t="str">
        <f t="shared" si="67"/>
        <v/>
      </c>
      <c r="CD16" s="26" t="str">
        <f t="shared" si="68"/>
        <v/>
      </c>
      <c r="CE16" s="26" t="str">
        <f t="shared" si="69"/>
        <v/>
      </c>
      <c r="CF16" s="17" t="str">
        <f t="shared" si="16"/>
        <v/>
      </c>
      <c r="CG16" s="17" t="str">
        <f t="shared" si="17"/>
        <v/>
      </c>
      <c r="CH16" s="10" t="str">
        <f t="shared" si="70"/>
        <v/>
      </c>
      <c r="CI16" s="7" t="str">
        <f t="shared" si="71"/>
        <v/>
      </c>
    </row>
    <row r="17" spans="1:87" s="7" customFormat="1" ht="31.8" customHeight="1">
      <c r="A17" s="36"/>
      <c r="B17" s="45">
        <v>9</v>
      </c>
      <c r="C17" s="82" t="str">
        <f t="shared" si="18"/>
        <v/>
      </c>
      <c r="D17" s="62"/>
      <c r="E17" s="63"/>
      <c r="F17" s="62"/>
      <c r="G17" s="62"/>
      <c r="H17" s="64"/>
      <c r="I17" s="65"/>
      <c r="J17" s="66"/>
      <c r="K17" s="67"/>
      <c r="L17" s="68"/>
      <c r="M17" s="67"/>
      <c r="N17" s="66"/>
      <c r="O17" s="69"/>
      <c r="P17" s="68"/>
      <c r="Q17" s="44"/>
      <c r="R17" s="38" t="str">
        <f t="shared" si="19"/>
        <v/>
      </c>
      <c r="S17" s="38" t="str">
        <f t="shared" si="20"/>
        <v/>
      </c>
      <c r="T17" s="15" t="str">
        <f t="shared" si="0"/>
        <v/>
      </c>
      <c r="U17" s="16" t="str">
        <f t="shared" si="21"/>
        <v/>
      </c>
      <c r="V17" s="17" t="str">
        <f t="shared" si="1"/>
        <v/>
      </c>
      <c r="W17" s="18" t="str">
        <f t="shared" si="2"/>
        <v/>
      </c>
      <c r="X17" s="19" t="str">
        <f t="shared" si="22"/>
        <v/>
      </c>
      <c r="Y17" s="20" t="str">
        <f t="shared" si="23"/>
        <v/>
      </c>
      <c r="Z17" s="27" t="str">
        <f t="shared" si="3"/>
        <v/>
      </c>
      <c r="AA17" s="26" t="str">
        <f t="shared" si="24"/>
        <v/>
      </c>
      <c r="AB17" s="26" t="str">
        <f t="shared" si="25"/>
        <v/>
      </c>
      <c r="AC17" s="26" t="str">
        <f t="shared" si="26"/>
        <v/>
      </c>
      <c r="AD17" s="26" t="str">
        <f t="shared" si="27"/>
        <v/>
      </c>
      <c r="AE17" s="26" t="str">
        <f t="shared" si="28"/>
        <v/>
      </c>
      <c r="AF17" s="26" t="str">
        <f t="shared" si="29"/>
        <v/>
      </c>
      <c r="AG17" s="26" t="str">
        <f t="shared" si="30"/>
        <v/>
      </c>
      <c r="AH17" s="14" t="str">
        <f t="shared" si="4"/>
        <v/>
      </c>
      <c r="AI17" s="15" t="str">
        <f t="shared" si="31"/>
        <v/>
      </c>
      <c r="AJ17" s="16" t="str">
        <f t="shared" si="32"/>
        <v/>
      </c>
      <c r="AK17" s="17" t="str">
        <f t="shared" si="33"/>
        <v/>
      </c>
      <c r="AL17" s="17" t="str">
        <f t="shared" si="34"/>
        <v/>
      </c>
      <c r="AM17" s="14" t="str">
        <f t="shared" si="35"/>
        <v/>
      </c>
      <c r="AN17" s="15" t="str">
        <f t="shared" si="36"/>
        <v/>
      </c>
      <c r="AO17" s="16" t="str">
        <f t="shared" si="37"/>
        <v/>
      </c>
      <c r="AP17" s="17" t="str">
        <f t="shared" si="38"/>
        <v/>
      </c>
      <c r="AQ17" s="17" t="str">
        <f t="shared" si="39"/>
        <v/>
      </c>
      <c r="AR17" s="18" t="str">
        <f t="shared" si="6"/>
        <v/>
      </c>
      <c r="AS17" s="19" t="str">
        <f t="shared" si="40"/>
        <v/>
      </c>
      <c r="AT17" s="20" t="str">
        <f t="shared" si="41"/>
        <v/>
      </c>
      <c r="AU17" s="27" t="str">
        <f t="shared" si="7"/>
        <v/>
      </c>
      <c r="AV17" s="26" t="str">
        <f t="shared" si="42"/>
        <v/>
      </c>
      <c r="AW17" s="26" t="str">
        <f t="shared" si="43"/>
        <v/>
      </c>
      <c r="AX17" s="26" t="str">
        <f t="shared" si="44"/>
        <v/>
      </c>
      <c r="AY17" s="26" t="str">
        <f t="shared" si="45"/>
        <v/>
      </c>
      <c r="AZ17" s="26" t="str">
        <f t="shared" si="46"/>
        <v/>
      </c>
      <c r="BA17" s="26" t="str">
        <f t="shared" si="47"/>
        <v/>
      </c>
      <c r="BB17" s="26" t="str">
        <f t="shared" si="48"/>
        <v/>
      </c>
      <c r="BC17" s="17" t="str">
        <f t="shared" si="8"/>
        <v/>
      </c>
      <c r="BD17" s="15" t="str">
        <f t="shared" si="9"/>
        <v/>
      </c>
      <c r="BE17" s="16" t="str">
        <f t="shared" si="49"/>
        <v/>
      </c>
      <c r="BF17" s="17" t="str">
        <f t="shared" si="10"/>
        <v/>
      </c>
      <c r="BG17" s="18" t="str">
        <f t="shared" si="11"/>
        <v/>
      </c>
      <c r="BH17" s="19" t="str">
        <f t="shared" si="50"/>
        <v/>
      </c>
      <c r="BI17" s="20" t="str">
        <f t="shared" si="51"/>
        <v/>
      </c>
      <c r="BJ17" s="27" t="str">
        <f t="shared" si="12"/>
        <v/>
      </c>
      <c r="BK17" s="26" t="str">
        <f t="shared" si="52"/>
        <v/>
      </c>
      <c r="BL17" s="26" t="str">
        <f t="shared" si="53"/>
        <v/>
      </c>
      <c r="BM17" s="26" t="str">
        <f t="shared" si="54"/>
        <v/>
      </c>
      <c r="BN17" s="26" t="str">
        <f t="shared" si="55"/>
        <v/>
      </c>
      <c r="BO17" s="26" t="str">
        <f t="shared" si="56"/>
        <v/>
      </c>
      <c r="BP17" s="26" t="str">
        <f t="shared" si="57"/>
        <v/>
      </c>
      <c r="BQ17" s="26" t="str">
        <f t="shared" si="58"/>
        <v/>
      </c>
      <c r="BR17" s="29" t="str">
        <f t="shared" si="59"/>
        <v/>
      </c>
      <c r="BS17" s="29" t="str">
        <f t="shared" si="13"/>
        <v/>
      </c>
      <c r="BT17" s="17" t="str">
        <f t="shared" si="60"/>
        <v/>
      </c>
      <c r="BU17" s="18" t="str">
        <f t="shared" si="14"/>
        <v/>
      </c>
      <c r="BV17" s="19" t="str">
        <f t="shared" si="61"/>
        <v/>
      </c>
      <c r="BW17" s="20" t="str">
        <f t="shared" si="62"/>
        <v/>
      </c>
      <c r="BX17" s="27" t="str">
        <f t="shared" si="15"/>
        <v/>
      </c>
      <c r="BY17" s="26" t="str">
        <f t="shared" si="63"/>
        <v/>
      </c>
      <c r="BZ17" s="26" t="str">
        <f t="shared" si="64"/>
        <v/>
      </c>
      <c r="CA17" s="26" t="str">
        <f t="shared" si="65"/>
        <v/>
      </c>
      <c r="CB17" s="26" t="str">
        <f t="shared" si="66"/>
        <v/>
      </c>
      <c r="CC17" s="26" t="str">
        <f t="shared" si="67"/>
        <v/>
      </c>
      <c r="CD17" s="26" t="str">
        <f t="shared" si="68"/>
        <v/>
      </c>
      <c r="CE17" s="26" t="str">
        <f t="shared" si="69"/>
        <v/>
      </c>
      <c r="CF17" s="17" t="str">
        <f t="shared" si="16"/>
        <v/>
      </c>
      <c r="CG17" s="17" t="str">
        <f t="shared" si="17"/>
        <v/>
      </c>
      <c r="CH17" s="10" t="str">
        <f t="shared" si="70"/>
        <v/>
      </c>
      <c r="CI17" s="7" t="str">
        <f t="shared" si="71"/>
        <v/>
      </c>
    </row>
    <row r="18" spans="1:87" s="7" customFormat="1" ht="31.8" customHeight="1">
      <c r="A18" s="36"/>
      <c r="B18" s="45">
        <v>10</v>
      </c>
      <c r="C18" s="82" t="str">
        <f t="shared" si="18"/>
        <v/>
      </c>
      <c r="D18" s="62"/>
      <c r="E18" s="63"/>
      <c r="F18" s="62"/>
      <c r="G18" s="62"/>
      <c r="H18" s="64"/>
      <c r="I18" s="65"/>
      <c r="J18" s="66"/>
      <c r="K18" s="67"/>
      <c r="L18" s="68"/>
      <c r="M18" s="67"/>
      <c r="N18" s="66"/>
      <c r="O18" s="69"/>
      <c r="P18" s="68"/>
      <c r="Q18" s="44"/>
      <c r="R18" s="38" t="str">
        <f t="shared" si="19"/>
        <v/>
      </c>
      <c r="S18" s="38" t="str">
        <f t="shared" si="20"/>
        <v/>
      </c>
      <c r="T18" s="15" t="str">
        <f t="shared" si="0"/>
        <v/>
      </c>
      <c r="U18" s="16" t="str">
        <f t="shared" si="21"/>
        <v/>
      </c>
      <c r="V18" s="17" t="str">
        <f t="shared" si="1"/>
        <v/>
      </c>
      <c r="W18" s="18" t="str">
        <f t="shared" si="2"/>
        <v/>
      </c>
      <c r="X18" s="19" t="str">
        <f t="shared" si="22"/>
        <v/>
      </c>
      <c r="Y18" s="20" t="str">
        <f t="shared" si="23"/>
        <v/>
      </c>
      <c r="Z18" s="27" t="str">
        <f t="shared" si="3"/>
        <v/>
      </c>
      <c r="AA18" s="26" t="str">
        <f t="shared" si="24"/>
        <v/>
      </c>
      <c r="AB18" s="26" t="str">
        <f t="shared" si="25"/>
        <v/>
      </c>
      <c r="AC18" s="26" t="str">
        <f t="shared" si="26"/>
        <v/>
      </c>
      <c r="AD18" s="26" t="str">
        <f t="shared" si="27"/>
        <v/>
      </c>
      <c r="AE18" s="26" t="str">
        <f t="shared" si="28"/>
        <v/>
      </c>
      <c r="AF18" s="26" t="str">
        <f t="shared" si="29"/>
        <v/>
      </c>
      <c r="AG18" s="26" t="str">
        <f t="shared" si="30"/>
        <v/>
      </c>
      <c r="AH18" s="14" t="str">
        <f t="shared" si="4"/>
        <v/>
      </c>
      <c r="AI18" s="15" t="str">
        <f t="shared" si="31"/>
        <v/>
      </c>
      <c r="AJ18" s="16" t="str">
        <f t="shared" si="32"/>
        <v/>
      </c>
      <c r="AK18" s="17" t="str">
        <f t="shared" si="33"/>
        <v/>
      </c>
      <c r="AL18" s="17" t="str">
        <f t="shared" si="34"/>
        <v/>
      </c>
      <c r="AM18" s="14" t="str">
        <f t="shared" si="35"/>
        <v/>
      </c>
      <c r="AN18" s="15" t="str">
        <f t="shared" si="36"/>
        <v/>
      </c>
      <c r="AO18" s="16" t="str">
        <f t="shared" si="37"/>
        <v/>
      </c>
      <c r="AP18" s="17" t="str">
        <f t="shared" si="38"/>
        <v/>
      </c>
      <c r="AQ18" s="17" t="str">
        <f t="shared" si="39"/>
        <v/>
      </c>
      <c r="AR18" s="18" t="str">
        <f t="shared" si="6"/>
        <v/>
      </c>
      <c r="AS18" s="19" t="str">
        <f t="shared" si="40"/>
        <v/>
      </c>
      <c r="AT18" s="20" t="str">
        <f t="shared" si="41"/>
        <v/>
      </c>
      <c r="AU18" s="27" t="str">
        <f t="shared" si="7"/>
        <v/>
      </c>
      <c r="AV18" s="26" t="str">
        <f t="shared" si="42"/>
        <v/>
      </c>
      <c r="AW18" s="26" t="str">
        <f t="shared" si="43"/>
        <v/>
      </c>
      <c r="AX18" s="26" t="str">
        <f t="shared" si="44"/>
        <v/>
      </c>
      <c r="AY18" s="26" t="str">
        <f t="shared" si="45"/>
        <v/>
      </c>
      <c r="AZ18" s="26" t="str">
        <f t="shared" si="46"/>
        <v/>
      </c>
      <c r="BA18" s="26" t="str">
        <f t="shared" si="47"/>
        <v/>
      </c>
      <c r="BB18" s="26" t="str">
        <f t="shared" si="48"/>
        <v/>
      </c>
      <c r="BC18" s="17" t="str">
        <f t="shared" si="8"/>
        <v/>
      </c>
      <c r="BD18" s="15" t="str">
        <f t="shared" si="9"/>
        <v/>
      </c>
      <c r="BE18" s="16" t="str">
        <f t="shared" si="49"/>
        <v/>
      </c>
      <c r="BF18" s="17" t="str">
        <f t="shared" si="10"/>
        <v/>
      </c>
      <c r="BG18" s="18" t="str">
        <f t="shared" si="11"/>
        <v/>
      </c>
      <c r="BH18" s="19" t="str">
        <f t="shared" si="50"/>
        <v/>
      </c>
      <c r="BI18" s="20" t="str">
        <f t="shared" si="51"/>
        <v/>
      </c>
      <c r="BJ18" s="27" t="str">
        <f t="shared" si="12"/>
        <v/>
      </c>
      <c r="BK18" s="26" t="str">
        <f t="shared" si="52"/>
        <v/>
      </c>
      <c r="BL18" s="26" t="str">
        <f t="shared" si="53"/>
        <v/>
      </c>
      <c r="BM18" s="26" t="str">
        <f t="shared" si="54"/>
        <v/>
      </c>
      <c r="BN18" s="26" t="str">
        <f t="shared" si="55"/>
        <v/>
      </c>
      <c r="BO18" s="26" t="str">
        <f t="shared" si="56"/>
        <v/>
      </c>
      <c r="BP18" s="26" t="str">
        <f t="shared" si="57"/>
        <v/>
      </c>
      <c r="BQ18" s="26" t="str">
        <f t="shared" si="58"/>
        <v/>
      </c>
      <c r="BR18" s="29" t="str">
        <f t="shared" si="59"/>
        <v/>
      </c>
      <c r="BS18" s="29" t="str">
        <f t="shared" si="13"/>
        <v/>
      </c>
      <c r="BT18" s="17" t="str">
        <f t="shared" si="60"/>
        <v/>
      </c>
      <c r="BU18" s="18" t="str">
        <f t="shared" si="14"/>
        <v/>
      </c>
      <c r="BV18" s="19" t="str">
        <f t="shared" si="61"/>
        <v/>
      </c>
      <c r="BW18" s="20" t="str">
        <f t="shared" si="62"/>
        <v/>
      </c>
      <c r="BX18" s="27" t="str">
        <f t="shared" si="15"/>
        <v/>
      </c>
      <c r="BY18" s="26" t="str">
        <f t="shared" si="63"/>
        <v/>
      </c>
      <c r="BZ18" s="26" t="str">
        <f t="shared" si="64"/>
        <v/>
      </c>
      <c r="CA18" s="26" t="str">
        <f t="shared" si="65"/>
        <v/>
      </c>
      <c r="CB18" s="26" t="str">
        <f t="shared" si="66"/>
        <v/>
      </c>
      <c r="CC18" s="26" t="str">
        <f t="shared" si="67"/>
        <v/>
      </c>
      <c r="CD18" s="26" t="str">
        <f t="shared" si="68"/>
        <v/>
      </c>
      <c r="CE18" s="26" t="str">
        <f t="shared" si="69"/>
        <v/>
      </c>
      <c r="CF18" s="17" t="str">
        <f t="shared" si="16"/>
        <v/>
      </c>
      <c r="CG18" s="17" t="str">
        <f t="shared" si="17"/>
        <v/>
      </c>
      <c r="CH18" s="10" t="str">
        <f t="shared" si="70"/>
        <v/>
      </c>
      <c r="CI18" s="7" t="str">
        <f t="shared" si="71"/>
        <v/>
      </c>
    </row>
    <row r="19" spans="1:87" s="7" customFormat="1" ht="31.8" customHeight="1">
      <c r="A19" s="36"/>
      <c r="B19" s="45">
        <v>11</v>
      </c>
      <c r="C19" s="82" t="str">
        <f t="shared" si="18"/>
        <v/>
      </c>
      <c r="D19" s="62"/>
      <c r="E19" s="63"/>
      <c r="F19" s="62"/>
      <c r="G19" s="62"/>
      <c r="H19" s="64"/>
      <c r="I19" s="65"/>
      <c r="J19" s="66"/>
      <c r="K19" s="67"/>
      <c r="L19" s="68"/>
      <c r="M19" s="67"/>
      <c r="N19" s="66"/>
      <c r="O19" s="69"/>
      <c r="P19" s="68"/>
      <c r="Q19" s="44"/>
      <c r="R19" s="38" t="str">
        <f t="shared" si="19"/>
        <v/>
      </c>
      <c r="S19" s="38" t="str">
        <f t="shared" si="20"/>
        <v/>
      </c>
      <c r="T19" s="15" t="str">
        <f t="shared" si="0"/>
        <v/>
      </c>
      <c r="U19" s="16" t="str">
        <f t="shared" si="21"/>
        <v/>
      </c>
      <c r="V19" s="17" t="str">
        <f t="shared" si="1"/>
        <v/>
      </c>
      <c r="W19" s="18" t="str">
        <f t="shared" si="2"/>
        <v/>
      </c>
      <c r="X19" s="19" t="str">
        <f t="shared" si="22"/>
        <v/>
      </c>
      <c r="Y19" s="20" t="str">
        <f t="shared" si="23"/>
        <v/>
      </c>
      <c r="Z19" s="27" t="str">
        <f t="shared" si="3"/>
        <v/>
      </c>
      <c r="AA19" s="26" t="str">
        <f t="shared" si="24"/>
        <v/>
      </c>
      <c r="AB19" s="26" t="str">
        <f t="shared" si="25"/>
        <v/>
      </c>
      <c r="AC19" s="26" t="str">
        <f t="shared" si="26"/>
        <v/>
      </c>
      <c r="AD19" s="26" t="str">
        <f t="shared" si="27"/>
        <v/>
      </c>
      <c r="AE19" s="26" t="str">
        <f t="shared" si="28"/>
        <v/>
      </c>
      <c r="AF19" s="26" t="str">
        <f t="shared" si="29"/>
        <v/>
      </c>
      <c r="AG19" s="26" t="str">
        <f t="shared" si="30"/>
        <v/>
      </c>
      <c r="AH19" s="14" t="str">
        <f t="shared" si="4"/>
        <v/>
      </c>
      <c r="AI19" s="15" t="str">
        <f t="shared" si="31"/>
        <v/>
      </c>
      <c r="AJ19" s="16" t="str">
        <f t="shared" si="32"/>
        <v/>
      </c>
      <c r="AK19" s="17" t="str">
        <f t="shared" si="33"/>
        <v/>
      </c>
      <c r="AL19" s="17" t="str">
        <f t="shared" si="34"/>
        <v/>
      </c>
      <c r="AM19" s="14" t="str">
        <f t="shared" si="35"/>
        <v/>
      </c>
      <c r="AN19" s="15" t="str">
        <f t="shared" si="36"/>
        <v/>
      </c>
      <c r="AO19" s="16" t="str">
        <f t="shared" si="37"/>
        <v/>
      </c>
      <c r="AP19" s="17" t="str">
        <f t="shared" si="38"/>
        <v/>
      </c>
      <c r="AQ19" s="17" t="str">
        <f t="shared" si="39"/>
        <v/>
      </c>
      <c r="AR19" s="18" t="str">
        <f t="shared" si="6"/>
        <v/>
      </c>
      <c r="AS19" s="19" t="str">
        <f t="shared" si="40"/>
        <v/>
      </c>
      <c r="AT19" s="20" t="str">
        <f t="shared" si="41"/>
        <v/>
      </c>
      <c r="AU19" s="27" t="str">
        <f t="shared" si="7"/>
        <v/>
      </c>
      <c r="AV19" s="26" t="str">
        <f t="shared" si="42"/>
        <v/>
      </c>
      <c r="AW19" s="26" t="str">
        <f t="shared" si="43"/>
        <v/>
      </c>
      <c r="AX19" s="26" t="str">
        <f t="shared" si="44"/>
        <v/>
      </c>
      <c r="AY19" s="26" t="str">
        <f t="shared" si="45"/>
        <v/>
      </c>
      <c r="AZ19" s="26" t="str">
        <f t="shared" si="46"/>
        <v/>
      </c>
      <c r="BA19" s="26" t="str">
        <f t="shared" si="47"/>
        <v/>
      </c>
      <c r="BB19" s="26" t="str">
        <f t="shared" si="48"/>
        <v/>
      </c>
      <c r="BC19" s="17" t="str">
        <f t="shared" si="8"/>
        <v/>
      </c>
      <c r="BD19" s="15" t="str">
        <f t="shared" si="9"/>
        <v/>
      </c>
      <c r="BE19" s="16" t="str">
        <f t="shared" si="49"/>
        <v/>
      </c>
      <c r="BF19" s="17" t="str">
        <f t="shared" si="10"/>
        <v/>
      </c>
      <c r="BG19" s="18" t="str">
        <f t="shared" si="11"/>
        <v/>
      </c>
      <c r="BH19" s="19" t="str">
        <f t="shared" si="50"/>
        <v/>
      </c>
      <c r="BI19" s="20" t="str">
        <f t="shared" si="51"/>
        <v/>
      </c>
      <c r="BJ19" s="27" t="str">
        <f t="shared" si="12"/>
        <v/>
      </c>
      <c r="BK19" s="26" t="str">
        <f t="shared" si="52"/>
        <v/>
      </c>
      <c r="BL19" s="26" t="str">
        <f t="shared" si="53"/>
        <v/>
      </c>
      <c r="BM19" s="26" t="str">
        <f t="shared" si="54"/>
        <v/>
      </c>
      <c r="BN19" s="26" t="str">
        <f t="shared" si="55"/>
        <v/>
      </c>
      <c r="BO19" s="26" t="str">
        <f t="shared" si="56"/>
        <v/>
      </c>
      <c r="BP19" s="26" t="str">
        <f t="shared" si="57"/>
        <v/>
      </c>
      <c r="BQ19" s="26" t="str">
        <f t="shared" si="58"/>
        <v/>
      </c>
      <c r="BR19" s="29" t="str">
        <f t="shared" si="59"/>
        <v/>
      </c>
      <c r="BS19" s="29" t="str">
        <f t="shared" si="13"/>
        <v/>
      </c>
      <c r="BT19" s="17" t="str">
        <f t="shared" si="60"/>
        <v/>
      </c>
      <c r="BU19" s="18" t="str">
        <f t="shared" si="14"/>
        <v/>
      </c>
      <c r="BV19" s="19" t="str">
        <f t="shared" si="61"/>
        <v/>
      </c>
      <c r="BW19" s="20" t="str">
        <f t="shared" si="62"/>
        <v/>
      </c>
      <c r="BX19" s="27" t="str">
        <f t="shared" si="15"/>
        <v/>
      </c>
      <c r="BY19" s="26" t="str">
        <f t="shared" si="63"/>
        <v/>
      </c>
      <c r="BZ19" s="26" t="str">
        <f t="shared" si="64"/>
        <v/>
      </c>
      <c r="CA19" s="26" t="str">
        <f t="shared" si="65"/>
        <v/>
      </c>
      <c r="CB19" s="26" t="str">
        <f t="shared" si="66"/>
        <v/>
      </c>
      <c r="CC19" s="26" t="str">
        <f t="shared" si="67"/>
        <v/>
      </c>
      <c r="CD19" s="26" t="str">
        <f t="shared" si="68"/>
        <v/>
      </c>
      <c r="CE19" s="26" t="str">
        <f t="shared" si="69"/>
        <v/>
      </c>
      <c r="CF19" s="17" t="str">
        <f t="shared" si="16"/>
        <v/>
      </c>
      <c r="CG19" s="17" t="str">
        <f t="shared" si="17"/>
        <v/>
      </c>
      <c r="CH19" s="10" t="str">
        <f t="shared" si="70"/>
        <v/>
      </c>
      <c r="CI19" s="7" t="str">
        <f t="shared" si="71"/>
        <v/>
      </c>
    </row>
    <row r="20" spans="1:87" s="7" customFormat="1" ht="31.8" customHeight="1">
      <c r="A20" s="36"/>
      <c r="B20" s="45">
        <v>12</v>
      </c>
      <c r="C20" s="82" t="str">
        <f t="shared" si="18"/>
        <v/>
      </c>
      <c r="D20" s="62"/>
      <c r="E20" s="63"/>
      <c r="F20" s="62"/>
      <c r="G20" s="62"/>
      <c r="H20" s="64"/>
      <c r="I20" s="65"/>
      <c r="J20" s="66"/>
      <c r="K20" s="67"/>
      <c r="L20" s="68"/>
      <c r="M20" s="67"/>
      <c r="N20" s="66"/>
      <c r="O20" s="69"/>
      <c r="P20" s="68"/>
      <c r="Q20" s="44"/>
      <c r="R20" s="38" t="str">
        <f t="shared" si="19"/>
        <v/>
      </c>
      <c r="S20" s="38" t="str">
        <f t="shared" si="20"/>
        <v/>
      </c>
      <c r="T20" s="15" t="str">
        <f t="shared" si="0"/>
        <v/>
      </c>
      <c r="U20" s="16" t="str">
        <f t="shared" si="21"/>
        <v/>
      </c>
      <c r="V20" s="17" t="str">
        <f t="shared" si="1"/>
        <v/>
      </c>
      <c r="W20" s="18" t="str">
        <f t="shared" si="2"/>
        <v/>
      </c>
      <c r="X20" s="19" t="str">
        <f t="shared" si="22"/>
        <v/>
      </c>
      <c r="Y20" s="20" t="str">
        <f t="shared" si="23"/>
        <v/>
      </c>
      <c r="Z20" s="27" t="str">
        <f t="shared" si="3"/>
        <v/>
      </c>
      <c r="AA20" s="26" t="str">
        <f t="shared" si="24"/>
        <v/>
      </c>
      <c r="AB20" s="26" t="str">
        <f t="shared" si="25"/>
        <v/>
      </c>
      <c r="AC20" s="26" t="str">
        <f t="shared" si="26"/>
        <v/>
      </c>
      <c r="AD20" s="26" t="str">
        <f t="shared" si="27"/>
        <v/>
      </c>
      <c r="AE20" s="26" t="str">
        <f t="shared" si="28"/>
        <v/>
      </c>
      <c r="AF20" s="26" t="str">
        <f t="shared" si="29"/>
        <v/>
      </c>
      <c r="AG20" s="26" t="str">
        <f t="shared" si="30"/>
        <v/>
      </c>
      <c r="AH20" s="14" t="str">
        <f t="shared" si="4"/>
        <v/>
      </c>
      <c r="AI20" s="15" t="str">
        <f t="shared" si="31"/>
        <v/>
      </c>
      <c r="AJ20" s="16" t="str">
        <f t="shared" si="32"/>
        <v/>
      </c>
      <c r="AK20" s="17" t="str">
        <f t="shared" si="33"/>
        <v/>
      </c>
      <c r="AL20" s="17" t="str">
        <f t="shared" si="34"/>
        <v/>
      </c>
      <c r="AM20" s="14" t="str">
        <f t="shared" si="35"/>
        <v/>
      </c>
      <c r="AN20" s="15" t="str">
        <f t="shared" si="36"/>
        <v/>
      </c>
      <c r="AO20" s="16" t="str">
        <f t="shared" si="37"/>
        <v/>
      </c>
      <c r="AP20" s="17" t="str">
        <f t="shared" si="38"/>
        <v/>
      </c>
      <c r="AQ20" s="17" t="str">
        <f t="shared" si="39"/>
        <v/>
      </c>
      <c r="AR20" s="18" t="str">
        <f t="shared" si="6"/>
        <v/>
      </c>
      <c r="AS20" s="19" t="str">
        <f t="shared" si="40"/>
        <v/>
      </c>
      <c r="AT20" s="20" t="str">
        <f t="shared" si="41"/>
        <v/>
      </c>
      <c r="AU20" s="27" t="str">
        <f t="shared" si="7"/>
        <v/>
      </c>
      <c r="AV20" s="26" t="str">
        <f t="shared" si="42"/>
        <v/>
      </c>
      <c r="AW20" s="26" t="str">
        <f t="shared" si="43"/>
        <v/>
      </c>
      <c r="AX20" s="26" t="str">
        <f t="shared" si="44"/>
        <v/>
      </c>
      <c r="AY20" s="26" t="str">
        <f t="shared" si="45"/>
        <v/>
      </c>
      <c r="AZ20" s="26" t="str">
        <f t="shared" si="46"/>
        <v/>
      </c>
      <c r="BA20" s="26" t="str">
        <f t="shared" si="47"/>
        <v/>
      </c>
      <c r="BB20" s="26" t="str">
        <f t="shared" si="48"/>
        <v/>
      </c>
      <c r="BC20" s="17" t="str">
        <f t="shared" si="8"/>
        <v/>
      </c>
      <c r="BD20" s="15" t="str">
        <f t="shared" si="9"/>
        <v/>
      </c>
      <c r="BE20" s="16" t="str">
        <f t="shared" si="49"/>
        <v/>
      </c>
      <c r="BF20" s="17" t="str">
        <f t="shared" si="10"/>
        <v/>
      </c>
      <c r="BG20" s="18" t="str">
        <f t="shared" si="11"/>
        <v/>
      </c>
      <c r="BH20" s="19" t="str">
        <f t="shared" si="50"/>
        <v/>
      </c>
      <c r="BI20" s="20" t="str">
        <f t="shared" si="51"/>
        <v/>
      </c>
      <c r="BJ20" s="27" t="str">
        <f t="shared" si="12"/>
        <v/>
      </c>
      <c r="BK20" s="26" t="str">
        <f t="shared" si="52"/>
        <v/>
      </c>
      <c r="BL20" s="26" t="str">
        <f t="shared" si="53"/>
        <v/>
      </c>
      <c r="BM20" s="26" t="str">
        <f t="shared" si="54"/>
        <v/>
      </c>
      <c r="BN20" s="26" t="str">
        <f t="shared" si="55"/>
        <v/>
      </c>
      <c r="BO20" s="26" t="str">
        <f t="shared" si="56"/>
        <v/>
      </c>
      <c r="BP20" s="26" t="str">
        <f t="shared" si="57"/>
        <v/>
      </c>
      <c r="BQ20" s="26" t="str">
        <f t="shared" si="58"/>
        <v/>
      </c>
      <c r="BR20" s="29" t="str">
        <f t="shared" si="59"/>
        <v/>
      </c>
      <c r="BS20" s="29" t="str">
        <f t="shared" si="13"/>
        <v/>
      </c>
      <c r="BT20" s="17" t="str">
        <f t="shared" si="60"/>
        <v/>
      </c>
      <c r="BU20" s="18" t="str">
        <f t="shared" si="14"/>
        <v/>
      </c>
      <c r="BV20" s="19" t="str">
        <f t="shared" si="61"/>
        <v/>
      </c>
      <c r="BW20" s="20" t="str">
        <f t="shared" si="62"/>
        <v/>
      </c>
      <c r="BX20" s="27" t="str">
        <f t="shared" si="15"/>
        <v/>
      </c>
      <c r="BY20" s="26" t="str">
        <f t="shared" si="63"/>
        <v/>
      </c>
      <c r="BZ20" s="26" t="str">
        <f t="shared" si="64"/>
        <v/>
      </c>
      <c r="CA20" s="26" t="str">
        <f t="shared" si="65"/>
        <v/>
      </c>
      <c r="CB20" s="26" t="str">
        <f t="shared" si="66"/>
        <v/>
      </c>
      <c r="CC20" s="26" t="str">
        <f t="shared" si="67"/>
        <v/>
      </c>
      <c r="CD20" s="26" t="str">
        <f t="shared" si="68"/>
        <v/>
      </c>
      <c r="CE20" s="26" t="str">
        <f t="shared" si="69"/>
        <v/>
      </c>
      <c r="CF20" s="17" t="str">
        <f t="shared" si="16"/>
        <v/>
      </c>
      <c r="CG20" s="17" t="str">
        <f t="shared" si="17"/>
        <v/>
      </c>
      <c r="CH20" s="10" t="str">
        <f t="shared" si="70"/>
        <v/>
      </c>
      <c r="CI20" s="7" t="str">
        <f t="shared" si="71"/>
        <v/>
      </c>
    </row>
    <row r="21" spans="1:87" s="7" customFormat="1" ht="31.8" customHeight="1">
      <c r="A21" s="36"/>
      <c r="B21" s="45">
        <v>13</v>
      </c>
      <c r="C21" s="82" t="str">
        <f t="shared" si="18"/>
        <v/>
      </c>
      <c r="D21" s="62"/>
      <c r="E21" s="63"/>
      <c r="F21" s="62"/>
      <c r="G21" s="62"/>
      <c r="H21" s="64"/>
      <c r="I21" s="65"/>
      <c r="J21" s="66"/>
      <c r="K21" s="67"/>
      <c r="L21" s="68"/>
      <c r="M21" s="67"/>
      <c r="N21" s="66"/>
      <c r="O21" s="69"/>
      <c r="P21" s="68"/>
      <c r="Q21" s="44"/>
      <c r="R21" s="38" t="str">
        <f t="shared" si="19"/>
        <v/>
      </c>
      <c r="S21" s="38" t="str">
        <f t="shared" si="20"/>
        <v/>
      </c>
      <c r="T21" s="15" t="str">
        <f t="shared" si="0"/>
        <v/>
      </c>
      <c r="U21" s="16" t="str">
        <f t="shared" si="21"/>
        <v/>
      </c>
      <c r="V21" s="17" t="str">
        <f t="shared" si="1"/>
        <v/>
      </c>
      <c r="W21" s="18" t="str">
        <f t="shared" si="2"/>
        <v/>
      </c>
      <c r="X21" s="19" t="str">
        <f t="shared" si="22"/>
        <v/>
      </c>
      <c r="Y21" s="20" t="str">
        <f t="shared" si="23"/>
        <v/>
      </c>
      <c r="Z21" s="27" t="str">
        <f t="shared" si="3"/>
        <v/>
      </c>
      <c r="AA21" s="26" t="str">
        <f t="shared" si="24"/>
        <v/>
      </c>
      <c r="AB21" s="26" t="str">
        <f t="shared" si="25"/>
        <v/>
      </c>
      <c r="AC21" s="26" t="str">
        <f t="shared" si="26"/>
        <v/>
      </c>
      <c r="AD21" s="26" t="str">
        <f t="shared" si="27"/>
        <v/>
      </c>
      <c r="AE21" s="26" t="str">
        <f t="shared" si="28"/>
        <v/>
      </c>
      <c r="AF21" s="26" t="str">
        <f t="shared" si="29"/>
        <v/>
      </c>
      <c r="AG21" s="26" t="str">
        <f t="shared" si="30"/>
        <v/>
      </c>
      <c r="AH21" s="14" t="str">
        <f t="shared" si="4"/>
        <v/>
      </c>
      <c r="AI21" s="15" t="str">
        <f t="shared" si="31"/>
        <v/>
      </c>
      <c r="AJ21" s="16" t="str">
        <f t="shared" si="32"/>
        <v/>
      </c>
      <c r="AK21" s="17" t="str">
        <f t="shared" si="33"/>
        <v/>
      </c>
      <c r="AL21" s="17" t="str">
        <f t="shared" si="34"/>
        <v/>
      </c>
      <c r="AM21" s="14" t="str">
        <f t="shared" si="35"/>
        <v/>
      </c>
      <c r="AN21" s="15" t="str">
        <f t="shared" si="36"/>
        <v/>
      </c>
      <c r="AO21" s="16" t="str">
        <f t="shared" si="37"/>
        <v/>
      </c>
      <c r="AP21" s="17" t="str">
        <f t="shared" si="38"/>
        <v/>
      </c>
      <c r="AQ21" s="17" t="str">
        <f t="shared" si="39"/>
        <v/>
      </c>
      <c r="AR21" s="18" t="str">
        <f t="shared" si="6"/>
        <v/>
      </c>
      <c r="AS21" s="19" t="str">
        <f t="shared" si="40"/>
        <v/>
      </c>
      <c r="AT21" s="20" t="str">
        <f t="shared" si="41"/>
        <v/>
      </c>
      <c r="AU21" s="27" t="str">
        <f t="shared" si="7"/>
        <v/>
      </c>
      <c r="AV21" s="26" t="str">
        <f t="shared" si="42"/>
        <v/>
      </c>
      <c r="AW21" s="26" t="str">
        <f t="shared" si="43"/>
        <v/>
      </c>
      <c r="AX21" s="26" t="str">
        <f t="shared" si="44"/>
        <v/>
      </c>
      <c r="AY21" s="26" t="str">
        <f t="shared" si="45"/>
        <v/>
      </c>
      <c r="AZ21" s="26" t="str">
        <f t="shared" si="46"/>
        <v/>
      </c>
      <c r="BA21" s="26" t="str">
        <f t="shared" si="47"/>
        <v/>
      </c>
      <c r="BB21" s="26" t="str">
        <f t="shared" si="48"/>
        <v/>
      </c>
      <c r="BC21" s="17" t="str">
        <f t="shared" si="8"/>
        <v/>
      </c>
      <c r="BD21" s="15" t="str">
        <f t="shared" si="9"/>
        <v/>
      </c>
      <c r="BE21" s="16" t="str">
        <f t="shared" si="49"/>
        <v/>
      </c>
      <c r="BF21" s="17" t="str">
        <f t="shared" si="10"/>
        <v/>
      </c>
      <c r="BG21" s="18" t="str">
        <f t="shared" si="11"/>
        <v/>
      </c>
      <c r="BH21" s="19" t="str">
        <f t="shared" si="50"/>
        <v/>
      </c>
      <c r="BI21" s="20" t="str">
        <f t="shared" si="51"/>
        <v/>
      </c>
      <c r="BJ21" s="27" t="str">
        <f t="shared" si="12"/>
        <v/>
      </c>
      <c r="BK21" s="26" t="str">
        <f t="shared" si="52"/>
        <v/>
      </c>
      <c r="BL21" s="26" t="str">
        <f t="shared" si="53"/>
        <v/>
      </c>
      <c r="BM21" s="26" t="str">
        <f t="shared" si="54"/>
        <v/>
      </c>
      <c r="BN21" s="26" t="str">
        <f t="shared" si="55"/>
        <v/>
      </c>
      <c r="BO21" s="26" t="str">
        <f t="shared" si="56"/>
        <v/>
      </c>
      <c r="BP21" s="26" t="str">
        <f t="shared" si="57"/>
        <v/>
      </c>
      <c r="BQ21" s="26" t="str">
        <f t="shared" si="58"/>
        <v/>
      </c>
      <c r="BR21" s="29" t="str">
        <f t="shared" si="59"/>
        <v/>
      </c>
      <c r="BS21" s="29" t="str">
        <f t="shared" si="13"/>
        <v/>
      </c>
      <c r="BT21" s="17" t="str">
        <f t="shared" si="60"/>
        <v/>
      </c>
      <c r="BU21" s="18" t="str">
        <f t="shared" si="14"/>
        <v/>
      </c>
      <c r="BV21" s="19" t="str">
        <f t="shared" si="61"/>
        <v/>
      </c>
      <c r="BW21" s="20" t="str">
        <f t="shared" si="62"/>
        <v/>
      </c>
      <c r="BX21" s="27" t="str">
        <f t="shared" si="15"/>
        <v/>
      </c>
      <c r="BY21" s="26" t="str">
        <f t="shared" si="63"/>
        <v/>
      </c>
      <c r="BZ21" s="26" t="str">
        <f t="shared" si="64"/>
        <v/>
      </c>
      <c r="CA21" s="26" t="str">
        <f t="shared" si="65"/>
        <v/>
      </c>
      <c r="CB21" s="26" t="str">
        <f t="shared" si="66"/>
        <v/>
      </c>
      <c r="CC21" s="26" t="str">
        <f t="shared" si="67"/>
        <v/>
      </c>
      <c r="CD21" s="26" t="str">
        <f t="shared" si="68"/>
        <v/>
      </c>
      <c r="CE21" s="26" t="str">
        <f t="shared" si="69"/>
        <v/>
      </c>
      <c r="CF21" s="17" t="str">
        <f t="shared" si="16"/>
        <v/>
      </c>
      <c r="CG21" s="17" t="str">
        <f t="shared" si="17"/>
        <v/>
      </c>
      <c r="CH21" s="10" t="str">
        <f t="shared" si="70"/>
        <v/>
      </c>
      <c r="CI21" s="7" t="str">
        <f t="shared" si="71"/>
        <v/>
      </c>
    </row>
    <row r="22" spans="1:87" s="7" customFormat="1" ht="31.8" customHeight="1">
      <c r="A22" s="36"/>
      <c r="B22" s="45">
        <v>14</v>
      </c>
      <c r="C22" s="82" t="str">
        <f t="shared" si="18"/>
        <v/>
      </c>
      <c r="D22" s="62"/>
      <c r="E22" s="63"/>
      <c r="F22" s="62"/>
      <c r="G22" s="62"/>
      <c r="H22" s="64"/>
      <c r="I22" s="65"/>
      <c r="J22" s="66"/>
      <c r="K22" s="67"/>
      <c r="L22" s="68"/>
      <c r="M22" s="67"/>
      <c r="N22" s="66"/>
      <c r="O22" s="69"/>
      <c r="P22" s="68"/>
      <c r="Q22" s="44"/>
      <c r="R22" s="38" t="str">
        <f t="shared" si="19"/>
        <v/>
      </c>
      <c r="S22" s="38" t="str">
        <f t="shared" si="20"/>
        <v/>
      </c>
      <c r="T22" s="15" t="str">
        <f t="shared" si="0"/>
        <v/>
      </c>
      <c r="U22" s="16" t="str">
        <f t="shared" si="21"/>
        <v/>
      </c>
      <c r="V22" s="17" t="str">
        <f t="shared" si="1"/>
        <v/>
      </c>
      <c r="W22" s="18" t="str">
        <f t="shared" si="2"/>
        <v/>
      </c>
      <c r="X22" s="19" t="str">
        <f t="shared" si="22"/>
        <v/>
      </c>
      <c r="Y22" s="20" t="str">
        <f t="shared" si="23"/>
        <v/>
      </c>
      <c r="Z22" s="27" t="str">
        <f t="shared" si="3"/>
        <v/>
      </c>
      <c r="AA22" s="26" t="str">
        <f t="shared" si="24"/>
        <v/>
      </c>
      <c r="AB22" s="26" t="str">
        <f t="shared" si="25"/>
        <v/>
      </c>
      <c r="AC22" s="26" t="str">
        <f t="shared" si="26"/>
        <v/>
      </c>
      <c r="AD22" s="26" t="str">
        <f t="shared" si="27"/>
        <v/>
      </c>
      <c r="AE22" s="26" t="str">
        <f t="shared" si="28"/>
        <v/>
      </c>
      <c r="AF22" s="26" t="str">
        <f t="shared" si="29"/>
        <v/>
      </c>
      <c r="AG22" s="26" t="str">
        <f t="shared" si="30"/>
        <v/>
      </c>
      <c r="AH22" s="14" t="str">
        <f t="shared" si="4"/>
        <v/>
      </c>
      <c r="AI22" s="15" t="str">
        <f t="shared" si="31"/>
        <v/>
      </c>
      <c r="AJ22" s="16" t="str">
        <f t="shared" si="32"/>
        <v/>
      </c>
      <c r="AK22" s="17" t="str">
        <f t="shared" si="33"/>
        <v/>
      </c>
      <c r="AL22" s="17" t="str">
        <f t="shared" si="34"/>
        <v/>
      </c>
      <c r="AM22" s="14" t="str">
        <f t="shared" si="35"/>
        <v/>
      </c>
      <c r="AN22" s="15" t="str">
        <f t="shared" si="36"/>
        <v/>
      </c>
      <c r="AO22" s="16" t="str">
        <f t="shared" si="37"/>
        <v/>
      </c>
      <c r="AP22" s="17" t="str">
        <f t="shared" si="38"/>
        <v/>
      </c>
      <c r="AQ22" s="17" t="str">
        <f t="shared" si="39"/>
        <v/>
      </c>
      <c r="AR22" s="18" t="str">
        <f t="shared" si="6"/>
        <v/>
      </c>
      <c r="AS22" s="19" t="str">
        <f t="shared" si="40"/>
        <v/>
      </c>
      <c r="AT22" s="20" t="str">
        <f t="shared" si="41"/>
        <v/>
      </c>
      <c r="AU22" s="27" t="str">
        <f t="shared" si="7"/>
        <v/>
      </c>
      <c r="AV22" s="26" t="str">
        <f t="shared" si="42"/>
        <v/>
      </c>
      <c r="AW22" s="26" t="str">
        <f t="shared" si="43"/>
        <v/>
      </c>
      <c r="AX22" s="26" t="str">
        <f t="shared" si="44"/>
        <v/>
      </c>
      <c r="AY22" s="26" t="str">
        <f t="shared" si="45"/>
        <v/>
      </c>
      <c r="AZ22" s="26" t="str">
        <f t="shared" si="46"/>
        <v/>
      </c>
      <c r="BA22" s="26" t="str">
        <f t="shared" si="47"/>
        <v/>
      </c>
      <c r="BB22" s="26" t="str">
        <f t="shared" si="48"/>
        <v/>
      </c>
      <c r="BC22" s="17" t="str">
        <f t="shared" si="8"/>
        <v/>
      </c>
      <c r="BD22" s="15" t="str">
        <f t="shared" si="9"/>
        <v/>
      </c>
      <c r="BE22" s="16" t="str">
        <f t="shared" si="49"/>
        <v/>
      </c>
      <c r="BF22" s="17" t="str">
        <f t="shared" si="10"/>
        <v/>
      </c>
      <c r="BG22" s="18" t="str">
        <f t="shared" si="11"/>
        <v/>
      </c>
      <c r="BH22" s="19" t="str">
        <f t="shared" si="50"/>
        <v/>
      </c>
      <c r="BI22" s="20" t="str">
        <f t="shared" si="51"/>
        <v/>
      </c>
      <c r="BJ22" s="27" t="str">
        <f t="shared" si="12"/>
        <v/>
      </c>
      <c r="BK22" s="26" t="str">
        <f t="shared" si="52"/>
        <v/>
      </c>
      <c r="BL22" s="26" t="str">
        <f t="shared" si="53"/>
        <v/>
      </c>
      <c r="BM22" s="26" t="str">
        <f t="shared" si="54"/>
        <v/>
      </c>
      <c r="BN22" s="26" t="str">
        <f t="shared" si="55"/>
        <v/>
      </c>
      <c r="BO22" s="26" t="str">
        <f t="shared" si="56"/>
        <v/>
      </c>
      <c r="BP22" s="26" t="str">
        <f t="shared" si="57"/>
        <v/>
      </c>
      <c r="BQ22" s="26" t="str">
        <f t="shared" si="58"/>
        <v/>
      </c>
      <c r="BR22" s="29" t="str">
        <f t="shared" si="59"/>
        <v/>
      </c>
      <c r="BS22" s="29" t="str">
        <f t="shared" si="13"/>
        <v/>
      </c>
      <c r="BT22" s="17" t="str">
        <f t="shared" si="60"/>
        <v/>
      </c>
      <c r="BU22" s="18" t="str">
        <f t="shared" si="14"/>
        <v/>
      </c>
      <c r="BV22" s="19" t="str">
        <f t="shared" si="61"/>
        <v/>
      </c>
      <c r="BW22" s="20" t="str">
        <f t="shared" si="62"/>
        <v/>
      </c>
      <c r="BX22" s="27" t="str">
        <f t="shared" si="15"/>
        <v/>
      </c>
      <c r="BY22" s="26" t="str">
        <f t="shared" si="63"/>
        <v/>
      </c>
      <c r="BZ22" s="26" t="str">
        <f t="shared" si="64"/>
        <v/>
      </c>
      <c r="CA22" s="26" t="str">
        <f t="shared" si="65"/>
        <v/>
      </c>
      <c r="CB22" s="26" t="str">
        <f t="shared" si="66"/>
        <v/>
      </c>
      <c r="CC22" s="26" t="str">
        <f t="shared" si="67"/>
        <v/>
      </c>
      <c r="CD22" s="26" t="str">
        <f t="shared" si="68"/>
        <v/>
      </c>
      <c r="CE22" s="26" t="str">
        <f t="shared" si="69"/>
        <v/>
      </c>
      <c r="CF22" s="17" t="str">
        <f t="shared" si="16"/>
        <v/>
      </c>
      <c r="CG22" s="17" t="str">
        <f t="shared" si="17"/>
        <v/>
      </c>
      <c r="CH22" s="10" t="str">
        <f t="shared" si="70"/>
        <v/>
      </c>
      <c r="CI22" s="7" t="str">
        <f t="shared" si="71"/>
        <v/>
      </c>
    </row>
    <row r="23" spans="1:87" s="7" customFormat="1" ht="31.8" customHeight="1">
      <c r="A23" s="36"/>
      <c r="B23" s="45">
        <v>15</v>
      </c>
      <c r="C23" s="82" t="str">
        <f t="shared" si="18"/>
        <v/>
      </c>
      <c r="D23" s="62"/>
      <c r="E23" s="63"/>
      <c r="F23" s="62"/>
      <c r="G23" s="62"/>
      <c r="H23" s="64"/>
      <c r="I23" s="65"/>
      <c r="J23" s="66"/>
      <c r="K23" s="67"/>
      <c r="L23" s="68"/>
      <c r="M23" s="67"/>
      <c r="N23" s="66"/>
      <c r="O23" s="69"/>
      <c r="P23" s="68"/>
      <c r="Q23" s="44"/>
      <c r="R23" s="38" t="str">
        <f t="shared" si="19"/>
        <v/>
      </c>
      <c r="S23" s="38" t="str">
        <f t="shared" si="20"/>
        <v/>
      </c>
      <c r="T23" s="15" t="str">
        <f t="shared" si="0"/>
        <v/>
      </c>
      <c r="U23" s="16" t="str">
        <f t="shared" si="21"/>
        <v/>
      </c>
      <c r="V23" s="17" t="str">
        <f t="shared" si="1"/>
        <v/>
      </c>
      <c r="W23" s="18" t="str">
        <f t="shared" si="2"/>
        <v/>
      </c>
      <c r="X23" s="19" t="str">
        <f t="shared" si="22"/>
        <v/>
      </c>
      <c r="Y23" s="20" t="str">
        <f t="shared" si="23"/>
        <v/>
      </c>
      <c r="Z23" s="27" t="str">
        <f t="shared" si="3"/>
        <v/>
      </c>
      <c r="AA23" s="26" t="str">
        <f t="shared" si="24"/>
        <v/>
      </c>
      <c r="AB23" s="26" t="str">
        <f t="shared" si="25"/>
        <v/>
      </c>
      <c r="AC23" s="26" t="str">
        <f t="shared" si="26"/>
        <v/>
      </c>
      <c r="AD23" s="26" t="str">
        <f t="shared" si="27"/>
        <v/>
      </c>
      <c r="AE23" s="26" t="str">
        <f t="shared" si="28"/>
        <v/>
      </c>
      <c r="AF23" s="26" t="str">
        <f t="shared" si="29"/>
        <v/>
      </c>
      <c r="AG23" s="26" t="str">
        <f t="shared" si="30"/>
        <v/>
      </c>
      <c r="AH23" s="14" t="str">
        <f t="shared" si="4"/>
        <v/>
      </c>
      <c r="AI23" s="15" t="str">
        <f t="shared" si="31"/>
        <v/>
      </c>
      <c r="AJ23" s="16" t="str">
        <f t="shared" si="32"/>
        <v/>
      </c>
      <c r="AK23" s="17" t="str">
        <f t="shared" si="33"/>
        <v/>
      </c>
      <c r="AL23" s="17" t="str">
        <f t="shared" si="34"/>
        <v/>
      </c>
      <c r="AM23" s="14" t="str">
        <f t="shared" si="35"/>
        <v/>
      </c>
      <c r="AN23" s="15" t="str">
        <f t="shared" si="36"/>
        <v/>
      </c>
      <c r="AO23" s="16" t="str">
        <f t="shared" si="37"/>
        <v/>
      </c>
      <c r="AP23" s="17" t="str">
        <f t="shared" si="38"/>
        <v/>
      </c>
      <c r="AQ23" s="17" t="str">
        <f t="shared" si="39"/>
        <v/>
      </c>
      <c r="AR23" s="18" t="str">
        <f t="shared" si="6"/>
        <v/>
      </c>
      <c r="AS23" s="19" t="str">
        <f t="shared" si="40"/>
        <v/>
      </c>
      <c r="AT23" s="20" t="str">
        <f t="shared" si="41"/>
        <v/>
      </c>
      <c r="AU23" s="27" t="str">
        <f t="shared" si="7"/>
        <v/>
      </c>
      <c r="AV23" s="26" t="str">
        <f t="shared" si="42"/>
        <v/>
      </c>
      <c r="AW23" s="26" t="str">
        <f t="shared" si="43"/>
        <v/>
      </c>
      <c r="AX23" s="26" t="str">
        <f t="shared" si="44"/>
        <v/>
      </c>
      <c r="AY23" s="26" t="str">
        <f t="shared" si="45"/>
        <v/>
      </c>
      <c r="AZ23" s="26" t="str">
        <f t="shared" si="46"/>
        <v/>
      </c>
      <c r="BA23" s="26" t="str">
        <f t="shared" si="47"/>
        <v/>
      </c>
      <c r="BB23" s="26" t="str">
        <f t="shared" si="48"/>
        <v/>
      </c>
      <c r="BC23" s="17" t="str">
        <f t="shared" si="8"/>
        <v/>
      </c>
      <c r="BD23" s="15" t="str">
        <f t="shared" si="9"/>
        <v/>
      </c>
      <c r="BE23" s="16" t="str">
        <f t="shared" si="49"/>
        <v/>
      </c>
      <c r="BF23" s="17" t="str">
        <f t="shared" si="10"/>
        <v/>
      </c>
      <c r="BG23" s="18" t="str">
        <f t="shared" si="11"/>
        <v/>
      </c>
      <c r="BH23" s="19" t="str">
        <f t="shared" si="50"/>
        <v/>
      </c>
      <c r="BI23" s="20" t="str">
        <f t="shared" si="51"/>
        <v/>
      </c>
      <c r="BJ23" s="27" t="str">
        <f t="shared" si="12"/>
        <v/>
      </c>
      <c r="BK23" s="26" t="str">
        <f t="shared" si="52"/>
        <v/>
      </c>
      <c r="BL23" s="26" t="str">
        <f t="shared" si="53"/>
        <v/>
      </c>
      <c r="BM23" s="26" t="str">
        <f t="shared" si="54"/>
        <v/>
      </c>
      <c r="BN23" s="26" t="str">
        <f t="shared" si="55"/>
        <v/>
      </c>
      <c r="BO23" s="26" t="str">
        <f t="shared" si="56"/>
        <v/>
      </c>
      <c r="BP23" s="26" t="str">
        <f t="shared" si="57"/>
        <v/>
      </c>
      <c r="BQ23" s="26" t="str">
        <f t="shared" si="58"/>
        <v/>
      </c>
      <c r="BR23" s="29" t="str">
        <f t="shared" si="59"/>
        <v/>
      </c>
      <c r="BS23" s="29" t="str">
        <f t="shared" si="13"/>
        <v/>
      </c>
      <c r="BT23" s="17" t="str">
        <f t="shared" si="60"/>
        <v/>
      </c>
      <c r="BU23" s="18" t="str">
        <f t="shared" si="14"/>
        <v/>
      </c>
      <c r="BV23" s="19" t="str">
        <f t="shared" si="61"/>
        <v/>
      </c>
      <c r="BW23" s="20" t="str">
        <f t="shared" si="62"/>
        <v/>
      </c>
      <c r="BX23" s="27" t="str">
        <f t="shared" si="15"/>
        <v/>
      </c>
      <c r="BY23" s="26" t="str">
        <f t="shared" si="63"/>
        <v/>
      </c>
      <c r="BZ23" s="26" t="str">
        <f t="shared" si="64"/>
        <v/>
      </c>
      <c r="CA23" s="26" t="str">
        <f t="shared" si="65"/>
        <v/>
      </c>
      <c r="CB23" s="26" t="str">
        <f t="shared" si="66"/>
        <v/>
      </c>
      <c r="CC23" s="26" t="str">
        <f t="shared" si="67"/>
        <v/>
      </c>
      <c r="CD23" s="26" t="str">
        <f t="shared" si="68"/>
        <v/>
      </c>
      <c r="CE23" s="26" t="str">
        <f t="shared" si="69"/>
        <v/>
      </c>
      <c r="CF23" s="17" t="str">
        <f t="shared" si="16"/>
        <v/>
      </c>
      <c r="CG23" s="17" t="str">
        <f t="shared" si="17"/>
        <v/>
      </c>
      <c r="CH23" s="10" t="str">
        <f t="shared" si="70"/>
        <v/>
      </c>
      <c r="CI23" s="7" t="str">
        <f t="shared" si="71"/>
        <v/>
      </c>
    </row>
    <row r="24" spans="1:87" s="7" customFormat="1" ht="31.8" customHeight="1">
      <c r="A24" s="36"/>
      <c r="B24" s="45">
        <v>16</v>
      </c>
      <c r="C24" s="82" t="str">
        <f t="shared" si="18"/>
        <v/>
      </c>
      <c r="D24" s="62"/>
      <c r="E24" s="63"/>
      <c r="F24" s="62"/>
      <c r="G24" s="62"/>
      <c r="H24" s="64"/>
      <c r="I24" s="65"/>
      <c r="J24" s="66"/>
      <c r="K24" s="67"/>
      <c r="L24" s="68"/>
      <c r="M24" s="67"/>
      <c r="N24" s="66"/>
      <c r="O24" s="69"/>
      <c r="P24" s="68"/>
      <c r="Q24" s="44"/>
      <c r="R24" s="38" t="str">
        <f t="shared" si="19"/>
        <v/>
      </c>
      <c r="S24" s="38" t="str">
        <f t="shared" si="20"/>
        <v/>
      </c>
      <c r="T24" s="15" t="str">
        <f t="shared" si="0"/>
        <v/>
      </c>
      <c r="U24" s="16" t="str">
        <f t="shared" si="21"/>
        <v/>
      </c>
      <c r="V24" s="17" t="str">
        <f t="shared" si="1"/>
        <v/>
      </c>
      <c r="W24" s="18" t="str">
        <f t="shared" si="2"/>
        <v/>
      </c>
      <c r="X24" s="19" t="str">
        <f t="shared" si="22"/>
        <v/>
      </c>
      <c r="Y24" s="20" t="str">
        <f t="shared" si="23"/>
        <v/>
      </c>
      <c r="Z24" s="27" t="str">
        <f t="shared" si="3"/>
        <v/>
      </c>
      <c r="AA24" s="26" t="str">
        <f t="shared" si="24"/>
        <v/>
      </c>
      <c r="AB24" s="26" t="str">
        <f t="shared" si="25"/>
        <v/>
      </c>
      <c r="AC24" s="26" t="str">
        <f t="shared" si="26"/>
        <v/>
      </c>
      <c r="AD24" s="26" t="str">
        <f t="shared" si="27"/>
        <v/>
      </c>
      <c r="AE24" s="26" t="str">
        <f t="shared" si="28"/>
        <v/>
      </c>
      <c r="AF24" s="26" t="str">
        <f t="shared" si="29"/>
        <v/>
      </c>
      <c r="AG24" s="26" t="str">
        <f t="shared" si="30"/>
        <v/>
      </c>
      <c r="AH24" s="14" t="str">
        <f t="shared" si="4"/>
        <v/>
      </c>
      <c r="AI24" s="15" t="str">
        <f t="shared" si="31"/>
        <v/>
      </c>
      <c r="AJ24" s="16" t="str">
        <f t="shared" si="32"/>
        <v/>
      </c>
      <c r="AK24" s="17" t="str">
        <f t="shared" si="33"/>
        <v/>
      </c>
      <c r="AL24" s="17" t="str">
        <f t="shared" si="34"/>
        <v/>
      </c>
      <c r="AM24" s="14" t="str">
        <f t="shared" si="35"/>
        <v/>
      </c>
      <c r="AN24" s="15" t="str">
        <f t="shared" si="36"/>
        <v/>
      </c>
      <c r="AO24" s="16" t="str">
        <f t="shared" si="37"/>
        <v/>
      </c>
      <c r="AP24" s="17" t="str">
        <f t="shared" si="38"/>
        <v/>
      </c>
      <c r="AQ24" s="17" t="str">
        <f t="shared" si="39"/>
        <v/>
      </c>
      <c r="AR24" s="18" t="str">
        <f t="shared" si="6"/>
        <v/>
      </c>
      <c r="AS24" s="19" t="str">
        <f t="shared" si="40"/>
        <v/>
      </c>
      <c r="AT24" s="20" t="str">
        <f t="shared" si="41"/>
        <v/>
      </c>
      <c r="AU24" s="27" t="str">
        <f t="shared" si="7"/>
        <v/>
      </c>
      <c r="AV24" s="26" t="str">
        <f t="shared" si="42"/>
        <v/>
      </c>
      <c r="AW24" s="26" t="str">
        <f t="shared" si="43"/>
        <v/>
      </c>
      <c r="AX24" s="26" t="str">
        <f t="shared" si="44"/>
        <v/>
      </c>
      <c r="AY24" s="26" t="str">
        <f t="shared" si="45"/>
        <v/>
      </c>
      <c r="AZ24" s="26" t="str">
        <f t="shared" si="46"/>
        <v/>
      </c>
      <c r="BA24" s="26" t="str">
        <f t="shared" si="47"/>
        <v/>
      </c>
      <c r="BB24" s="26" t="str">
        <f t="shared" si="48"/>
        <v/>
      </c>
      <c r="BC24" s="17" t="str">
        <f t="shared" si="8"/>
        <v/>
      </c>
      <c r="BD24" s="15" t="str">
        <f t="shared" si="9"/>
        <v/>
      </c>
      <c r="BE24" s="16" t="str">
        <f t="shared" si="49"/>
        <v/>
      </c>
      <c r="BF24" s="17" t="str">
        <f t="shared" si="10"/>
        <v/>
      </c>
      <c r="BG24" s="18" t="str">
        <f t="shared" si="11"/>
        <v/>
      </c>
      <c r="BH24" s="19" t="str">
        <f t="shared" si="50"/>
        <v/>
      </c>
      <c r="BI24" s="20" t="str">
        <f t="shared" si="51"/>
        <v/>
      </c>
      <c r="BJ24" s="27" t="str">
        <f t="shared" si="12"/>
        <v/>
      </c>
      <c r="BK24" s="26" t="str">
        <f t="shared" si="52"/>
        <v/>
      </c>
      <c r="BL24" s="26" t="str">
        <f t="shared" si="53"/>
        <v/>
      </c>
      <c r="BM24" s="26" t="str">
        <f t="shared" si="54"/>
        <v/>
      </c>
      <c r="BN24" s="26" t="str">
        <f t="shared" si="55"/>
        <v/>
      </c>
      <c r="BO24" s="26" t="str">
        <f t="shared" si="56"/>
        <v/>
      </c>
      <c r="BP24" s="26" t="str">
        <f t="shared" si="57"/>
        <v/>
      </c>
      <c r="BQ24" s="26" t="str">
        <f t="shared" si="58"/>
        <v/>
      </c>
      <c r="BR24" s="29" t="str">
        <f t="shared" si="59"/>
        <v/>
      </c>
      <c r="BS24" s="29" t="str">
        <f t="shared" si="13"/>
        <v/>
      </c>
      <c r="BT24" s="17" t="str">
        <f t="shared" si="60"/>
        <v/>
      </c>
      <c r="BU24" s="18" t="str">
        <f t="shared" si="14"/>
        <v/>
      </c>
      <c r="BV24" s="19" t="str">
        <f t="shared" si="61"/>
        <v/>
      </c>
      <c r="BW24" s="20" t="str">
        <f t="shared" si="62"/>
        <v/>
      </c>
      <c r="BX24" s="27" t="str">
        <f t="shared" si="15"/>
        <v/>
      </c>
      <c r="BY24" s="26" t="str">
        <f t="shared" si="63"/>
        <v/>
      </c>
      <c r="BZ24" s="26" t="str">
        <f t="shared" si="64"/>
        <v/>
      </c>
      <c r="CA24" s="26" t="str">
        <f t="shared" si="65"/>
        <v/>
      </c>
      <c r="CB24" s="26" t="str">
        <f t="shared" si="66"/>
        <v/>
      </c>
      <c r="CC24" s="26" t="str">
        <f t="shared" si="67"/>
        <v/>
      </c>
      <c r="CD24" s="26" t="str">
        <f t="shared" si="68"/>
        <v/>
      </c>
      <c r="CE24" s="26" t="str">
        <f t="shared" si="69"/>
        <v/>
      </c>
      <c r="CF24" s="17" t="str">
        <f t="shared" si="16"/>
        <v/>
      </c>
      <c r="CG24" s="17" t="str">
        <f t="shared" si="17"/>
        <v/>
      </c>
      <c r="CH24" s="10" t="str">
        <f t="shared" si="70"/>
        <v/>
      </c>
      <c r="CI24" s="7" t="str">
        <f t="shared" si="71"/>
        <v/>
      </c>
    </row>
    <row r="25" spans="1:87" s="7" customFormat="1" ht="31.8" customHeight="1">
      <c r="A25" s="36"/>
      <c r="B25" s="45">
        <v>17</v>
      </c>
      <c r="C25" s="82" t="str">
        <f t="shared" si="18"/>
        <v/>
      </c>
      <c r="D25" s="62"/>
      <c r="E25" s="63"/>
      <c r="F25" s="62"/>
      <c r="G25" s="62"/>
      <c r="H25" s="64"/>
      <c r="I25" s="65"/>
      <c r="J25" s="66"/>
      <c r="K25" s="67"/>
      <c r="L25" s="68"/>
      <c r="M25" s="67"/>
      <c r="N25" s="66"/>
      <c r="O25" s="69"/>
      <c r="P25" s="68"/>
      <c r="Q25" s="44"/>
      <c r="R25" s="38" t="str">
        <f t="shared" si="19"/>
        <v/>
      </c>
      <c r="S25" s="38" t="str">
        <f t="shared" si="20"/>
        <v/>
      </c>
      <c r="T25" s="15" t="str">
        <f t="shared" si="0"/>
        <v/>
      </c>
      <c r="U25" s="16" t="str">
        <f t="shared" si="21"/>
        <v/>
      </c>
      <c r="V25" s="17" t="str">
        <f t="shared" si="1"/>
        <v/>
      </c>
      <c r="W25" s="18" t="str">
        <f t="shared" si="2"/>
        <v/>
      </c>
      <c r="X25" s="19" t="str">
        <f t="shared" si="22"/>
        <v/>
      </c>
      <c r="Y25" s="20" t="str">
        <f t="shared" si="23"/>
        <v/>
      </c>
      <c r="Z25" s="27" t="str">
        <f t="shared" si="3"/>
        <v/>
      </c>
      <c r="AA25" s="26" t="str">
        <f t="shared" si="24"/>
        <v/>
      </c>
      <c r="AB25" s="26" t="str">
        <f t="shared" si="25"/>
        <v/>
      </c>
      <c r="AC25" s="26" t="str">
        <f t="shared" si="26"/>
        <v/>
      </c>
      <c r="AD25" s="26" t="str">
        <f t="shared" si="27"/>
        <v/>
      </c>
      <c r="AE25" s="26" t="str">
        <f t="shared" si="28"/>
        <v/>
      </c>
      <c r="AF25" s="26" t="str">
        <f t="shared" si="29"/>
        <v/>
      </c>
      <c r="AG25" s="26" t="str">
        <f t="shared" si="30"/>
        <v/>
      </c>
      <c r="AH25" s="14" t="str">
        <f t="shared" si="4"/>
        <v/>
      </c>
      <c r="AI25" s="15" t="str">
        <f t="shared" si="31"/>
        <v/>
      </c>
      <c r="AJ25" s="16" t="str">
        <f t="shared" si="32"/>
        <v/>
      </c>
      <c r="AK25" s="17" t="str">
        <f t="shared" si="33"/>
        <v/>
      </c>
      <c r="AL25" s="17" t="str">
        <f t="shared" si="34"/>
        <v/>
      </c>
      <c r="AM25" s="14" t="str">
        <f t="shared" si="35"/>
        <v/>
      </c>
      <c r="AN25" s="15" t="str">
        <f t="shared" si="36"/>
        <v/>
      </c>
      <c r="AO25" s="16" t="str">
        <f t="shared" si="37"/>
        <v/>
      </c>
      <c r="AP25" s="17" t="str">
        <f t="shared" si="38"/>
        <v/>
      </c>
      <c r="AQ25" s="17" t="str">
        <f t="shared" si="39"/>
        <v/>
      </c>
      <c r="AR25" s="18" t="str">
        <f t="shared" si="6"/>
        <v/>
      </c>
      <c r="AS25" s="19" t="str">
        <f t="shared" si="40"/>
        <v/>
      </c>
      <c r="AT25" s="20" t="str">
        <f t="shared" si="41"/>
        <v/>
      </c>
      <c r="AU25" s="27" t="str">
        <f t="shared" si="7"/>
        <v/>
      </c>
      <c r="AV25" s="26" t="str">
        <f t="shared" si="42"/>
        <v/>
      </c>
      <c r="AW25" s="26" t="str">
        <f t="shared" si="43"/>
        <v/>
      </c>
      <c r="AX25" s="26" t="str">
        <f t="shared" si="44"/>
        <v/>
      </c>
      <c r="AY25" s="26" t="str">
        <f t="shared" si="45"/>
        <v/>
      </c>
      <c r="AZ25" s="26" t="str">
        <f t="shared" si="46"/>
        <v/>
      </c>
      <c r="BA25" s="26" t="str">
        <f t="shared" si="47"/>
        <v/>
      </c>
      <c r="BB25" s="26" t="str">
        <f t="shared" si="48"/>
        <v/>
      </c>
      <c r="BC25" s="17" t="str">
        <f t="shared" si="8"/>
        <v/>
      </c>
      <c r="BD25" s="15" t="str">
        <f t="shared" si="9"/>
        <v/>
      </c>
      <c r="BE25" s="16" t="str">
        <f t="shared" si="49"/>
        <v/>
      </c>
      <c r="BF25" s="17" t="str">
        <f t="shared" si="10"/>
        <v/>
      </c>
      <c r="BG25" s="18" t="str">
        <f t="shared" si="11"/>
        <v/>
      </c>
      <c r="BH25" s="19" t="str">
        <f t="shared" si="50"/>
        <v/>
      </c>
      <c r="BI25" s="20" t="str">
        <f t="shared" si="51"/>
        <v/>
      </c>
      <c r="BJ25" s="27" t="str">
        <f t="shared" si="12"/>
        <v/>
      </c>
      <c r="BK25" s="26" t="str">
        <f t="shared" si="52"/>
        <v/>
      </c>
      <c r="BL25" s="26" t="str">
        <f t="shared" si="53"/>
        <v/>
      </c>
      <c r="BM25" s="26" t="str">
        <f t="shared" si="54"/>
        <v/>
      </c>
      <c r="BN25" s="26" t="str">
        <f t="shared" si="55"/>
        <v/>
      </c>
      <c r="BO25" s="26" t="str">
        <f t="shared" si="56"/>
        <v/>
      </c>
      <c r="BP25" s="26" t="str">
        <f t="shared" si="57"/>
        <v/>
      </c>
      <c r="BQ25" s="26" t="str">
        <f t="shared" si="58"/>
        <v/>
      </c>
      <c r="BR25" s="29" t="str">
        <f t="shared" si="59"/>
        <v/>
      </c>
      <c r="BS25" s="29" t="str">
        <f t="shared" si="13"/>
        <v/>
      </c>
      <c r="BT25" s="17" t="str">
        <f t="shared" si="60"/>
        <v/>
      </c>
      <c r="BU25" s="18" t="str">
        <f t="shared" si="14"/>
        <v/>
      </c>
      <c r="BV25" s="19" t="str">
        <f t="shared" si="61"/>
        <v/>
      </c>
      <c r="BW25" s="20" t="str">
        <f t="shared" si="62"/>
        <v/>
      </c>
      <c r="BX25" s="27" t="str">
        <f t="shared" si="15"/>
        <v/>
      </c>
      <c r="BY25" s="26" t="str">
        <f t="shared" si="63"/>
        <v/>
      </c>
      <c r="BZ25" s="26" t="str">
        <f t="shared" si="64"/>
        <v/>
      </c>
      <c r="CA25" s="26" t="str">
        <f t="shared" si="65"/>
        <v/>
      </c>
      <c r="CB25" s="26" t="str">
        <f t="shared" si="66"/>
        <v/>
      </c>
      <c r="CC25" s="26" t="str">
        <f t="shared" si="67"/>
        <v/>
      </c>
      <c r="CD25" s="26" t="str">
        <f t="shared" si="68"/>
        <v/>
      </c>
      <c r="CE25" s="26" t="str">
        <f t="shared" si="69"/>
        <v/>
      </c>
      <c r="CF25" s="17" t="str">
        <f t="shared" si="16"/>
        <v/>
      </c>
      <c r="CG25" s="17" t="str">
        <f t="shared" si="17"/>
        <v/>
      </c>
      <c r="CH25" s="10" t="str">
        <f t="shared" si="70"/>
        <v/>
      </c>
      <c r="CI25" s="7" t="str">
        <f t="shared" si="71"/>
        <v/>
      </c>
    </row>
    <row r="26" spans="1:87" s="7" customFormat="1" ht="31.8" customHeight="1">
      <c r="A26" s="36"/>
      <c r="B26" s="45">
        <v>18</v>
      </c>
      <c r="C26" s="82" t="str">
        <f t="shared" si="18"/>
        <v/>
      </c>
      <c r="D26" s="62"/>
      <c r="E26" s="63"/>
      <c r="F26" s="62"/>
      <c r="G26" s="62"/>
      <c r="H26" s="64"/>
      <c r="I26" s="65"/>
      <c r="J26" s="66"/>
      <c r="K26" s="67"/>
      <c r="L26" s="68"/>
      <c r="M26" s="67"/>
      <c r="N26" s="66"/>
      <c r="O26" s="69"/>
      <c r="P26" s="68"/>
      <c r="Q26" s="44"/>
      <c r="R26" s="38" t="str">
        <f t="shared" si="19"/>
        <v/>
      </c>
      <c r="S26" s="38" t="str">
        <f t="shared" si="20"/>
        <v/>
      </c>
      <c r="T26" s="15" t="str">
        <f t="shared" si="0"/>
        <v/>
      </c>
      <c r="U26" s="16" t="str">
        <f t="shared" si="21"/>
        <v/>
      </c>
      <c r="V26" s="17" t="str">
        <f t="shared" si="1"/>
        <v/>
      </c>
      <c r="W26" s="18" t="str">
        <f t="shared" si="2"/>
        <v/>
      </c>
      <c r="X26" s="19" t="str">
        <f t="shared" si="22"/>
        <v/>
      </c>
      <c r="Y26" s="20" t="str">
        <f t="shared" si="23"/>
        <v/>
      </c>
      <c r="Z26" s="27" t="str">
        <f t="shared" si="3"/>
        <v/>
      </c>
      <c r="AA26" s="26" t="str">
        <f t="shared" si="24"/>
        <v/>
      </c>
      <c r="AB26" s="26" t="str">
        <f t="shared" si="25"/>
        <v/>
      </c>
      <c r="AC26" s="26" t="str">
        <f t="shared" si="26"/>
        <v/>
      </c>
      <c r="AD26" s="26" t="str">
        <f t="shared" si="27"/>
        <v/>
      </c>
      <c r="AE26" s="26" t="str">
        <f t="shared" si="28"/>
        <v/>
      </c>
      <c r="AF26" s="26" t="str">
        <f t="shared" si="29"/>
        <v/>
      </c>
      <c r="AG26" s="26" t="str">
        <f t="shared" si="30"/>
        <v/>
      </c>
      <c r="AH26" s="14" t="str">
        <f t="shared" si="4"/>
        <v/>
      </c>
      <c r="AI26" s="15" t="str">
        <f t="shared" si="31"/>
        <v/>
      </c>
      <c r="AJ26" s="16" t="str">
        <f t="shared" si="32"/>
        <v/>
      </c>
      <c r="AK26" s="17" t="str">
        <f t="shared" si="33"/>
        <v/>
      </c>
      <c r="AL26" s="17" t="str">
        <f t="shared" si="34"/>
        <v/>
      </c>
      <c r="AM26" s="14" t="str">
        <f t="shared" si="35"/>
        <v/>
      </c>
      <c r="AN26" s="15" t="str">
        <f t="shared" si="36"/>
        <v/>
      </c>
      <c r="AO26" s="16" t="str">
        <f t="shared" si="37"/>
        <v/>
      </c>
      <c r="AP26" s="17" t="str">
        <f t="shared" si="38"/>
        <v/>
      </c>
      <c r="AQ26" s="17" t="str">
        <f t="shared" si="39"/>
        <v/>
      </c>
      <c r="AR26" s="18" t="str">
        <f t="shared" si="6"/>
        <v/>
      </c>
      <c r="AS26" s="19" t="str">
        <f t="shared" si="40"/>
        <v/>
      </c>
      <c r="AT26" s="20" t="str">
        <f t="shared" si="41"/>
        <v/>
      </c>
      <c r="AU26" s="27" t="str">
        <f t="shared" si="7"/>
        <v/>
      </c>
      <c r="AV26" s="26" t="str">
        <f t="shared" si="42"/>
        <v/>
      </c>
      <c r="AW26" s="26" t="str">
        <f t="shared" si="43"/>
        <v/>
      </c>
      <c r="AX26" s="26" t="str">
        <f t="shared" si="44"/>
        <v/>
      </c>
      <c r="AY26" s="26" t="str">
        <f t="shared" si="45"/>
        <v/>
      </c>
      <c r="AZ26" s="26" t="str">
        <f t="shared" si="46"/>
        <v/>
      </c>
      <c r="BA26" s="26" t="str">
        <f t="shared" si="47"/>
        <v/>
      </c>
      <c r="BB26" s="26" t="str">
        <f t="shared" si="48"/>
        <v/>
      </c>
      <c r="BC26" s="17" t="str">
        <f t="shared" si="8"/>
        <v/>
      </c>
      <c r="BD26" s="15" t="str">
        <f t="shared" si="9"/>
        <v/>
      </c>
      <c r="BE26" s="16" t="str">
        <f t="shared" si="49"/>
        <v/>
      </c>
      <c r="BF26" s="17" t="str">
        <f t="shared" si="10"/>
        <v/>
      </c>
      <c r="BG26" s="18" t="str">
        <f t="shared" si="11"/>
        <v/>
      </c>
      <c r="BH26" s="19" t="str">
        <f t="shared" si="50"/>
        <v/>
      </c>
      <c r="BI26" s="20" t="str">
        <f t="shared" si="51"/>
        <v/>
      </c>
      <c r="BJ26" s="27" t="str">
        <f t="shared" si="12"/>
        <v/>
      </c>
      <c r="BK26" s="26" t="str">
        <f t="shared" si="52"/>
        <v/>
      </c>
      <c r="BL26" s="26" t="str">
        <f t="shared" si="53"/>
        <v/>
      </c>
      <c r="BM26" s="26" t="str">
        <f t="shared" si="54"/>
        <v/>
      </c>
      <c r="BN26" s="26" t="str">
        <f t="shared" si="55"/>
        <v/>
      </c>
      <c r="BO26" s="26" t="str">
        <f t="shared" si="56"/>
        <v/>
      </c>
      <c r="BP26" s="26" t="str">
        <f t="shared" si="57"/>
        <v/>
      </c>
      <c r="BQ26" s="26" t="str">
        <f t="shared" si="58"/>
        <v/>
      </c>
      <c r="BR26" s="29" t="str">
        <f t="shared" si="59"/>
        <v/>
      </c>
      <c r="BS26" s="29" t="str">
        <f t="shared" si="13"/>
        <v/>
      </c>
      <c r="BT26" s="17" t="str">
        <f t="shared" si="60"/>
        <v/>
      </c>
      <c r="BU26" s="18" t="str">
        <f t="shared" si="14"/>
        <v/>
      </c>
      <c r="BV26" s="19" t="str">
        <f t="shared" si="61"/>
        <v/>
      </c>
      <c r="BW26" s="20" t="str">
        <f t="shared" si="62"/>
        <v/>
      </c>
      <c r="BX26" s="27" t="str">
        <f t="shared" si="15"/>
        <v/>
      </c>
      <c r="BY26" s="26" t="str">
        <f t="shared" si="63"/>
        <v/>
      </c>
      <c r="BZ26" s="26" t="str">
        <f t="shared" si="64"/>
        <v/>
      </c>
      <c r="CA26" s="26" t="str">
        <f t="shared" si="65"/>
        <v/>
      </c>
      <c r="CB26" s="26" t="str">
        <f t="shared" si="66"/>
        <v/>
      </c>
      <c r="CC26" s="26" t="str">
        <f t="shared" si="67"/>
        <v/>
      </c>
      <c r="CD26" s="26" t="str">
        <f t="shared" si="68"/>
        <v/>
      </c>
      <c r="CE26" s="26" t="str">
        <f t="shared" si="69"/>
        <v/>
      </c>
      <c r="CF26" s="17" t="str">
        <f t="shared" si="16"/>
        <v/>
      </c>
      <c r="CG26" s="17" t="str">
        <f t="shared" si="17"/>
        <v/>
      </c>
      <c r="CH26" s="10" t="str">
        <f t="shared" si="70"/>
        <v/>
      </c>
      <c r="CI26" s="7" t="str">
        <f t="shared" si="71"/>
        <v/>
      </c>
    </row>
    <row r="27" spans="1:87" s="7" customFormat="1" ht="31.8" customHeight="1">
      <c r="A27" s="36"/>
      <c r="B27" s="45">
        <v>19</v>
      </c>
      <c r="C27" s="82" t="str">
        <f t="shared" si="18"/>
        <v/>
      </c>
      <c r="D27" s="62"/>
      <c r="E27" s="63"/>
      <c r="F27" s="62"/>
      <c r="G27" s="62"/>
      <c r="H27" s="64"/>
      <c r="I27" s="65"/>
      <c r="J27" s="66"/>
      <c r="K27" s="67"/>
      <c r="L27" s="68"/>
      <c r="M27" s="67"/>
      <c r="N27" s="66"/>
      <c r="O27" s="69"/>
      <c r="P27" s="68"/>
      <c r="Q27" s="44"/>
      <c r="R27" s="38" t="str">
        <f t="shared" si="19"/>
        <v/>
      </c>
      <c r="S27" s="38" t="str">
        <f t="shared" si="20"/>
        <v/>
      </c>
      <c r="T27" s="15" t="str">
        <f t="shared" si="0"/>
        <v/>
      </c>
      <c r="U27" s="16" t="str">
        <f t="shared" si="21"/>
        <v/>
      </c>
      <c r="V27" s="17" t="str">
        <f t="shared" si="1"/>
        <v/>
      </c>
      <c r="W27" s="18" t="str">
        <f t="shared" si="2"/>
        <v/>
      </c>
      <c r="X27" s="19" t="str">
        <f t="shared" si="22"/>
        <v/>
      </c>
      <c r="Y27" s="20" t="str">
        <f t="shared" si="23"/>
        <v/>
      </c>
      <c r="Z27" s="27" t="str">
        <f t="shared" si="3"/>
        <v/>
      </c>
      <c r="AA27" s="26" t="str">
        <f t="shared" si="24"/>
        <v/>
      </c>
      <c r="AB27" s="26" t="str">
        <f t="shared" si="25"/>
        <v/>
      </c>
      <c r="AC27" s="26" t="str">
        <f t="shared" si="26"/>
        <v/>
      </c>
      <c r="AD27" s="26" t="str">
        <f t="shared" si="27"/>
        <v/>
      </c>
      <c r="AE27" s="26" t="str">
        <f t="shared" si="28"/>
        <v/>
      </c>
      <c r="AF27" s="26" t="str">
        <f t="shared" si="29"/>
        <v/>
      </c>
      <c r="AG27" s="26" t="str">
        <f t="shared" si="30"/>
        <v/>
      </c>
      <c r="AH27" s="14" t="str">
        <f t="shared" si="4"/>
        <v/>
      </c>
      <c r="AI27" s="15" t="str">
        <f t="shared" si="31"/>
        <v/>
      </c>
      <c r="AJ27" s="16" t="str">
        <f t="shared" si="32"/>
        <v/>
      </c>
      <c r="AK27" s="17" t="str">
        <f t="shared" si="33"/>
        <v/>
      </c>
      <c r="AL27" s="17" t="str">
        <f t="shared" si="34"/>
        <v/>
      </c>
      <c r="AM27" s="14" t="str">
        <f t="shared" si="35"/>
        <v/>
      </c>
      <c r="AN27" s="15" t="str">
        <f t="shared" si="36"/>
        <v/>
      </c>
      <c r="AO27" s="16" t="str">
        <f t="shared" si="37"/>
        <v/>
      </c>
      <c r="AP27" s="17" t="str">
        <f t="shared" si="38"/>
        <v/>
      </c>
      <c r="AQ27" s="17" t="str">
        <f t="shared" si="39"/>
        <v/>
      </c>
      <c r="AR27" s="18" t="str">
        <f t="shared" si="6"/>
        <v/>
      </c>
      <c r="AS27" s="19" t="str">
        <f t="shared" si="40"/>
        <v/>
      </c>
      <c r="AT27" s="20" t="str">
        <f t="shared" si="41"/>
        <v/>
      </c>
      <c r="AU27" s="27" t="str">
        <f t="shared" si="7"/>
        <v/>
      </c>
      <c r="AV27" s="26" t="str">
        <f t="shared" si="42"/>
        <v/>
      </c>
      <c r="AW27" s="26" t="str">
        <f t="shared" si="43"/>
        <v/>
      </c>
      <c r="AX27" s="26" t="str">
        <f t="shared" si="44"/>
        <v/>
      </c>
      <c r="AY27" s="26" t="str">
        <f t="shared" si="45"/>
        <v/>
      </c>
      <c r="AZ27" s="26" t="str">
        <f t="shared" si="46"/>
        <v/>
      </c>
      <c r="BA27" s="26" t="str">
        <f t="shared" si="47"/>
        <v/>
      </c>
      <c r="BB27" s="26" t="str">
        <f t="shared" si="48"/>
        <v/>
      </c>
      <c r="BC27" s="17" t="str">
        <f t="shared" si="8"/>
        <v/>
      </c>
      <c r="BD27" s="15" t="str">
        <f t="shared" si="9"/>
        <v/>
      </c>
      <c r="BE27" s="16" t="str">
        <f t="shared" si="49"/>
        <v/>
      </c>
      <c r="BF27" s="17" t="str">
        <f t="shared" si="10"/>
        <v/>
      </c>
      <c r="BG27" s="18" t="str">
        <f t="shared" si="11"/>
        <v/>
      </c>
      <c r="BH27" s="19" t="str">
        <f t="shared" si="50"/>
        <v/>
      </c>
      <c r="BI27" s="20" t="str">
        <f t="shared" si="51"/>
        <v/>
      </c>
      <c r="BJ27" s="27" t="str">
        <f t="shared" si="12"/>
        <v/>
      </c>
      <c r="BK27" s="26" t="str">
        <f t="shared" si="52"/>
        <v/>
      </c>
      <c r="BL27" s="26" t="str">
        <f t="shared" si="53"/>
        <v/>
      </c>
      <c r="BM27" s="26" t="str">
        <f t="shared" si="54"/>
        <v/>
      </c>
      <c r="BN27" s="26" t="str">
        <f t="shared" si="55"/>
        <v/>
      </c>
      <c r="BO27" s="26" t="str">
        <f t="shared" si="56"/>
        <v/>
      </c>
      <c r="BP27" s="26" t="str">
        <f t="shared" si="57"/>
        <v/>
      </c>
      <c r="BQ27" s="26" t="str">
        <f t="shared" si="58"/>
        <v/>
      </c>
      <c r="BR27" s="29" t="str">
        <f t="shared" si="59"/>
        <v/>
      </c>
      <c r="BS27" s="29" t="str">
        <f t="shared" si="13"/>
        <v/>
      </c>
      <c r="BT27" s="17" t="str">
        <f t="shared" si="60"/>
        <v/>
      </c>
      <c r="BU27" s="18" t="str">
        <f t="shared" si="14"/>
        <v/>
      </c>
      <c r="BV27" s="19" t="str">
        <f t="shared" si="61"/>
        <v/>
      </c>
      <c r="BW27" s="20" t="str">
        <f t="shared" si="62"/>
        <v/>
      </c>
      <c r="BX27" s="27" t="str">
        <f t="shared" si="15"/>
        <v/>
      </c>
      <c r="BY27" s="26" t="str">
        <f t="shared" si="63"/>
        <v/>
      </c>
      <c r="BZ27" s="26" t="str">
        <f t="shared" si="64"/>
        <v/>
      </c>
      <c r="CA27" s="26" t="str">
        <f t="shared" si="65"/>
        <v/>
      </c>
      <c r="CB27" s="26" t="str">
        <f t="shared" si="66"/>
        <v/>
      </c>
      <c r="CC27" s="26" t="str">
        <f t="shared" si="67"/>
        <v/>
      </c>
      <c r="CD27" s="26" t="str">
        <f t="shared" si="68"/>
        <v/>
      </c>
      <c r="CE27" s="26" t="str">
        <f t="shared" si="69"/>
        <v/>
      </c>
      <c r="CF27" s="17" t="str">
        <f t="shared" si="16"/>
        <v/>
      </c>
      <c r="CG27" s="17" t="str">
        <f t="shared" si="17"/>
        <v/>
      </c>
      <c r="CH27" s="10" t="str">
        <f t="shared" si="70"/>
        <v/>
      </c>
      <c r="CI27" s="7" t="str">
        <f t="shared" si="71"/>
        <v/>
      </c>
    </row>
    <row r="28" spans="1:87" ht="31.8" customHeight="1">
      <c r="B28" s="45">
        <v>20</v>
      </c>
      <c r="C28" s="82" t="str">
        <f t="shared" si="18"/>
        <v/>
      </c>
      <c r="D28" s="62"/>
      <c r="E28" s="63"/>
      <c r="F28" s="62"/>
      <c r="G28" s="62"/>
      <c r="H28" s="64"/>
      <c r="I28" s="65"/>
      <c r="J28" s="66"/>
      <c r="K28" s="67"/>
      <c r="L28" s="68"/>
      <c r="M28" s="67"/>
      <c r="N28" s="66"/>
      <c r="O28" s="69"/>
      <c r="P28" s="68"/>
      <c r="Q28" s="44"/>
      <c r="R28" s="38" t="str">
        <f t="shared" si="19"/>
        <v/>
      </c>
      <c r="S28" s="38" t="str">
        <f t="shared" si="20"/>
        <v/>
      </c>
      <c r="T28" s="15" t="str">
        <f t="shared" si="0"/>
        <v/>
      </c>
      <c r="U28" s="16" t="str">
        <f t="shared" si="21"/>
        <v/>
      </c>
      <c r="V28" s="17" t="str">
        <f t="shared" si="1"/>
        <v/>
      </c>
      <c r="W28" s="18" t="str">
        <f t="shared" si="2"/>
        <v/>
      </c>
      <c r="X28" s="19" t="str">
        <f t="shared" si="22"/>
        <v/>
      </c>
      <c r="Y28" s="20" t="str">
        <f t="shared" si="23"/>
        <v/>
      </c>
      <c r="Z28" s="27" t="str">
        <f t="shared" si="3"/>
        <v/>
      </c>
      <c r="AA28" s="26" t="str">
        <f t="shared" si="24"/>
        <v/>
      </c>
      <c r="AB28" s="26" t="str">
        <f t="shared" si="25"/>
        <v/>
      </c>
      <c r="AC28" s="26" t="str">
        <f t="shared" si="26"/>
        <v/>
      </c>
      <c r="AD28" s="26" t="str">
        <f t="shared" si="27"/>
        <v/>
      </c>
      <c r="AE28" s="26" t="str">
        <f t="shared" si="28"/>
        <v/>
      </c>
      <c r="AF28" s="26" t="str">
        <f t="shared" si="29"/>
        <v/>
      </c>
      <c r="AG28" s="26" t="str">
        <f t="shared" si="30"/>
        <v/>
      </c>
      <c r="AH28" s="14" t="str">
        <f t="shared" si="4"/>
        <v/>
      </c>
      <c r="AI28" s="15" t="str">
        <f t="shared" si="31"/>
        <v/>
      </c>
      <c r="AJ28" s="16" t="str">
        <f t="shared" si="32"/>
        <v/>
      </c>
      <c r="AK28" s="17" t="str">
        <f t="shared" si="33"/>
        <v/>
      </c>
      <c r="AL28" s="17" t="str">
        <f t="shared" si="34"/>
        <v/>
      </c>
      <c r="AM28" s="14" t="str">
        <f t="shared" si="35"/>
        <v/>
      </c>
      <c r="AN28" s="15" t="str">
        <f t="shared" si="36"/>
        <v/>
      </c>
      <c r="AO28" s="16" t="str">
        <f t="shared" si="37"/>
        <v/>
      </c>
      <c r="AP28" s="17" t="str">
        <f t="shared" si="38"/>
        <v/>
      </c>
      <c r="AQ28" s="17" t="str">
        <f t="shared" si="39"/>
        <v/>
      </c>
      <c r="AR28" s="18" t="str">
        <f t="shared" si="6"/>
        <v/>
      </c>
      <c r="AS28" s="19" t="str">
        <f t="shared" si="40"/>
        <v/>
      </c>
      <c r="AT28" s="20" t="str">
        <f t="shared" si="41"/>
        <v/>
      </c>
      <c r="AU28" s="27" t="str">
        <f t="shared" si="7"/>
        <v/>
      </c>
      <c r="AV28" s="26" t="str">
        <f t="shared" si="42"/>
        <v/>
      </c>
      <c r="AW28" s="26" t="str">
        <f t="shared" si="43"/>
        <v/>
      </c>
      <c r="AX28" s="26" t="str">
        <f t="shared" si="44"/>
        <v/>
      </c>
      <c r="AY28" s="26" t="str">
        <f t="shared" si="45"/>
        <v/>
      </c>
      <c r="AZ28" s="26" t="str">
        <f t="shared" si="46"/>
        <v/>
      </c>
      <c r="BA28" s="26" t="str">
        <f t="shared" si="47"/>
        <v/>
      </c>
      <c r="BB28" s="26" t="str">
        <f t="shared" si="48"/>
        <v/>
      </c>
      <c r="BC28" s="17" t="str">
        <f t="shared" si="8"/>
        <v/>
      </c>
      <c r="BD28" s="15" t="str">
        <f t="shared" si="9"/>
        <v/>
      </c>
      <c r="BE28" s="16" t="str">
        <f t="shared" si="49"/>
        <v/>
      </c>
      <c r="BF28" s="17" t="str">
        <f t="shared" si="10"/>
        <v/>
      </c>
      <c r="BG28" s="18" t="str">
        <f t="shared" si="11"/>
        <v/>
      </c>
      <c r="BH28" s="19" t="str">
        <f t="shared" si="50"/>
        <v/>
      </c>
      <c r="BI28" s="20" t="str">
        <f t="shared" si="51"/>
        <v/>
      </c>
      <c r="BJ28" s="27" t="str">
        <f t="shared" si="12"/>
        <v/>
      </c>
      <c r="BK28" s="26" t="str">
        <f t="shared" si="52"/>
        <v/>
      </c>
      <c r="BL28" s="26" t="str">
        <f t="shared" si="53"/>
        <v/>
      </c>
      <c r="BM28" s="26" t="str">
        <f t="shared" si="54"/>
        <v/>
      </c>
      <c r="BN28" s="26" t="str">
        <f t="shared" si="55"/>
        <v/>
      </c>
      <c r="BO28" s="26" t="str">
        <f t="shared" si="56"/>
        <v/>
      </c>
      <c r="BP28" s="26" t="str">
        <f t="shared" si="57"/>
        <v/>
      </c>
      <c r="BQ28" s="26" t="str">
        <f t="shared" si="58"/>
        <v/>
      </c>
      <c r="BR28" s="29" t="str">
        <f t="shared" si="59"/>
        <v/>
      </c>
      <c r="BS28" s="29" t="str">
        <f t="shared" si="13"/>
        <v/>
      </c>
      <c r="BT28" s="17" t="str">
        <f t="shared" si="60"/>
        <v/>
      </c>
      <c r="BU28" s="18" t="str">
        <f t="shared" si="14"/>
        <v/>
      </c>
      <c r="BV28" s="19" t="str">
        <f t="shared" si="61"/>
        <v/>
      </c>
      <c r="BW28" s="20" t="str">
        <f t="shared" si="62"/>
        <v/>
      </c>
      <c r="BX28" s="27" t="str">
        <f t="shared" si="15"/>
        <v/>
      </c>
      <c r="BY28" s="26" t="str">
        <f t="shared" si="63"/>
        <v/>
      </c>
      <c r="BZ28" s="26" t="str">
        <f t="shared" si="64"/>
        <v/>
      </c>
      <c r="CA28" s="26" t="str">
        <f t="shared" si="65"/>
        <v/>
      </c>
      <c r="CB28" s="26" t="str">
        <f t="shared" si="66"/>
        <v/>
      </c>
      <c r="CC28" s="26" t="str">
        <f t="shared" si="67"/>
        <v/>
      </c>
      <c r="CD28" s="26" t="str">
        <f t="shared" si="68"/>
        <v/>
      </c>
      <c r="CE28" s="26" t="str">
        <f t="shared" si="69"/>
        <v/>
      </c>
      <c r="CF28" s="17" t="str">
        <f t="shared" si="16"/>
        <v/>
      </c>
      <c r="CG28" s="17" t="str">
        <f t="shared" si="17"/>
        <v/>
      </c>
      <c r="CH28" s="10" t="str">
        <f t="shared" si="70"/>
        <v/>
      </c>
      <c r="CI28" s="7" t="str">
        <f t="shared" si="71"/>
        <v/>
      </c>
    </row>
    <row r="29" spans="1:87" ht="31.8" customHeight="1">
      <c r="B29" s="45">
        <v>21</v>
      </c>
      <c r="C29" s="82" t="str">
        <f t="shared" si="18"/>
        <v/>
      </c>
      <c r="D29" s="62"/>
      <c r="E29" s="63"/>
      <c r="F29" s="62"/>
      <c r="G29" s="62"/>
      <c r="H29" s="64"/>
      <c r="I29" s="65"/>
      <c r="J29" s="66"/>
      <c r="K29" s="67"/>
      <c r="L29" s="68"/>
      <c r="M29" s="67"/>
      <c r="N29" s="66"/>
      <c r="O29" s="69"/>
      <c r="P29" s="68"/>
      <c r="Q29" s="44"/>
      <c r="R29" s="38" t="str">
        <f t="shared" si="19"/>
        <v/>
      </c>
      <c r="S29" s="38" t="str">
        <f t="shared" si="20"/>
        <v/>
      </c>
      <c r="T29" s="15" t="str">
        <f t="shared" si="0"/>
        <v/>
      </c>
      <c r="U29" s="16" t="str">
        <f t="shared" si="21"/>
        <v/>
      </c>
      <c r="V29" s="17" t="str">
        <f t="shared" si="1"/>
        <v/>
      </c>
      <c r="W29" s="18" t="str">
        <f t="shared" si="2"/>
        <v/>
      </c>
      <c r="X29" s="19" t="str">
        <f t="shared" si="22"/>
        <v/>
      </c>
      <c r="Y29" s="20" t="str">
        <f t="shared" si="23"/>
        <v/>
      </c>
      <c r="Z29" s="27" t="str">
        <f t="shared" si="3"/>
        <v/>
      </c>
      <c r="AA29" s="26" t="str">
        <f t="shared" si="24"/>
        <v/>
      </c>
      <c r="AB29" s="26" t="str">
        <f t="shared" si="25"/>
        <v/>
      </c>
      <c r="AC29" s="26" t="str">
        <f t="shared" si="26"/>
        <v/>
      </c>
      <c r="AD29" s="26" t="str">
        <f t="shared" si="27"/>
        <v/>
      </c>
      <c r="AE29" s="26" t="str">
        <f t="shared" si="28"/>
        <v/>
      </c>
      <c r="AF29" s="26" t="str">
        <f t="shared" si="29"/>
        <v/>
      </c>
      <c r="AG29" s="26" t="str">
        <f t="shared" si="30"/>
        <v/>
      </c>
      <c r="AH29" s="14" t="str">
        <f t="shared" si="4"/>
        <v/>
      </c>
      <c r="AI29" s="15" t="str">
        <f t="shared" si="31"/>
        <v/>
      </c>
      <c r="AJ29" s="16" t="str">
        <f t="shared" si="32"/>
        <v/>
      </c>
      <c r="AK29" s="17" t="str">
        <f t="shared" si="33"/>
        <v/>
      </c>
      <c r="AL29" s="17" t="str">
        <f t="shared" si="34"/>
        <v/>
      </c>
      <c r="AM29" s="14" t="str">
        <f t="shared" si="35"/>
        <v/>
      </c>
      <c r="AN29" s="15" t="str">
        <f t="shared" si="36"/>
        <v/>
      </c>
      <c r="AO29" s="16" t="str">
        <f t="shared" si="37"/>
        <v/>
      </c>
      <c r="AP29" s="17" t="str">
        <f t="shared" si="38"/>
        <v/>
      </c>
      <c r="AQ29" s="17" t="str">
        <f t="shared" si="39"/>
        <v/>
      </c>
      <c r="AR29" s="18" t="str">
        <f t="shared" si="6"/>
        <v/>
      </c>
      <c r="AS29" s="19" t="str">
        <f t="shared" si="40"/>
        <v/>
      </c>
      <c r="AT29" s="20" t="str">
        <f t="shared" si="41"/>
        <v/>
      </c>
      <c r="AU29" s="27" t="str">
        <f t="shared" si="7"/>
        <v/>
      </c>
      <c r="AV29" s="26" t="str">
        <f t="shared" si="42"/>
        <v/>
      </c>
      <c r="AW29" s="26" t="str">
        <f t="shared" si="43"/>
        <v/>
      </c>
      <c r="AX29" s="26" t="str">
        <f t="shared" si="44"/>
        <v/>
      </c>
      <c r="AY29" s="26" t="str">
        <f t="shared" si="45"/>
        <v/>
      </c>
      <c r="AZ29" s="26" t="str">
        <f t="shared" si="46"/>
        <v/>
      </c>
      <c r="BA29" s="26" t="str">
        <f t="shared" si="47"/>
        <v/>
      </c>
      <c r="BB29" s="26" t="str">
        <f t="shared" si="48"/>
        <v/>
      </c>
      <c r="BC29" s="17" t="str">
        <f t="shared" si="8"/>
        <v/>
      </c>
      <c r="BD29" s="15" t="str">
        <f t="shared" si="9"/>
        <v/>
      </c>
      <c r="BE29" s="16" t="str">
        <f t="shared" si="49"/>
        <v/>
      </c>
      <c r="BF29" s="17" t="str">
        <f t="shared" si="10"/>
        <v/>
      </c>
      <c r="BG29" s="18" t="str">
        <f t="shared" si="11"/>
        <v/>
      </c>
      <c r="BH29" s="19" t="str">
        <f t="shared" si="50"/>
        <v/>
      </c>
      <c r="BI29" s="20" t="str">
        <f t="shared" si="51"/>
        <v/>
      </c>
      <c r="BJ29" s="27" t="str">
        <f t="shared" si="12"/>
        <v/>
      </c>
      <c r="BK29" s="26" t="str">
        <f t="shared" si="52"/>
        <v/>
      </c>
      <c r="BL29" s="26" t="str">
        <f t="shared" si="53"/>
        <v/>
      </c>
      <c r="BM29" s="26" t="str">
        <f t="shared" si="54"/>
        <v/>
      </c>
      <c r="BN29" s="26" t="str">
        <f t="shared" si="55"/>
        <v/>
      </c>
      <c r="BO29" s="26" t="str">
        <f t="shared" si="56"/>
        <v/>
      </c>
      <c r="BP29" s="26" t="str">
        <f t="shared" si="57"/>
        <v/>
      </c>
      <c r="BQ29" s="26" t="str">
        <f t="shared" si="58"/>
        <v/>
      </c>
      <c r="BR29" s="29" t="str">
        <f t="shared" si="59"/>
        <v/>
      </c>
      <c r="BS29" s="29" t="str">
        <f t="shared" si="13"/>
        <v/>
      </c>
      <c r="BT29" s="17" t="str">
        <f t="shared" si="60"/>
        <v/>
      </c>
      <c r="BU29" s="18" t="str">
        <f t="shared" si="14"/>
        <v/>
      </c>
      <c r="BV29" s="19" t="str">
        <f t="shared" si="61"/>
        <v/>
      </c>
      <c r="BW29" s="20" t="str">
        <f t="shared" si="62"/>
        <v/>
      </c>
      <c r="BX29" s="27" t="str">
        <f t="shared" si="15"/>
        <v/>
      </c>
      <c r="BY29" s="26" t="str">
        <f t="shared" si="63"/>
        <v/>
      </c>
      <c r="BZ29" s="26" t="str">
        <f t="shared" si="64"/>
        <v/>
      </c>
      <c r="CA29" s="26" t="str">
        <f t="shared" si="65"/>
        <v/>
      </c>
      <c r="CB29" s="26" t="str">
        <f t="shared" si="66"/>
        <v/>
      </c>
      <c r="CC29" s="26" t="str">
        <f t="shared" si="67"/>
        <v/>
      </c>
      <c r="CD29" s="26" t="str">
        <f t="shared" si="68"/>
        <v/>
      </c>
      <c r="CE29" s="26" t="str">
        <f t="shared" si="69"/>
        <v/>
      </c>
      <c r="CF29" s="17" t="str">
        <f t="shared" si="16"/>
        <v/>
      </c>
      <c r="CG29" s="17" t="str">
        <f t="shared" si="17"/>
        <v/>
      </c>
      <c r="CH29" s="10" t="str">
        <f t="shared" si="70"/>
        <v/>
      </c>
      <c r="CI29" s="7" t="str">
        <f t="shared" si="71"/>
        <v/>
      </c>
    </row>
    <row r="30" spans="1:87" ht="31.8" customHeight="1">
      <c r="B30" s="45">
        <v>22</v>
      </c>
      <c r="C30" s="82" t="str">
        <f t="shared" si="18"/>
        <v/>
      </c>
      <c r="D30" s="62"/>
      <c r="E30" s="63"/>
      <c r="F30" s="62"/>
      <c r="G30" s="62"/>
      <c r="H30" s="64"/>
      <c r="I30" s="65"/>
      <c r="J30" s="66"/>
      <c r="K30" s="67"/>
      <c r="L30" s="68"/>
      <c r="M30" s="67"/>
      <c r="N30" s="66"/>
      <c r="O30" s="69"/>
      <c r="P30" s="68"/>
      <c r="Q30" s="44"/>
      <c r="R30" s="38" t="str">
        <f t="shared" si="19"/>
        <v/>
      </c>
      <c r="S30" s="38" t="str">
        <f t="shared" si="20"/>
        <v/>
      </c>
      <c r="T30" s="15" t="str">
        <f t="shared" si="0"/>
        <v/>
      </c>
      <c r="U30" s="16" t="str">
        <f t="shared" si="21"/>
        <v/>
      </c>
      <c r="V30" s="17" t="str">
        <f t="shared" si="1"/>
        <v/>
      </c>
      <c r="W30" s="18" t="str">
        <f t="shared" si="2"/>
        <v/>
      </c>
      <c r="X30" s="19" t="str">
        <f t="shared" si="22"/>
        <v/>
      </c>
      <c r="Y30" s="20" t="str">
        <f t="shared" si="23"/>
        <v/>
      </c>
      <c r="Z30" s="27" t="str">
        <f t="shared" si="3"/>
        <v/>
      </c>
      <c r="AA30" s="26" t="str">
        <f t="shared" si="24"/>
        <v/>
      </c>
      <c r="AB30" s="26" t="str">
        <f t="shared" si="25"/>
        <v/>
      </c>
      <c r="AC30" s="26" t="str">
        <f t="shared" si="26"/>
        <v/>
      </c>
      <c r="AD30" s="26" t="str">
        <f t="shared" si="27"/>
        <v/>
      </c>
      <c r="AE30" s="26" t="str">
        <f t="shared" si="28"/>
        <v/>
      </c>
      <c r="AF30" s="26" t="str">
        <f t="shared" si="29"/>
        <v/>
      </c>
      <c r="AG30" s="26" t="str">
        <f t="shared" si="30"/>
        <v/>
      </c>
      <c r="AH30" s="14" t="str">
        <f t="shared" si="4"/>
        <v/>
      </c>
      <c r="AI30" s="15" t="str">
        <f t="shared" si="31"/>
        <v/>
      </c>
      <c r="AJ30" s="16" t="str">
        <f t="shared" si="32"/>
        <v/>
      </c>
      <c r="AK30" s="17" t="str">
        <f t="shared" si="33"/>
        <v/>
      </c>
      <c r="AL30" s="17" t="str">
        <f t="shared" si="34"/>
        <v/>
      </c>
      <c r="AM30" s="14" t="str">
        <f t="shared" si="35"/>
        <v/>
      </c>
      <c r="AN30" s="15" t="str">
        <f t="shared" si="36"/>
        <v/>
      </c>
      <c r="AO30" s="16" t="str">
        <f t="shared" si="37"/>
        <v/>
      </c>
      <c r="AP30" s="17" t="str">
        <f t="shared" si="38"/>
        <v/>
      </c>
      <c r="AQ30" s="17" t="str">
        <f t="shared" si="39"/>
        <v/>
      </c>
      <c r="AR30" s="18" t="str">
        <f t="shared" si="6"/>
        <v/>
      </c>
      <c r="AS30" s="19" t="str">
        <f t="shared" si="40"/>
        <v/>
      </c>
      <c r="AT30" s="20" t="str">
        <f t="shared" si="41"/>
        <v/>
      </c>
      <c r="AU30" s="27" t="str">
        <f t="shared" si="7"/>
        <v/>
      </c>
      <c r="AV30" s="26" t="str">
        <f t="shared" si="42"/>
        <v/>
      </c>
      <c r="AW30" s="26" t="str">
        <f t="shared" si="43"/>
        <v/>
      </c>
      <c r="AX30" s="26" t="str">
        <f t="shared" si="44"/>
        <v/>
      </c>
      <c r="AY30" s="26" t="str">
        <f t="shared" si="45"/>
        <v/>
      </c>
      <c r="AZ30" s="26" t="str">
        <f t="shared" si="46"/>
        <v/>
      </c>
      <c r="BA30" s="26" t="str">
        <f t="shared" si="47"/>
        <v/>
      </c>
      <c r="BB30" s="26" t="str">
        <f t="shared" si="48"/>
        <v/>
      </c>
      <c r="BC30" s="17" t="str">
        <f t="shared" si="8"/>
        <v/>
      </c>
      <c r="BD30" s="15" t="str">
        <f t="shared" si="9"/>
        <v/>
      </c>
      <c r="BE30" s="16" t="str">
        <f t="shared" si="49"/>
        <v/>
      </c>
      <c r="BF30" s="17" t="str">
        <f t="shared" si="10"/>
        <v/>
      </c>
      <c r="BG30" s="18" t="str">
        <f t="shared" si="11"/>
        <v/>
      </c>
      <c r="BH30" s="19" t="str">
        <f t="shared" si="50"/>
        <v/>
      </c>
      <c r="BI30" s="20" t="str">
        <f t="shared" si="51"/>
        <v/>
      </c>
      <c r="BJ30" s="27" t="str">
        <f t="shared" si="12"/>
        <v/>
      </c>
      <c r="BK30" s="26" t="str">
        <f t="shared" si="52"/>
        <v/>
      </c>
      <c r="BL30" s="26" t="str">
        <f t="shared" si="53"/>
        <v/>
      </c>
      <c r="BM30" s="26" t="str">
        <f t="shared" si="54"/>
        <v/>
      </c>
      <c r="BN30" s="26" t="str">
        <f t="shared" si="55"/>
        <v/>
      </c>
      <c r="BO30" s="26" t="str">
        <f t="shared" si="56"/>
        <v/>
      </c>
      <c r="BP30" s="26" t="str">
        <f t="shared" si="57"/>
        <v/>
      </c>
      <c r="BQ30" s="26" t="str">
        <f t="shared" si="58"/>
        <v/>
      </c>
      <c r="BR30" s="29" t="str">
        <f t="shared" si="59"/>
        <v/>
      </c>
      <c r="BS30" s="29" t="str">
        <f t="shared" si="13"/>
        <v/>
      </c>
      <c r="BT30" s="17" t="str">
        <f t="shared" si="60"/>
        <v/>
      </c>
      <c r="BU30" s="18" t="str">
        <f t="shared" si="14"/>
        <v/>
      </c>
      <c r="BV30" s="19" t="str">
        <f t="shared" si="61"/>
        <v/>
      </c>
      <c r="BW30" s="20" t="str">
        <f t="shared" si="62"/>
        <v/>
      </c>
      <c r="BX30" s="27" t="str">
        <f t="shared" si="15"/>
        <v/>
      </c>
      <c r="BY30" s="26" t="str">
        <f t="shared" si="63"/>
        <v/>
      </c>
      <c r="BZ30" s="26" t="str">
        <f t="shared" si="64"/>
        <v/>
      </c>
      <c r="CA30" s="26" t="str">
        <f t="shared" si="65"/>
        <v/>
      </c>
      <c r="CB30" s="26" t="str">
        <f t="shared" si="66"/>
        <v/>
      </c>
      <c r="CC30" s="26" t="str">
        <f t="shared" si="67"/>
        <v/>
      </c>
      <c r="CD30" s="26" t="str">
        <f t="shared" si="68"/>
        <v/>
      </c>
      <c r="CE30" s="26" t="str">
        <f t="shared" si="69"/>
        <v/>
      </c>
      <c r="CF30" s="17" t="str">
        <f t="shared" si="16"/>
        <v/>
      </c>
      <c r="CG30" s="17" t="str">
        <f t="shared" si="17"/>
        <v/>
      </c>
      <c r="CH30" s="10" t="str">
        <f t="shared" si="70"/>
        <v/>
      </c>
      <c r="CI30" s="7" t="str">
        <f t="shared" si="71"/>
        <v/>
      </c>
    </row>
    <row r="31" spans="1:87" ht="31.8" customHeight="1">
      <c r="B31" s="45">
        <v>23</v>
      </c>
      <c r="C31" s="82" t="str">
        <f t="shared" si="18"/>
        <v/>
      </c>
      <c r="D31" s="62"/>
      <c r="E31" s="63"/>
      <c r="F31" s="62"/>
      <c r="G31" s="62"/>
      <c r="H31" s="64"/>
      <c r="I31" s="65"/>
      <c r="J31" s="66"/>
      <c r="K31" s="67"/>
      <c r="L31" s="68"/>
      <c r="M31" s="67"/>
      <c r="N31" s="66"/>
      <c r="O31" s="69"/>
      <c r="P31" s="68"/>
      <c r="Q31" s="44"/>
      <c r="R31" s="38" t="str">
        <f t="shared" si="19"/>
        <v/>
      </c>
      <c r="S31" s="38" t="str">
        <f t="shared" si="20"/>
        <v/>
      </c>
      <c r="T31" s="15" t="str">
        <f t="shared" si="0"/>
        <v/>
      </c>
      <c r="U31" s="16" t="str">
        <f t="shared" si="21"/>
        <v/>
      </c>
      <c r="V31" s="17" t="str">
        <f t="shared" si="1"/>
        <v/>
      </c>
      <c r="W31" s="18" t="str">
        <f t="shared" si="2"/>
        <v/>
      </c>
      <c r="X31" s="19" t="str">
        <f t="shared" si="22"/>
        <v/>
      </c>
      <c r="Y31" s="20" t="str">
        <f t="shared" si="23"/>
        <v/>
      </c>
      <c r="Z31" s="27" t="str">
        <f t="shared" si="3"/>
        <v/>
      </c>
      <c r="AA31" s="26" t="str">
        <f t="shared" si="24"/>
        <v/>
      </c>
      <c r="AB31" s="26" t="str">
        <f t="shared" si="25"/>
        <v/>
      </c>
      <c r="AC31" s="26" t="str">
        <f t="shared" si="26"/>
        <v/>
      </c>
      <c r="AD31" s="26" t="str">
        <f t="shared" si="27"/>
        <v/>
      </c>
      <c r="AE31" s="26" t="str">
        <f t="shared" si="28"/>
        <v/>
      </c>
      <c r="AF31" s="26" t="str">
        <f t="shared" si="29"/>
        <v/>
      </c>
      <c r="AG31" s="26" t="str">
        <f t="shared" si="30"/>
        <v/>
      </c>
      <c r="AH31" s="14" t="str">
        <f t="shared" si="4"/>
        <v/>
      </c>
      <c r="AI31" s="15" t="str">
        <f t="shared" si="31"/>
        <v/>
      </c>
      <c r="AJ31" s="16" t="str">
        <f t="shared" si="32"/>
        <v/>
      </c>
      <c r="AK31" s="17" t="str">
        <f t="shared" si="33"/>
        <v/>
      </c>
      <c r="AL31" s="17" t="str">
        <f t="shared" si="34"/>
        <v/>
      </c>
      <c r="AM31" s="14" t="str">
        <f t="shared" si="35"/>
        <v/>
      </c>
      <c r="AN31" s="15" t="str">
        <f t="shared" si="36"/>
        <v/>
      </c>
      <c r="AO31" s="16" t="str">
        <f t="shared" si="37"/>
        <v/>
      </c>
      <c r="AP31" s="17" t="str">
        <f t="shared" si="38"/>
        <v/>
      </c>
      <c r="AQ31" s="17" t="str">
        <f t="shared" si="39"/>
        <v/>
      </c>
      <c r="AR31" s="18" t="str">
        <f t="shared" si="6"/>
        <v/>
      </c>
      <c r="AS31" s="19" t="str">
        <f t="shared" si="40"/>
        <v/>
      </c>
      <c r="AT31" s="20" t="str">
        <f t="shared" si="41"/>
        <v/>
      </c>
      <c r="AU31" s="27" t="str">
        <f t="shared" si="7"/>
        <v/>
      </c>
      <c r="AV31" s="26" t="str">
        <f t="shared" si="42"/>
        <v/>
      </c>
      <c r="AW31" s="26" t="str">
        <f t="shared" si="43"/>
        <v/>
      </c>
      <c r="AX31" s="26" t="str">
        <f t="shared" si="44"/>
        <v/>
      </c>
      <c r="AY31" s="26" t="str">
        <f t="shared" si="45"/>
        <v/>
      </c>
      <c r="AZ31" s="26" t="str">
        <f t="shared" si="46"/>
        <v/>
      </c>
      <c r="BA31" s="26" t="str">
        <f t="shared" si="47"/>
        <v/>
      </c>
      <c r="BB31" s="26" t="str">
        <f t="shared" si="48"/>
        <v/>
      </c>
      <c r="BC31" s="17" t="str">
        <f t="shared" si="8"/>
        <v/>
      </c>
      <c r="BD31" s="15" t="str">
        <f t="shared" si="9"/>
        <v/>
      </c>
      <c r="BE31" s="16" t="str">
        <f t="shared" si="49"/>
        <v/>
      </c>
      <c r="BF31" s="17" t="str">
        <f t="shared" si="10"/>
        <v/>
      </c>
      <c r="BG31" s="18" t="str">
        <f t="shared" si="11"/>
        <v/>
      </c>
      <c r="BH31" s="19" t="str">
        <f t="shared" si="50"/>
        <v/>
      </c>
      <c r="BI31" s="20" t="str">
        <f t="shared" si="51"/>
        <v/>
      </c>
      <c r="BJ31" s="27" t="str">
        <f t="shared" si="12"/>
        <v/>
      </c>
      <c r="BK31" s="26" t="str">
        <f t="shared" si="52"/>
        <v/>
      </c>
      <c r="BL31" s="26" t="str">
        <f t="shared" si="53"/>
        <v/>
      </c>
      <c r="BM31" s="26" t="str">
        <f t="shared" si="54"/>
        <v/>
      </c>
      <c r="BN31" s="26" t="str">
        <f t="shared" si="55"/>
        <v/>
      </c>
      <c r="BO31" s="26" t="str">
        <f t="shared" si="56"/>
        <v/>
      </c>
      <c r="BP31" s="26" t="str">
        <f t="shared" si="57"/>
        <v/>
      </c>
      <c r="BQ31" s="26" t="str">
        <f t="shared" si="58"/>
        <v/>
      </c>
      <c r="BR31" s="29" t="str">
        <f t="shared" si="59"/>
        <v/>
      </c>
      <c r="BS31" s="29" t="str">
        <f t="shared" si="13"/>
        <v/>
      </c>
      <c r="BT31" s="17" t="str">
        <f t="shared" si="60"/>
        <v/>
      </c>
      <c r="BU31" s="18" t="str">
        <f t="shared" si="14"/>
        <v/>
      </c>
      <c r="BV31" s="19" t="str">
        <f t="shared" si="61"/>
        <v/>
      </c>
      <c r="BW31" s="20" t="str">
        <f t="shared" si="62"/>
        <v/>
      </c>
      <c r="BX31" s="27" t="str">
        <f t="shared" si="15"/>
        <v/>
      </c>
      <c r="BY31" s="26" t="str">
        <f t="shared" si="63"/>
        <v/>
      </c>
      <c r="BZ31" s="26" t="str">
        <f t="shared" si="64"/>
        <v/>
      </c>
      <c r="CA31" s="26" t="str">
        <f t="shared" si="65"/>
        <v/>
      </c>
      <c r="CB31" s="26" t="str">
        <f t="shared" si="66"/>
        <v/>
      </c>
      <c r="CC31" s="26" t="str">
        <f t="shared" si="67"/>
        <v/>
      </c>
      <c r="CD31" s="26" t="str">
        <f t="shared" si="68"/>
        <v/>
      </c>
      <c r="CE31" s="26" t="str">
        <f t="shared" si="69"/>
        <v/>
      </c>
      <c r="CF31" s="17" t="str">
        <f t="shared" si="16"/>
        <v/>
      </c>
      <c r="CG31" s="17" t="str">
        <f t="shared" si="17"/>
        <v/>
      </c>
      <c r="CH31" s="10" t="str">
        <f t="shared" si="70"/>
        <v/>
      </c>
      <c r="CI31" s="7" t="str">
        <f t="shared" si="71"/>
        <v/>
      </c>
    </row>
    <row r="32" spans="1:87" ht="31.8" customHeight="1">
      <c r="B32" s="45">
        <v>24</v>
      </c>
      <c r="C32" s="82" t="str">
        <f t="shared" si="18"/>
        <v/>
      </c>
      <c r="D32" s="62"/>
      <c r="E32" s="63"/>
      <c r="F32" s="62"/>
      <c r="G32" s="62"/>
      <c r="H32" s="64"/>
      <c r="I32" s="65"/>
      <c r="J32" s="66"/>
      <c r="K32" s="67"/>
      <c r="L32" s="68"/>
      <c r="M32" s="67"/>
      <c r="N32" s="66"/>
      <c r="O32" s="69"/>
      <c r="P32" s="68"/>
      <c r="Q32" s="44"/>
      <c r="R32" s="38" t="str">
        <f t="shared" si="19"/>
        <v/>
      </c>
      <c r="S32" s="38" t="str">
        <f t="shared" si="20"/>
        <v/>
      </c>
      <c r="T32" s="15" t="str">
        <f t="shared" si="0"/>
        <v/>
      </c>
      <c r="U32" s="16" t="str">
        <f t="shared" si="21"/>
        <v/>
      </c>
      <c r="V32" s="17" t="str">
        <f t="shared" si="1"/>
        <v/>
      </c>
      <c r="W32" s="18" t="str">
        <f t="shared" si="2"/>
        <v/>
      </c>
      <c r="X32" s="19" t="str">
        <f t="shared" si="22"/>
        <v/>
      </c>
      <c r="Y32" s="20" t="str">
        <f t="shared" si="23"/>
        <v/>
      </c>
      <c r="Z32" s="27" t="str">
        <f t="shared" si="3"/>
        <v/>
      </c>
      <c r="AA32" s="26" t="str">
        <f t="shared" si="24"/>
        <v/>
      </c>
      <c r="AB32" s="26" t="str">
        <f t="shared" si="25"/>
        <v/>
      </c>
      <c r="AC32" s="26" t="str">
        <f t="shared" si="26"/>
        <v/>
      </c>
      <c r="AD32" s="26" t="str">
        <f t="shared" si="27"/>
        <v/>
      </c>
      <c r="AE32" s="26" t="str">
        <f t="shared" si="28"/>
        <v/>
      </c>
      <c r="AF32" s="26" t="str">
        <f t="shared" si="29"/>
        <v/>
      </c>
      <c r="AG32" s="26" t="str">
        <f t="shared" si="30"/>
        <v/>
      </c>
      <c r="AH32" s="14" t="str">
        <f t="shared" si="4"/>
        <v/>
      </c>
      <c r="AI32" s="15" t="str">
        <f t="shared" si="31"/>
        <v/>
      </c>
      <c r="AJ32" s="16" t="str">
        <f t="shared" si="32"/>
        <v/>
      </c>
      <c r="AK32" s="17" t="str">
        <f t="shared" si="33"/>
        <v/>
      </c>
      <c r="AL32" s="17" t="str">
        <f t="shared" si="34"/>
        <v/>
      </c>
      <c r="AM32" s="14" t="str">
        <f t="shared" si="35"/>
        <v/>
      </c>
      <c r="AN32" s="15" t="str">
        <f t="shared" si="36"/>
        <v/>
      </c>
      <c r="AO32" s="16" t="str">
        <f t="shared" si="37"/>
        <v/>
      </c>
      <c r="AP32" s="17" t="str">
        <f t="shared" si="38"/>
        <v/>
      </c>
      <c r="AQ32" s="17" t="str">
        <f t="shared" si="39"/>
        <v/>
      </c>
      <c r="AR32" s="18" t="str">
        <f t="shared" si="6"/>
        <v/>
      </c>
      <c r="AS32" s="19" t="str">
        <f t="shared" si="40"/>
        <v/>
      </c>
      <c r="AT32" s="20" t="str">
        <f t="shared" si="41"/>
        <v/>
      </c>
      <c r="AU32" s="27" t="str">
        <f t="shared" si="7"/>
        <v/>
      </c>
      <c r="AV32" s="26" t="str">
        <f t="shared" si="42"/>
        <v/>
      </c>
      <c r="AW32" s="26" t="str">
        <f t="shared" si="43"/>
        <v/>
      </c>
      <c r="AX32" s="26" t="str">
        <f t="shared" si="44"/>
        <v/>
      </c>
      <c r="AY32" s="26" t="str">
        <f t="shared" si="45"/>
        <v/>
      </c>
      <c r="AZ32" s="26" t="str">
        <f t="shared" si="46"/>
        <v/>
      </c>
      <c r="BA32" s="26" t="str">
        <f t="shared" si="47"/>
        <v/>
      </c>
      <c r="BB32" s="26" t="str">
        <f t="shared" si="48"/>
        <v/>
      </c>
      <c r="BC32" s="17" t="str">
        <f t="shared" si="8"/>
        <v/>
      </c>
      <c r="BD32" s="15" t="str">
        <f t="shared" si="9"/>
        <v/>
      </c>
      <c r="BE32" s="16" t="str">
        <f t="shared" si="49"/>
        <v/>
      </c>
      <c r="BF32" s="17" t="str">
        <f t="shared" si="10"/>
        <v/>
      </c>
      <c r="BG32" s="18" t="str">
        <f t="shared" si="11"/>
        <v/>
      </c>
      <c r="BH32" s="19" t="str">
        <f t="shared" si="50"/>
        <v/>
      </c>
      <c r="BI32" s="20" t="str">
        <f t="shared" si="51"/>
        <v/>
      </c>
      <c r="BJ32" s="27" t="str">
        <f t="shared" si="12"/>
        <v/>
      </c>
      <c r="BK32" s="26" t="str">
        <f t="shared" si="52"/>
        <v/>
      </c>
      <c r="BL32" s="26" t="str">
        <f t="shared" si="53"/>
        <v/>
      </c>
      <c r="BM32" s="26" t="str">
        <f t="shared" si="54"/>
        <v/>
      </c>
      <c r="BN32" s="26" t="str">
        <f t="shared" si="55"/>
        <v/>
      </c>
      <c r="BO32" s="26" t="str">
        <f t="shared" si="56"/>
        <v/>
      </c>
      <c r="BP32" s="26" t="str">
        <f t="shared" si="57"/>
        <v/>
      </c>
      <c r="BQ32" s="26" t="str">
        <f t="shared" si="58"/>
        <v/>
      </c>
      <c r="BR32" s="29" t="str">
        <f t="shared" si="59"/>
        <v/>
      </c>
      <c r="BS32" s="29" t="str">
        <f t="shared" si="13"/>
        <v/>
      </c>
      <c r="BT32" s="17" t="str">
        <f t="shared" si="60"/>
        <v/>
      </c>
      <c r="BU32" s="18" t="str">
        <f t="shared" si="14"/>
        <v/>
      </c>
      <c r="BV32" s="19" t="str">
        <f t="shared" si="61"/>
        <v/>
      </c>
      <c r="BW32" s="20" t="str">
        <f t="shared" si="62"/>
        <v/>
      </c>
      <c r="BX32" s="27" t="str">
        <f t="shared" si="15"/>
        <v/>
      </c>
      <c r="BY32" s="26" t="str">
        <f t="shared" si="63"/>
        <v/>
      </c>
      <c r="BZ32" s="26" t="str">
        <f t="shared" si="64"/>
        <v/>
      </c>
      <c r="CA32" s="26" t="str">
        <f t="shared" si="65"/>
        <v/>
      </c>
      <c r="CB32" s="26" t="str">
        <f t="shared" si="66"/>
        <v/>
      </c>
      <c r="CC32" s="26" t="str">
        <f t="shared" si="67"/>
        <v/>
      </c>
      <c r="CD32" s="26" t="str">
        <f t="shared" si="68"/>
        <v/>
      </c>
      <c r="CE32" s="26" t="str">
        <f t="shared" si="69"/>
        <v/>
      </c>
      <c r="CF32" s="17" t="str">
        <f t="shared" si="16"/>
        <v/>
      </c>
      <c r="CG32" s="17" t="str">
        <f t="shared" si="17"/>
        <v/>
      </c>
      <c r="CH32" s="10" t="str">
        <f t="shared" si="70"/>
        <v/>
      </c>
      <c r="CI32" s="7" t="str">
        <f t="shared" si="71"/>
        <v/>
      </c>
    </row>
    <row r="33" spans="2:87" ht="31.8" customHeight="1">
      <c r="B33" s="45">
        <v>25</v>
      </c>
      <c r="C33" s="82" t="str">
        <f t="shared" si="18"/>
        <v/>
      </c>
      <c r="D33" s="62"/>
      <c r="E33" s="63"/>
      <c r="F33" s="62"/>
      <c r="G33" s="62"/>
      <c r="H33" s="64"/>
      <c r="I33" s="65"/>
      <c r="J33" s="66"/>
      <c r="K33" s="67"/>
      <c r="L33" s="68"/>
      <c r="M33" s="67"/>
      <c r="N33" s="66"/>
      <c r="O33" s="69"/>
      <c r="P33" s="68"/>
      <c r="Q33" s="44"/>
      <c r="R33" s="38" t="str">
        <f t="shared" si="19"/>
        <v/>
      </c>
      <c r="S33" s="38" t="str">
        <f t="shared" si="20"/>
        <v/>
      </c>
      <c r="T33" s="15" t="str">
        <f t="shared" si="0"/>
        <v/>
      </c>
      <c r="U33" s="16" t="str">
        <f t="shared" si="21"/>
        <v/>
      </c>
      <c r="V33" s="17" t="str">
        <f t="shared" si="1"/>
        <v/>
      </c>
      <c r="W33" s="18" t="str">
        <f t="shared" si="2"/>
        <v/>
      </c>
      <c r="X33" s="19" t="str">
        <f t="shared" si="22"/>
        <v/>
      </c>
      <c r="Y33" s="20" t="str">
        <f t="shared" si="23"/>
        <v/>
      </c>
      <c r="Z33" s="27" t="str">
        <f t="shared" si="3"/>
        <v/>
      </c>
      <c r="AA33" s="26" t="str">
        <f t="shared" si="24"/>
        <v/>
      </c>
      <c r="AB33" s="26" t="str">
        <f t="shared" si="25"/>
        <v/>
      </c>
      <c r="AC33" s="26" t="str">
        <f t="shared" si="26"/>
        <v/>
      </c>
      <c r="AD33" s="26" t="str">
        <f t="shared" si="27"/>
        <v/>
      </c>
      <c r="AE33" s="26" t="str">
        <f t="shared" si="28"/>
        <v/>
      </c>
      <c r="AF33" s="26" t="str">
        <f t="shared" si="29"/>
        <v/>
      </c>
      <c r="AG33" s="26" t="str">
        <f t="shared" si="30"/>
        <v/>
      </c>
      <c r="AH33" s="14" t="str">
        <f t="shared" si="4"/>
        <v/>
      </c>
      <c r="AI33" s="15" t="str">
        <f t="shared" si="31"/>
        <v/>
      </c>
      <c r="AJ33" s="16" t="str">
        <f t="shared" si="32"/>
        <v/>
      </c>
      <c r="AK33" s="17" t="str">
        <f t="shared" si="33"/>
        <v/>
      </c>
      <c r="AL33" s="17" t="str">
        <f t="shared" si="34"/>
        <v/>
      </c>
      <c r="AM33" s="14" t="str">
        <f t="shared" si="35"/>
        <v/>
      </c>
      <c r="AN33" s="15" t="str">
        <f t="shared" si="36"/>
        <v/>
      </c>
      <c r="AO33" s="16" t="str">
        <f t="shared" si="37"/>
        <v/>
      </c>
      <c r="AP33" s="17" t="str">
        <f t="shared" si="38"/>
        <v/>
      </c>
      <c r="AQ33" s="17" t="str">
        <f t="shared" si="39"/>
        <v/>
      </c>
      <c r="AR33" s="18" t="str">
        <f t="shared" si="6"/>
        <v/>
      </c>
      <c r="AS33" s="19" t="str">
        <f t="shared" si="40"/>
        <v/>
      </c>
      <c r="AT33" s="20" t="str">
        <f t="shared" si="41"/>
        <v/>
      </c>
      <c r="AU33" s="27" t="str">
        <f t="shared" si="7"/>
        <v/>
      </c>
      <c r="AV33" s="26" t="str">
        <f t="shared" si="42"/>
        <v/>
      </c>
      <c r="AW33" s="26" t="str">
        <f t="shared" si="43"/>
        <v/>
      </c>
      <c r="AX33" s="26" t="str">
        <f t="shared" si="44"/>
        <v/>
      </c>
      <c r="AY33" s="26" t="str">
        <f t="shared" si="45"/>
        <v/>
      </c>
      <c r="AZ33" s="26" t="str">
        <f t="shared" si="46"/>
        <v/>
      </c>
      <c r="BA33" s="26" t="str">
        <f t="shared" si="47"/>
        <v/>
      </c>
      <c r="BB33" s="26" t="str">
        <f t="shared" si="48"/>
        <v/>
      </c>
      <c r="BC33" s="17" t="str">
        <f t="shared" si="8"/>
        <v/>
      </c>
      <c r="BD33" s="15" t="str">
        <f t="shared" si="9"/>
        <v/>
      </c>
      <c r="BE33" s="16" t="str">
        <f t="shared" si="49"/>
        <v/>
      </c>
      <c r="BF33" s="17" t="str">
        <f t="shared" si="10"/>
        <v/>
      </c>
      <c r="BG33" s="18" t="str">
        <f t="shared" si="11"/>
        <v/>
      </c>
      <c r="BH33" s="19" t="str">
        <f t="shared" si="50"/>
        <v/>
      </c>
      <c r="BI33" s="20" t="str">
        <f t="shared" si="51"/>
        <v/>
      </c>
      <c r="BJ33" s="27" t="str">
        <f t="shared" si="12"/>
        <v/>
      </c>
      <c r="BK33" s="26" t="str">
        <f t="shared" si="52"/>
        <v/>
      </c>
      <c r="BL33" s="26" t="str">
        <f t="shared" si="53"/>
        <v/>
      </c>
      <c r="BM33" s="26" t="str">
        <f t="shared" si="54"/>
        <v/>
      </c>
      <c r="BN33" s="26" t="str">
        <f t="shared" si="55"/>
        <v/>
      </c>
      <c r="BO33" s="26" t="str">
        <f t="shared" si="56"/>
        <v/>
      </c>
      <c r="BP33" s="26" t="str">
        <f t="shared" si="57"/>
        <v/>
      </c>
      <c r="BQ33" s="26" t="str">
        <f t="shared" si="58"/>
        <v/>
      </c>
      <c r="BR33" s="29" t="str">
        <f t="shared" si="59"/>
        <v/>
      </c>
      <c r="BS33" s="29" t="str">
        <f t="shared" si="13"/>
        <v/>
      </c>
      <c r="BT33" s="17" t="str">
        <f t="shared" si="60"/>
        <v/>
      </c>
      <c r="BU33" s="18" t="str">
        <f t="shared" si="14"/>
        <v/>
      </c>
      <c r="BV33" s="19" t="str">
        <f t="shared" si="61"/>
        <v/>
      </c>
      <c r="BW33" s="20" t="str">
        <f t="shared" si="62"/>
        <v/>
      </c>
      <c r="BX33" s="27" t="str">
        <f t="shared" si="15"/>
        <v/>
      </c>
      <c r="BY33" s="26" t="str">
        <f t="shared" si="63"/>
        <v/>
      </c>
      <c r="BZ33" s="26" t="str">
        <f t="shared" si="64"/>
        <v/>
      </c>
      <c r="CA33" s="26" t="str">
        <f t="shared" si="65"/>
        <v/>
      </c>
      <c r="CB33" s="26" t="str">
        <f t="shared" si="66"/>
        <v/>
      </c>
      <c r="CC33" s="26" t="str">
        <f t="shared" si="67"/>
        <v/>
      </c>
      <c r="CD33" s="26" t="str">
        <f t="shared" si="68"/>
        <v/>
      </c>
      <c r="CE33" s="26" t="str">
        <f t="shared" si="69"/>
        <v/>
      </c>
      <c r="CF33" s="17" t="str">
        <f t="shared" si="16"/>
        <v/>
      </c>
      <c r="CG33" s="17" t="str">
        <f t="shared" si="17"/>
        <v/>
      </c>
      <c r="CH33" s="10" t="str">
        <f t="shared" si="70"/>
        <v/>
      </c>
      <c r="CI33" s="7" t="str">
        <f t="shared" si="71"/>
        <v/>
      </c>
    </row>
    <row r="34" spans="2:87" ht="31.8" customHeight="1">
      <c r="B34" s="45">
        <v>26</v>
      </c>
      <c r="C34" s="82" t="str">
        <f t="shared" si="18"/>
        <v/>
      </c>
      <c r="D34" s="62"/>
      <c r="E34" s="63"/>
      <c r="F34" s="62"/>
      <c r="G34" s="62"/>
      <c r="H34" s="64"/>
      <c r="I34" s="65"/>
      <c r="J34" s="66"/>
      <c r="K34" s="67"/>
      <c r="L34" s="68"/>
      <c r="M34" s="67"/>
      <c r="N34" s="66"/>
      <c r="O34" s="69"/>
      <c r="P34" s="68"/>
      <c r="Q34" s="44"/>
      <c r="R34" s="38" t="str">
        <f t="shared" si="19"/>
        <v/>
      </c>
      <c r="S34" s="38" t="str">
        <f t="shared" si="20"/>
        <v/>
      </c>
      <c r="T34" s="15" t="str">
        <f t="shared" si="0"/>
        <v/>
      </c>
      <c r="U34" s="16" t="str">
        <f t="shared" si="21"/>
        <v/>
      </c>
      <c r="V34" s="17" t="str">
        <f t="shared" si="1"/>
        <v/>
      </c>
      <c r="W34" s="18" t="str">
        <f t="shared" si="2"/>
        <v/>
      </c>
      <c r="X34" s="19" t="str">
        <f t="shared" si="22"/>
        <v/>
      </c>
      <c r="Y34" s="20" t="str">
        <f t="shared" si="23"/>
        <v/>
      </c>
      <c r="Z34" s="27" t="str">
        <f t="shared" si="3"/>
        <v/>
      </c>
      <c r="AA34" s="26" t="str">
        <f t="shared" si="24"/>
        <v/>
      </c>
      <c r="AB34" s="26" t="str">
        <f t="shared" si="25"/>
        <v/>
      </c>
      <c r="AC34" s="26" t="str">
        <f t="shared" si="26"/>
        <v/>
      </c>
      <c r="AD34" s="26" t="str">
        <f t="shared" si="27"/>
        <v/>
      </c>
      <c r="AE34" s="26" t="str">
        <f t="shared" si="28"/>
        <v/>
      </c>
      <c r="AF34" s="26" t="str">
        <f t="shared" si="29"/>
        <v/>
      </c>
      <c r="AG34" s="26" t="str">
        <f t="shared" si="30"/>
        <v/>
      </c>
      <c r="AH34" s="14" t="str">
        <f t="shared" si="4"/>
        <v/>
      </c>
      <c r="AI34" s="15" t="str">
        <f t="shared" si="31"/>
        <v/>
      </c>
      <c r="AJ34" s="16" t="str">
        <f t="shared" si="32"/>
        <v/>
      </c>
      <c r="AK34" s="17" t="str">
        <f t="shared" si="33"/>
        <v/>
      </c>
      <c r="AL34" s="17" t="str">
        <f t="shared" si="34"/>
        <v/>
      </c>
      <c r="AM34" s="14" t="str">
        <f t="shared" si="35"/>
        <v/>
      </c>
      <c r="AN34" s="15" t="str">
        <f t="shared" si="36"/>
        <v/>
      </c>
      <c r="AO34" s="16" t="str">
        <f t="shared" si="37"/>
        <v/>
      </c>
      <c r="AP34" s="17" t="str">
        <f t="shared" si="38"/>
        <v/>
      </c>
      <c r="AQ34" s="17" t="str">
        <f t="shared" si="39"/>
        <v/>
      </c>
      <c r="AR34" s="18" t="str">
        <f t="shared" si="6"/>
        <v/>
      </c>
      <c r="AS34" s="19" t="str">
        <f t="shared" si="40"/>
        <v/>
      </c>
      <c r="AT34" s="20" t="str">
        <f t="shared" si="41"/>
        <v/>
      </c>
      <c r="AU34" s="27" t="str">
        <f t="shared" si="7"/>
        <v/>
      </c>
      <c r="AV34" s="26" t="str">
        <f t="shared" si="42"/>
        <v/>
      </c>
      <c r="AW34" s="26" t="str">
        <f t="shared" si="43"/>
        <v/>
      </c>
      <c r="AX34" s="26" t="str">
        <f t="shared" si="44"/>
        <v/>
      </c>
      <c r="AY34" s="26" t="str">
        <f t="shared" si="45"/>
        <v/>
      </c>
      <c r="AZ34" s="26" t="str">
        <f t="shared" si="46"/>
        <v/>
      </c>
      <c r="BA34" s="26" t="str">
        <f t="shared" si="47"/>
        <v/>
      </c>
      <c r="BB34" s="26" t="str">
        <f t="shared" si="48"/>
        <v/>
      </c>
      <c r="BC34" s="17" t="str">
        <f t="shared" si="8"/>
        <v/>
      </c>
      <c r="BD34" s="15" t="str">
        <f t="shared" si="9"/>
        <v/>
      </c>
      <c r="BE34" s="16" t="str">
        <f t="shared" si="49"/>
        <v/>
      </c>
      <c r="BF34" s="17" t="str">
        <f t="shared" si="10"/>
        <v/>
      </c>
      <c r="BG34" s="18" t="str">
        <f t="shared" si="11"/>
        <v/>
      </c>
      <c r="BH34" s="19" t="str">
        <f t="shared" si="50"/>
        <v/>
      </c>
      <c r="BI34" s="20" t="str">
        <f t="shared" si="51"/>
        <v/>
      </c>
      <c r="BJ34" s="27" t="str">
        <f t="shared" si="12"/>
        <v/>
      </c>
      <c r="BK34" s="26" t="str">
        <f t="shared" si="52"/>
        <v/>
      </c>
      <c r="BL34" s="26" t="str">
        <f t="shared" si="53"/>
        <v/>
      </c>
      <c r="BM34" s="26" t="str">
        <f t="shared" si="54"/>
        <v/>
      </c>
      <c r="BN34" s="26" t="str">
        <f t="shared" si="55"/>
        <v/>
      </c>
      <c r="BO34" s="26" t="str">
        <f t="shared" si="56"/>
        <v/>
      </c>
      <c r="BP34" s="26" t="str">
        <f t="shared" si="57"/>
        <v/>
      </c>
      <c r="BQ34" s="26" t="str">
        <f t="shared" si="58"/>
        <v/>
      </c>
      <c r="BR34" s="29" t="str">
        <f t="shared" si="59"/>
        <v/>
      </c>
      <c r="BS34" s="29" t="str">
        <f t="shared" si="13"/>
        <v/>
      </c>
      <c r="BT34" s="17" t="str">
        <f t="shared" si="60"/>
        <v/>
      </c>
      <c r="BU34" s="18" t="str">
        <f t="shared" si="14"/>
        <v/>
      </c>
      <c r="BV34" s="19" t="str">
        <f t="shared" si="61"/>
        <v/>
      </c>
      <c r="BW34" s="20" t="str">
        <f t="shared" si="62"/>
        <v/>
      </c>
      <c r="BX34" s="27" t="str">
        <f t="shared" si="15"/>
        <v/>
      </c>
      <c r="BY34" s="26" t="str">
        <f t="shared" si="63"/>
        <v/>
      </c>
      <c r="BZ34" s="26" t="str">
        <f t="shared" si="64"/>
        <v/>
      </c>
      <c r="CA34" s="26" t="str">
        <f t="shared" si="65"/>
        <v/>
      </c>
      <c r="CB34" s="26" t="str">
        <f t="shared" si="66"/>
        <v/>
      </c>
      <c r="CC34" s="26" t="str">
        <f t="shared" si="67"/>
        <v/>
      </c>
      <c r="CD34" s="26" t="str">
        <f t="shared" si="68"/>
        <v/>
      </c>
      <c r="CE34" s="26" t="str">
        <f t="shared" si="69"/>
        <v/>
      </c>
      <c r="CF34" s="17" t="str">
        <f t="shared" si="16"/>
        <v/>
      </c>
      <c r="CG34" s="17" t="str">
        <f t="shared" si="17"/>
        <v/>
      </c>
      <c r="CH34" s="10" t="str">
        <f t="shared" si="70"/>
        <v/>
      </c>
      <c r="CI34" s="7" t="str">
        <f t="shared" si="71"/>
        <v/>
      </c>
    </row>
    <row r="35" spans="2:87" ht="31.8" customHeight="1">
      <c r="B35" s="45">
        <v>27</v>
      </c>
      <c r="C35" s="82" t="str">
        <f t="shared" si="18"/>
        <v/>
      </c>
      <c r="D35" s="62"/>
      <c r="E35" s="63"/>
      <c r="F35" s="62"/>
      <c r="G35" s="62"/>
      <c r="H35" s="64"/>
      <c r="I35" s="65"/>
      <c r="J35" s="66"/>
      <c r="K35" s="67"/>
      <c r="L35" s="68"/>
      <c r="M35" s="67"/>
      <c r="N35" s="66"/>
      <c r="O35" s="69"/>
      <c r="P35" s="68"/>
      <c r="Q35" s="44"/>
      <c r="R35" s="38" t="str">
        <f t="shared" si="19"/>
        <v/>
      </c>
      <c r="S35" s="38" t="str">
        <f t="shared" si="20"/>
        <v/>
      </c>
      <c r="T35" s="15" t="str">
        <f t="shared" si="0"/>
        <v/>
      </c>
      <c r="U35" s="16" t="str">
        <f t="shared" si="21"/>
        <v/>
      </c>
      <c r="V35" s="17" t="str">
        <f t="shared" si="1"/>
        <v/>
      </c>
      <c r="W35" s="18" t="str">
        <f t="shared" si="2"/>
        <v/>
      </c>
      <c r="X35" s="19" t="str">
        <f t="shared" si="22"/>
        <v/>
      </c>
      <c r="Y35" s="20" t="str">
        <f t="shared" si="23"/>
        <v/>
      </c>
      <c r="Z35" s="27" t="str">
        <f t="shared" si="3"/>
        <v/>
      </c>
      <c r="AA35" s="26" t="str">
        <f t="shared" si="24"/>
        <v/>
      </c>
      <c r="AB35" s="26" t="str">
        <f t="shared" si="25"/>
        <v/>
      </c>
      <c r="AC35" s="26" t="str">
        <f t="shared" si="26"/>
        <v/>
      </c>
      <c r="AD35" s="26" t="str">
        <f t="shared" si="27"/>
        <v/>
      </c>
      <c r="AE35" s="26" t="str">
        <f t="shared" si="28"/>
        <v/>
      </c>
      <c r="AF35" s="26" t="str">
        <f t="shared" si="29"/>
        <v/>
      </c>
      <c r="AG35" s="26" t="str">
        <f t="shared" si="30"/>
        <v/>
      </c>
      <c r="AH35" s="14" t="str">
        <f t="shared" si="4"/>
        <v/>
      </c>
      <c r="AI35" s="15" t="str">
        <f t="shared" si="31"/>
        <v/>
      </c>
      <c r="AJ35" s="16" t="str">
        <f t="shared" si="32"/>
        <v/>
      </c>
      <c r="AK35" s="17" t="str">
        <f t="shared" si="33"/>
        <v/>
      </c>
      <c r="AL35" s="17" t="str">
        <f t="shared" si="34"/>
        <v/>
      </c>
      <c r="AM35" s="14" t="str">
        <f t="shared" si="35"/>
        <v/>
      </c>
      <c r="AN35" s="15" t="str">
        <f t="shared" si="36"/>
        <v/>
      </c>
      <c r="AO35" s="16" t="str">
        <f t="shared" si="37"/>
        <v/>
      </c>
      <c r="AP35" s="17" t="str">
        <f t="shared" si="38"/>
        <v/>
      </c>
      <c r="AQ35" s="17" t="str">
        <f t="shared" si="39"/>
        <v/>
      </c>
      <c r="AR35" s="18" t="str">
        <f t="shared" si="6"/>
        <v/>
      </c>
      <c r="AS35" s="19" t="str">
        <f t="shared" si="40"/>
        <v/>
      </c>
      <c r="AT35" s="20" t="str">
        <f t="shared" si="41"/>
        <v/>
      </c>
      <c r="AU35" s="27" t="str">
        <f t="shared" si="7"/>
        <v/>
      </c>
      <c r="AV35" s="26" t="str">
        <f t="shared" si="42"/>
        <v/>
      </c>
      <c r="AW35" s="26" t="str">
        <f t="shared" si="43"/>
        <v/>
      </c>
      <c r="AX35" s="26" t="str">
        <f t="shared" si="44"/>
        <v/>
      </c>
      <c r="AY35" s="26" t="str">
        <f t="shared" si="45"/>
        <v/>
      </c>
      <c r="AZ35" s="26" t="str">
        <f t="shared" si="46"/>
        <v/>
      </c>
      <c r="BA35" s="26" t="str">
        <f t="shared" si="47"/>
        <v/>
      </c>
      <c r="BB35" s="26" t="str">
        <f t="shared" si="48"/>
        <v/>
      </c>
      <c r="BC35" s="17" t="str">
        <f t="shared" si="8"/>
        <v/>
      </c>
      <c r="BD35" s="15" t="str">
        <f t="shared" si="9"/>
        <v/>
      </c>
      <c r="BE35" s="16" t="str">
        <f t="shared" si="49"/>
        <v/>
      </c>
      <c r="BF35" s="17" t="str">
        <f t="shared" si="10"/>
        <v/>
      </c>
      <c r="BG35" s="18" t="str">
        <f t="shared" si="11"/>
        <v/>
      </c>
      <c r="BH35" s="19" t="str">
        <f t="shared" si="50"/>
        <v/>
      </c>
      <c r="BI35" s="20" t="str">
        <f t="shared" si="51"/>
        <v/>
      </c>
      <c r="BJ35" s="27" t="str">
        <f t="shared" si="12"/>
        <v/>
      </c>
      <c r="BK35" s="26" t="str">
        <f t="shared" si="52"/>
        <v/>
      </c>
      <c r="BL35" s="26" t="str">
        <f t="shared" si="53"/>
        <v/>
      </c>
      <c r="BM35" s="26" t="str">
        <f t="shared" si="54"/>
        <v/>
      </c>
      <c r="BN35" s="26" t="str">
        <f t="shared" si="55"/>
        <v/>
      </c>
      <c r="BO35" s="26" t="str">
        <f t="shared" si="56"/>
        <v/>
      </c>
      <c r="BP35" s="26" t="str">
        <f t="shared" si="57"/>
        <v/>
      </c>
      <c r="BQ35" s="26" t="str">
        <f t="shared" si="58"/>
        <v/>
      </c>
      <c r="BR35" s="29" t="str">
        <f t="shared" si="59"/>
        <v/>
      </c>
      <c r="BS35" s="29" t="str">
        <f t="shared" si="13"/>
        <v/>
      </c>
      <c r="BT35" s="17" t="str">
        <f t="shared" si="60"/>
        <v/>
      </c>
      <c r="BU35" s="18" t="str">
        <f t="shared" si="14"/>
        <v/>
      </c>
      <c r="BV35" s="19" t="str">
        <f t="shared" si="61"/>
        <v/>
      </c>
      <c r="BW35" s="20" t="str">
        <f t="shared" si="62"/>
        <v/>
      </c>
      <c r="BX35" s="27" t="str">
        <f t="shared" si="15"/>
        <v/>
      </c>
      <c r="BY35" s="26" t="str">
        <f t="shared" si="63"/>
        <v/>
      </c>
      <c r="BZ35" s="26" t="str">
        <f t="shared" si="64"/>
        <v/>
      </c>
      <c r="CA35" s="26" t="str">
        <f t="shared" si="65"/>
        <v/>
      </c>
      <c r="CB35" s="26" t="str">
        <f t="shared" si="66"/>
        <v/>
      </c>
      <c r="CC35" s="26" t="str">
        <f t="shared" si="67"/>
        <v/>
      </c>
      <c r="CD35" s="26" t="str">
        <f t="shared" si="68"/>
        <v/>
      </c>
      <c r="CE35" s="26" t="str">
        <f t="shared" si="69"/>
        <v/>
      </c>
      <c r="CF35" s="17" t="str">
        <f t="shared" si="16"/>
        <v/>
      </c>
      <c r="CG35" s="17" t="str">
        <f t="shared" si="17"/>
        <v/>
      </c>
      <c r="CH35" s="10" t="str">
        <f t="shared" si="70"/>
        <v/>
      </c>
      <c r="CI35" s="7" t="str">
        <f t="shared" si="71"/>
        <v/>
      </c>
    </row>
    <row r="36" spans="2:87" ht="31.8" customHeight="1">
      <c r="B36" s="45">
        <v>28</v>
      </c>
      <c r="C36" s="82" t="str">
        <f t="shared" si="18"/>
        <v/>
      </c>
      <c r="D36" s="62"/>
      <c r="E36" s="63"/>
      <c r="F36" s="62"/>
      <c r="G36" s="62"/>
      <c r="H36" s="64"/>
      <c r="I36" s="65"/>
      <c r="J36" s="66"/>
      <c r="K36" s="67"/>
      <c r="L36" s="68"/>
      <c r="M36" s="67"/>
      <c r="N36" s="66"/>
      <c r="O36" s="69"/>
      <c r="P36" s="68"/>
      <c r="Q36" s="44"/>
      <c r="R36" s="38" t="str">
        <f t="shared" si="19"/>
        <v/>
      </c>
      <c r="S36" s="38" t="str">
        <f t="shared" si="20"/>
        <v/>
      </c>
      <c r="T36" s="15" t="str">
        <f t="shared" si="0"/>
        <v/>
      </c>
      <c r="U36" s="16" t="str">
        <f t="shared" si="21"/>
        <v/>
      </c>
      <c r="V36" s="17" t="str">
        <f t="shared" si="1"/>
        <v/>
      </c>
      <c r="W36" s="18" t="str">
        <f t="shared" si="2"/>
        <v/>
      </c>
      <c r="X36" s="19" t="str">
        <f t="shared" si="22"/>
        <v/>
      </c>
      <c r="Y36" s="20" t="str">
        <f t="shared" si="23"/>
        <v/>
      </c>
      <c r="Z36" s="27" t="str">
        <f t="shared" si="3"/>
        <v/>
      </c>
      <c r="AA36" s="26" t="str">
        <f t="shared" si="24"/>
        <v/>
      </c>
      <c r="AB36" s="26" t="str">
        <f t="shared" si="25"/>
        <v/>
      </c>
      <c r="AC36" s="26" t="str">
        <f t="shared" si="26"/>
        <v/>
      </c>
      <c r="AD36" s="26" t="str">
        <f t="shared" si="27"/>
        <v/>
      </c>
      <c r="AE36" s="26" t="str">
        <f t="shared" si="28"/>
        <v/>
      </c>
      <c r="AF36" s="26" t="str">
        <f t="shared" si="29"/>
        <v/>
      </c>
      <c r="AG36" s="26" t="str">
        <f t="shared" si="30"/>
        <v/>
      </c>
      <c r="AH36" s="14" t="str">
        <f t="shared" si="4"/>
        <v/>
      </c>
      <c r="AI36" s="15" t="str">
        <f t="shared" si="31"/>
        <v/>
      </c>
      <c r="AJ36" s="16" t="str">
        <f t="shared" si="32"/>
        <v/>
      </c>
      <c r="AK36" s="17" t="str">
        <f t="shared" si="33"/>
        <v/>
      </c>
      <c r="AL36" s="17" t="str">
        <f t="shared" si="34"/>
        <v/>
      </c>
      <c r="AM36" s="14" t="str">
        <f t="shared" si="35"/>
        <v/>
      </c>
      <c r="AN36" s="15" t="str">
        <f t="shared" si="36"/>
        <v/>
      </c>
      <c r="AO36" s="16" t="str">
        <f t="shared" si="37"/>
        <v/>
      </c>
      <c r="AP36" s="17" t="str">
        <f t="shared" si="38"/>
        <v/>
      </c>
      <c r="AQ36" s="17" t="str">
        <f t="shared" si="39"/>
        <v/>
      </c>
      <c r="AR36" s="18" t="str">
        <f t="shared" si="6"/>
        <v/>
      </c>
      <c r="AS36" s="19" t="str">
        <f t="shared" si="40"/>
        <v/>
      </c>
      <c r="AT36" s="20" t="str">
        <f t="shared" si="41"/>
        <v/>
      </c>
      <c r="AU36" s="27" t="str">
        <f t="shared" si="7"/>
        <v/>
      </c>
      <c r="AV36" s="26" t="str">
        <f t="shared" si="42"/>
        <v/>
      </c>
      <c r="AW36" s="26" t="str">
        <f t="shared" si="43"/>
        <v/>
      </c>
      <c r="AX36" s="26" t="str">
        <f t="shared" si="44"/>
        <v/>
      </c>
      <c r="AY36" s="26" t="str">
        <f t="shared" si="45"/>
        <v/>
      </c>
      <c r="AZ36" s="26" t="str">
        <f t="shared" si="46"/>
        <v/>
      </c>
      <c r="BA36" s="26" t="str">
        <f t="shared" si="47"/>
        <v/>
      </c>
      <c r="BB36" s="26" t="str">
        <f t="shared" si="48"/>
        <v/>
      </c>
      <c r="BC36" s="17" t="str">
        <f t="shared" si="8"/>
        <v/>
      </c>
      <c r="BD36" s="15" t="str">
        <f t="shared" si="9"/>
        <v/>
      </c>
      <c r="BE36" s="16" t="str">
        <f t="shared" si="49"/>
        <v/>
      </c>
      <c r="BF36" s="17" t="str">
        <f t="shared" si="10"/>
        <v/>
      </c>
      <c r="BG36" s="18" t="str">
        <f t="shared" si="11"/>
        <v/>
      </c>
      <c r="BH36" s="19" t="str">
        <f t="shared" si="50"/>
        <v/>
      </c>
      <c r="BI36" s="20" t="str">
        <f t="shared" si="51"/>
        <v/>
      </c>
      <c r="BJ36" s="27" t="str">
        <f t="shared" si="12"/>
        <v/>
      </c>
      <c r="BK36" s="26" t="str">
        <f t="shared" si="52"/>
        <v/>
      </c>
      <c r="BL36" s="26" t="str">
        <f t="shared" si="53"/>
        <v/>
      </c>
      <c r="BM36" s="26" t="str">
        <f t="shared" si="54"/>
        <v/>
      </c>
      <c r="BN36" s="26" t="str">
        <f t="shared" si="55"/>
        <v/>
      </c>
      <c r="BO36" s="26" t="str">
        <f t="shared" si="56"/>
        <v/>
      </c>
      <c r="BP36" s="26" t="str">
        <f t="shared" si="57"/>
        <v/>
      </c>
      <c r="BQ36" s="26" t="str">
        <f t="shared" si="58"/>
        <v/>
      </c>
      <c r="BR36" s="29" t="str">
        <f t="shared" si="59"/>
        <v/>
      </c>
      <c r="BS36" s="29" t="str">
        <f t="shared" si="13"/>
        <v/>
      </c>
      <c r="BT36" s="17" t="str">
        <f t="shared" si="60"/>
        <v/>
      </c>
      <c r="BU36" s="18" t="str">
        <f t="shared" si="14"/>
        <v/>
      </c>
      <c r="BV36" s="19" t="str">
        <f t="shared" si="61"/>
        <v/>
      </c>
      <c r="BW36" s="20" t="str">
        <f t="shared" si="62"/>
        <v/>
      </c>
      <c r="BX36" s="27" t="str">
        <f t="shared" si="15"/>
        <v/>
      </c>
      <c r="BY36" s="26" t="str">
        <f t="shared" si="63"/>
        <v/>
      </c>
      <c r="BZ36" s="26" t="str">
        <f t="shared" si="64"/>
        <v/>
      </c>
      <c r="CA36" s="26" t="str">
        <f t="shared" si="65"/>
        <v/>
      </c>
      <c r="CB36" s="26" t="str">
        <f t="shared" si="66"/>
        <v/>
      </c>
      <c r="CC36" s="26" t="str">
        <f t="shared" si="67"/>
        <v/>
      </c>
      <c r="CD36" s="26" t="str">
        <f t="shared" si="68"/>
        <v/>
      </c>
      <c r="CE36" s="26" t="str">
        <f t="shared" si="69"/>
        <v/>
      </c>
      <c r="CF36" s="17" t="str">
        <f t="shared" si="16"/>
        <v/>
      </c>
      <c r="CG36" s="17" t="str">
        <f t="shared" si="17"/>
        <v/>
      </c>
      <c r="CH36" s="10" t="str">
        <f t="shared" si="70"/>
        <v/>
      </c>
      <c r="CI36" s="7" t="str">
        <f t="shared" si="71"/>
        <v/>
      </c>
    </row>
    <row r="37" spans="2:87" ht="31.8" customHeight="1">
      <c r="B37" s="45">
        <v>29</v>
      </c>
      <c r="C37" s="82" t="str">
        <f t="shared" si="18"/>
        <v/>
      </c>
      <c r="D37" s="62"/>
      <c r="E37" s="63"/>
      <c r="F37" s="62"/>
      <c r="G37" s="62"/>
      <c r="H37" s="64"/>
      <c r="I37" s="65"/>
      <c r="J37" s="66"/>
      <c r="K37" s="67"/>
      <c r="L37" s="68"/>
      <c r="M37" s="67"/>
      <c r="N37" s="66"/>
      <c r="O37" s="69"/>
      <c r="P37" s="68"/>
      <c r="Q37" s="44"/>
      <c r="R37" s="38" t="str">
        <f t="shared" si="19"/>
        <v/>
      </c>
      <c r="S37" s="38" t="str">
        <f t="shared" si="20"/>
        <v/>
      </c>
      <c r="T37" s="15" t="str">
        <f t="shared" si="0"/>
        <v/>
      </c>
      <c r="U37" s="16" t="str">
        <f t="shared" si="21"/>
        <v/>
      </c>
      <c r="V37" s="17" t="str">
        <f t="shared" si="1"/>
        <v/>
      </c>
      <c r="W37" s="18" t="str">
        <f t="shared" si="2"/>
        <v/>
      </c>
      <c r="X37" s="19" t="str">
        <f t="shared" si="22"/>
        <v/>
      </c>
      <c r="Y37" s="20" t="str">
        <f t="shared" si="23"/>
        <v/>
      </c>
      <c r="Z37" s="27" t="str">
        <f t="shared" si="3"/>
        <v/>
      </c>
      <c r="AA37" s="26" t="str">
        <f t="shared" si="24"/>
        <v/>
      </c>
      <c r="AB37" s="26" t="str">
        <f t="shared" si="25"/>
        <v/>
      </c>
      <c r="AC37" s="26" t="str">
        <f t="shared" si="26"/>
        <v/>
      </c>
      <c r="AD37" s="26" t="str">
        <f t="shared" si="27"/>
        <v/>
      </c>
      <c r="AE37" s="26" t="str">
        <f t="shared" si="28"/>
        <v/>
      </c>
      <c r="AF37" s="26" t="str">
        <f t="shared" si="29"/>
        <v/>
      </c>
      <c r="AG37" s="26" t="str">
        <f t="shared" si="30"/>
        <v/>
      </c>
      <c r="AH37" s="14" t="str">
        <f t="shared" si="4"/>
        <v/>
      </c>
      <c r="AI37" s="15" t="str">
        <f t="shared" si="31"/>
        <v/>
      </c>
      <c r="AJ37" s="16" t="str">
        <f t="shared" si="32"/>
        <v/>
      </c>
      <c r="AK37" s="17" t="str">
        <f t="shared" si="33"/>
        <v/>
      </c>
      <c r="AL37" s="17" t="str">
        <f t="shared" si="34"/>
        <v/>
      </c>
      <c r="AM37" s="14" t="str">
        <f t="shared" si="35"/>
        <v/>
      </c>
      <c r="AN37" s="15" t="str">
        <f t="shared" si="36"/>
        <v/>
      </c>
      <c r="AO37" s="16" t="str">
        <f t="shared" si="37"/>
        <v/>
      </c>
      <c r="AP37" s="17" t="str">
        <f t="shared" si="38"/>
        <v/>
      </c>
      <c r="AQ37" s="17" t="str">
        <f t="shared" si="39"/>
        <v/>
      </c>
      <c r="AR37" s="18" t="str">
        <f t="shared" si="6"/>
        <v/>
      </c>
      <c r="AS37" s="19" t="str">
        <f t="shared" si="40"/>
        <v/>
      </c>
      <c r="AT37" s="20" t="str">
        <f t="shared" si="41"/>
        <v/>
      </c>
      <c r="AU37" s="27" t="str">
        <f t="shared" si="7"/>
        <v/>
      </c>
      <c r="AV37" s="26" t="str">
        <f t="shared" si="42"/>
        <v/>
      </c>
      <c r="AW37" s="26" t="str">
        <f t="shared" si="43"/>
        <v/>
      </c>
      <c r="AX37" s="26" t="str">
        <f t="shared" si="44"/>
        <v/>
      </c>
      <c r="AY37" s="26" t="str">
        <f t="shared" si="45"/>
        <v/>
      </c>
      <c r="AZ37" s="26" t="str">
        <f t="shared" si="46"/>
        <v/>
      </c>
      <c r="BA37" s="26" t="str">
        <f t="shared" si="47"/>
        <v/>
      </c>
      <c r="BB37" s="26" t="str">
        <f t="shared" si="48"/>
        <v/>
      </c>
      <c r="BC37" s="17" t="str">
        <f t="shared" si="8"/>
        <v/>
      </c>
      <c r="BD37" s="15" t="str">
        <f t="shared" si="9"/>
        <v/>
      </c>
      <c r="BE37" s="16" t="str">
        <f t="shared" si="49"/>
        <v/>
      </c>
      <c r="BF37" s="17" t="str">
        <f t="shared" si="10"/>
        <v/>
      </c>
      <c r="BG37" s="18" t="str">
        <f t="shared" si="11"/>
        <v/>
      </c>
      <c r="BH37" s="19" t="str">
        <f t="shared" si="50"/>
        <v/>
      </c>
      <c r="BI37" s="20" t="str">
        <f t="shared" si="51"/>
        <v/>
      </c>
      <c r="BJ37" s="27" t="str">
        <f t="shared" si="12"/>
        <v/>
      </c>
      <c r="BK37" s="26" t="str">
        <f t="shared" si="52"/>
        <v/>
      </c>
      <c r="BL37" s="26" t="str">
        <f t="shared" si="53"/>
        <v/>
      </c>
      <c r="BM37" s="26" t="str">
        <f t="shared" si="54"/>
        <v/>
      </c>
      <c r="BN37" s="26" t="str">
        <f t="shared" si="55"/>
        <v/>
      </c>
      <c r="BO37" s="26" t="str">
        <f t="shared" si="56"/>
        <v/>
      </c>
      <c r="BP37" s="26" t="str">
        <f t="shared" si="57"/>
        <v/>
      </c>
      <c r="BQ37" s="26" t="str">
        <f t="shared" si="58"/>
        <v/>
      </c>
      <c r="BR37" s="29" t="str">
        <f t="shared" si="59"/>
        <v/>
      </c>
      <c r="BS37" s="29" t="str">
        <f t="shared" si="13"/>
        <v/>
      </c>
      <c r="BT37" s="17" t="str">
        <f t="shared" si="60"/>
        <v/>
      </c>
      <c r="BU37" s="18" t="str">
        <f t="shared" si="14"/>
        <v/>
      </c>
      <c r="BV37" s="19" t="str">
        <f t="shared" si="61"/>
        <v/>
      </c>
      <c r="BW37" s="20" t="str">
        <f t="shared" si="62"/>
        <v/>
      </c>
      <c r="BX37" s="27" t="str">
        <f t="shared" si="15"/>
        <v/>
      </c>
      <c r="BY37" s="26" t="str">
        <f t="shared" si="63"/>
        <v/>
      </c>
      <c r="BZ37" s="26" t="str">
        <f t="shared" si="64"/>
        <v/>
      </c>
      <c r="CA37" s="26" t="str">
        <f t="shared" si="65"/>
        <v/>
      </c>
      <c r="CB37" s="26" t="str">
        <f t="shared" si="66"/>
        <v/>
      </c>
      <c r="CC37" s="26" t="str">
        <f t="shared" si="67"/>
        <v/>
      </c>
      <c r="CD37" s="26" t="str">
        <f t="shared" si="68"/>
        <v/>
      </c>
      <c r="CE37" s="26" t="str">
        <f t="shared" si="69"/>
        <v/>
      </c>
      <c r="CF37" s="17" t="str">
        <f t="shared" si="16"/>
        <v/>
      </c>
      <c r="CG37" s="17" t="str">
        <f t="shared" si="17"/>
        <v/>
      </c>
      <c r="CH37" s="10" t="str">
        <f t="shared" si="70"/>
        <v/>
      </c>
      <c r="CI37" s="7" t="str">
        <f t="shared" si="71"/>
        <v/>
      </c>
    </row>
    <row r="38" spans="2:87" ht="31.8" customHeight="1">
      <c r="B38" s="45">
        <v>30</v>
      </c>
      <c r="C38" s="82" t="str">
        <f t="shared" si="18"/>
        <v/>
      </c>
      <c r="D38" s="62"/>
      <c r="E38" s="63"/>
      <c r="F38" s="62"/>
      <c r="G38" s="62"/>
      <c r="H38" s="64"/>
      <c r="I38" s="65"/>
      <c r="J38" s="66"/>
      <c r="K38" s="67"/>
      <c r="L38" s="68"/>
      <c r="M38" s="67"/>
      <c r="N38" s="66"/>
      <c r="O38" s="69"/>
      <c r="P38" s="68"/>
      <c r="Q38" s="44"/>
      <c r="R38" s="38" t="str">
        <f t="shared" si="19"/>
        <v/>
      </c>
      <c r="S38" s="38" t="str">
        <f t="shared" si="20"/>
        <v/>
      </c>
      <c r="T38" s="15" t="str">
        <f t="shared" si="0"/>
        <v/>
      </c>
      <c r="U38" s="16" t="str">
        <f t="shared" si="21"/>
        <v/>
      </c>
      <c r="V38" s="17" t="str">
        <f t="shared" si="1"/>
        <v/>
      </c>
      <c r="W38" s="18" t="str">
        <f t="shared" si="2"/>
        <v/>
      </c>
      <c r="X38" s="19" t="str">
        <f t="shared" si="22"/>
        <v/>
      </c>
      <c r="Y38" s="20" t="str">
        <f t="shared" si="23"/>
        <v/>
      </c>
      <c r="Z38" s="27" t="str">
        <f t="shared" si="3"/>
        <v/>
      </c>
      <c r="AA38" s="26" t="str">
        <f t="shared" si="24"/>
        <v/>
      </c>
      <c r="AB38" s="26" t="str">
        <f t="shared" si="25"/>
        <v/>
      </c>
      <c r="AC38" s="26" t="str">
        <f t="shared" si="26"/>
        <v/>
      </c>
      <c r="AD38" s="26" t="str">
        <f t="shared" si="27"/>
        <v/>
      </c>
      <c r="AE38" s="26" t="str">
        <f t="shared" si="28"/>
        <v/>
      </c>
      <c r="AF38" s="26" t="str">
        <f t="shared" si="29"/>
        <v/>
      </c>
      <c r="AG38" s="26" t="str">
        <f t="shared" si="30"/>
        <v/>
      </c>
      <c r="AH38" s="14" t="str">
        <f t="shared" si="4"/>
        <v/>
      </c>
      <c r="AI38" s="15" t="str">
        <f t="shared" si="31"/>
        <v/>
      </c>
      <c r="AJ38" s="16" t="str">
        <f t="shared" si="32"/>
        <v/>
      </c>
      <c r="AK38" s="17" t="str">
        <f t="shared" si="33"/>
        <v/>
      </c>
      <c r="AL38" s="17" t="str">
        <f t="shared" si="34"/>
        <v/>
      </c>
      <c r="AM38" s="14" t="str">
        <f t="shared" si="35"/>
        <v/>
      </c>
      <c r="AN38" s="15" t="str">
        <f t="shared" si="36"/>
        <v/>
      </c>
      <c r="AO38" s="16" t="str">
        <f t="shared" si="37"/>
        <v/>
      </c>
      <c r="AP38" s="17" t="str">
        <f t="shared" si="38"/>
        <v/>
      </c>
      <c r="AQ38" s="17" t="str">
        <f t="shared" si="39"/>
        <v/>
      </c>
      <c r="AR38" s="18" t="str">
        <f t="shared" si="6"/>
        <v/>
      </c>
      <c r="AS38" s="19" t="str">
        <f t="shared" si="40"/>
        <v/>
      </c>
      <c r="AT38" s="20" t="str">
        <f t="shared" si="41"/>
        <v/>
      </c>
      <c r="AU38" s="27" t="str">
        <f t="shared" si="7"/>
        <v/>
      </c>
      <c r="AV38" s="26" t="str">
        <f t="shared" si="42"/>
        <v/>
      </c>
      <c r="AW38" s="26" t="str">
        <f t="shared" si="43"/>
        <v/>
      </c>
      <c r="AX38" s="26" t="str">
        <f t="shared" si="44"/>
        <v/>
      </c>
      <c r="AY38" s="26" t="str">
        <f t="shared" si="45"/>
        <v/>
      </c>
      <c r="AZ38" s="26" t="str">
        <f t="shared" si="46"/>
        <v/>
      </c>
      <c r="BA38" s="26" t="str">
        <f t="shared" si="47"/>
        <v/>
      </c>
      <c r="BB38" s="26" t="str">
        <f t="shared" si="48"/>
        <v/>
      </c>
      <c r="BC38" s="17" t="str">
        <f t="shared" si="8"/>
        <v/>
      </c>
      <c r="BD38" s="15" t="str">
        <f t="shared" si="9"/>
        <v/>
      </c>
      <c r="BE38" s="16" t="str">
        <f t="shared" si="49"/>
        <v/>
      </c>
      <c r="BF38" s="17" t="str">
        <f t="shared" si="10"/>
        <v/>
      </c>
      <c r="BG38" s="18" t="str">
        <f t="shared" si="11"/>
        <v/>
      </c>
      <c r="BH38" s="19" t="str">
        <f t="shared" si="50"/>
        <v/>
      </c>
      <c r="BI38" s="20" t="str">
        <f t="shared" si="51"/>
        <v/>
      </c>
      <c r="BJ38" s="27" t="str">
        <f t="shared" si="12"/>
        <v/>
      </c>
      <c r="BK38" s="26" t="str">
        <f t="shared" si="52"/>
        <v/>
      </c>
      <c r="BL38" s="26" t="str">
        <f t="shared" si="53"/>
        <v/>
      </c>
      <c r="BM38" s="26" t="str">
        <f t="shared" si="54"/>
        <v/>
      </c>
      <c r="BN38" s="26" t="str">
        <f t="shared" si="55"/>
        <v/>
      </c>
      <c r="BO38" s="26" t="str">
        <f t="shared" si="56"/>
        <v/>
      </c>
      <c r="BP38" s="26" t="str">
        <f t="shared" si="57"/>
        <v/>
      </c>
      <c r="BQ38" s="26" t="str">
        <f t="shared" si="58"/>
        <v/>
      </c>
      <c r="BR38" s="29" t="str">
        <f t="shared" si="59"/>
        <v/>
      </c>
      <c r="BS38" s="29" t="str">
        <f t="shared" si="13"/>
        <v/>
      </c>
      <c r="BT38" s="17" t="str">
        <f t="shared" si="60"/>
        <v/>
      </c>
      <c r="BU38" s="18" t="str">
        <f t="shared" si="14"/>
        <v/>
      </c>
      <c r="BV38" s="19" t="str">
        <f t="shared" si="61"/>
        <v/>
      </c>
      <c r="BW38" s="20" t="str">
        <f t="shared" si="62"/>
        <v/>
      </c>
      <c r="BX38" s="27" t="str">
        <f t="shared" si="15"/>
        <v/>
      </c>
      <c r="BY38" s="26" t="str">
        <f t="shared" si="63"/>
        <v/>
      </c>
      <c r="BZ38" s="26" t="str">
        <f t="shared" si="64"/>
        <v/>
      </c>
      <c r="CA38" s="26" t="str">
        <f t="shared" si="65"/>
        <v/>
      </c>
      <c r="CB38" s="26" t="str">
        <f t="shared" si="66"/>
        <v/>
      </c>
      <c r="CC38" s="26" t="str">
        <f t="shared" si="67"/>
        <v/>
      </c>
      <c r="CD38" s="26" t="str">
        <f t="shared" si="68"/>
        <v/>
      </c>
      <c r="CE38" s="26" t="str">
        <f t="shared" si="69"/>
        <v/>
      </c>
      <c r="CF38" s="17" t="str">
        <f t="shared" si="16"/>
        <v/>
      </c>
      <c r="CG38" s="17" t="str">
        <f t="shared" si="17"/>
        <v/>
      </c>
      <c r="CH38" s="10" t="str">
        <f t="shared" si="70"/>
        <v/>
      </c>
      <c r="CI38" s="7" t="str">
        <f t="shared" si="71"/>
        <v/>
      </c>
    </row>
    <row r="39" spans="2:87" ht="31.8" customHeight="1">
      <c r="B39" s="45">
        <v>31</v>
      </c>
      <c r="C39" s="82" t="str">
        <f t="shared" si="18"/>
        <v/>
      </c>
      <c r="D39" s="62"/>
      <c r="E39" s="63"/>
      <c r="F39" s="62"/>
      <c r="G39" s="62"/>
      <c r="H39" s="64"/>
      <c r="I39" s="65"/>
      <c r="J39" s="66"/>
      <c r="K39" s="67"/>
      <c r="L39" s="68"/>
      <c r="M39" s="67"/>
      <c r="N39" s="66"/>
      <c r="O39" s="69"/>
      <c r="P39" s="68"/>
      <c r="Q39" s="44"/>
      <c r="R39" s="38" t="str">
        <f t="shared" si="19"/>
        <v/>
      </c>
      <c r="S39" s="38" t="str">
        <f t="shared" si="20"/>
        <v/>
      </c>
      <c r="T39" s="15" t="str">
        <f t="shared" si="0"/>
        <v/>
      </c>
      <c r="U39" s="16" t="str">
        <f t="shared" si="21"/>
        <v/>
      </c>
      <c r="V39" s="17" t="str">
        <f t="shared" si="1"/>
        <v/>
      </c>
      <c r="W39" s="18" t="str">
        <f t="shared" si="2"/>
        <v/>
      </c>
      <c r="X39" s="19" t="str">
        <f t="shared" si="22"/>
        <v/>
      </c>
      <c r="Y39" s="20" t="str">
        <f t="shared" si="23"/>
        <v/>
      </c>
      <c r="Z39" s="27" t="str">
        <f t="shared" si="3"/>
        <v/>
      </c>
      <c r="AA39" s="26" t="str">
        <f t="shared" si="24"/>
        <v/>
      </c>
      <c r="AB39" s="26" t="str">
        <f t="shared" si="25"/>
        <v/>
      </c>
      <c r="AC39" s="26" t="str">
        <f t="shared" si="26"/>
        <v/>
      </c>
      <c r="AD39" s="26" t="str">
        <f t="shared" si="27"/>
        <v/>
      </c>
      <c r="AE39" s="26" t="str">
        <f t="shared" si="28"/>
        <v/>
      </c>
      <c r="AF39" s="26" t="str">
        <f t="shared" si="29"/>
        <v/>
      </c>
      <c r="AG39" s="26" t="str">
        <f t="shared" si="30"/>
        <v/>
      </c>
      <c r="AH39" s="14" t="str">
        <f t="shared" si="4"/>
        <v/>
      </c>
      <c r="AI39" s="15" t="str">
        <f t="shared" si="31"/>
        <v/>
      </c>
      <c r="AJ39" s="16" t="str">
        <f t="shared" si="32"/>
        <v/>
      </c>
      <c r="AK39" s="17" t="str">
        <f t="shared" si="33"/>
        <v/>
      </c>
      <c r="AL39" s="17" t="str">
        <f t="shared" si="34"/>
        <v/>
      </c>
      <c r="AM39" s="14" t="str">
        <f t="shared" si="35"/>
        <v/>
      </c>
      <c r="AN39" s="15" t="str">
        <f t="shared" si="36"/>
        <v/>
      </c>
      <c r="AO39" s="16" t="str">
        <f t="shared" si="37"/>
        <v/>
      </c>
      <c r="AP39" s="17" t="str">
        <f t="shared" si="38"/>
        <v/>
      </c>
      <c r="AQ39" s="17" t="str">
        <f t="shared" si="39"/>
        <v/>
      </c>
      <c r="AR39" s="18" t="str">
        <f t="shared" si="6"/>
        <v/>
      </c>
      <c r="AS39" s="19" t="str">
        <f t="shared" si="40"/>
        <v/>
      </c>
      <c r="AT39" s="20" t="str">
        <f t="shared" si="41"/>
        <v/>
      </c>
      <c r="AU39" s="27" t="str">
        <f t="shared" si="7"/>
        <v/>
      </c>
      <c r="AV39" s="26" t="str">
        <f t="shared" si="42"/>
        <v/>
      </c>
      <c r="AW39" s="26" t="str">
        <f t="shared" si="43"/>
        <v/>
      </c>
      <c r="AX39" s="26" t="str">
        <f t="shared" si="44"/>
        <v/>
      </c>
      <c r="AY39" s="26" t="str">
        <f t="shared" si="45"/>
        <v/>
      </c>
      <c r="AZ39" s="26" t="str">
        <f t="shared" si="46"/>
        <v/>
      </c>
      <c r="BA39" s="26" t="str">
        <f t="shared" si="47"/>
        <v/>
      </c>
      <c r="BB39" s="26" t="str">
        <f t="shared" si="48"/>
        <v/>
      </c>
      <c r="BC39" s="17" t="str">
        <f t="shared" si="8"/>
        <v/>
      </c>
      <c r="BD39" s="15" t="str">
        <f t="shared" si="9"/>
        <v/>
      </c>
      <c r="BE39" s="16" t="str">
        <f t="shared" si="49"/>
        <v/>
      </c>
      <c r="BF39" s="17" t="str">
        <f t="shared" si="10"/>
        <v/>
      </c>
      <c r="BG39" s="18" t="str">
        <f t="shared" si="11"/>
        <v/>
      </c>
      <c r="BH39" s="19" t="str">
        <f t="shared" si="50"/>
        <v/>
      </c>
      <c r="BI39" s="20" t="str">
        <f t="shared" si="51"/>
        <v/>
      </c>
      <c r="BJ39" s="27" t="str">
        <f t="shared" si="12"/>
        <v/>
      </c>
      <c r="BK39" s="26" t="str">
        <f t="shared" si="52"/>
        <v/>
      </c>
      <c r="BL39" s="26" t="str">
        <f t="shared" si="53"/>
        <v/>
      </c>
      <c r="BM39" s="26" t="str">
        <f t="shared" si="54"/>
        <v/>
      </c>
      <c r="BN39" s="26" t="str">
        <f t="shared" si="55"/>
        <v/>
      </c>
      <c r="BO39" s="26" t="str">
        <f t="shared" si="56"/>
        <v/>
      </c>
      <c r="BP39" s="26" t="str">
        <f t="shared" si="57"/>
        <v/>
      </c>
      <c r="BQ39" s="26" t="str">
        <f t="shared" si="58"/>
        <v/>
      </c>
      <c r="BR39" s="29" t="str">
        <f t="shared" si="59"/>
        <v/>
      </c>
      <c r="BS39" s="29" t="str">
        <f t="shared" si="13"/>
        <v/>
      </c>
      <c r="BT39" s="17" t="str">
        <f t="shared" si="60"/>
        <v/>
      </c>
      <c r="BU39" s="18" t="str">
        <f t="shared" si="14"/>
        <v/>
      </c>
      <c r="BV39" s="19" t="str">
        <f t="shared" si="61"/>
        <v/>
      </c>
      <c r="BW39" s="20" t="str">
        <f t="shared" si="62"/>
        <v/>
      </c>
      <c r="BX39" s="27" t="str">
        <f t="shared" si="15"/>
        <v/>
      </c>
      <c r="BY39" s="26" t="str">
        <f t="shared" si="63"/>
        <v/>
      </c>
      <c r="BZ39" s="26" t="str">
        <f t="shared" si="64"/>
        <v/>
      </c>
      <c r="CA39" s="26" t="str">
        <f t="shared" si="65"/>
        <v/>
      </c>
      <c r="CB39" s="26" t="str">
        <f t="shared" si="66"/>
        <v/>
      </c>
      <c r="CC39" s="26" t="str">
        <f t="shared" si="67"/>
        <v/>
      </c>
      <c r="CD39" s="26" t="str">
        <f t="shared" si="68"/>
        <v/>
      </c>
      <c r="CE39" s="26" t="str">
        <f t="shared" si="69"/>
        <v/>
      </c>
      <c r="CF39" s="17" t="str">
        <f t="shared" si="16"/>
        <v/>
      </c>
      <c r="CG39" s="17" t="str">
        <f t="shared" si="17"/>
        <v/>
      </c>
      <c r="CH39" s="10" t="str">
        <f t="shared" si="70"/>
        <v/>
      </c>
      <c r="CI39" s="7" t="str">
        <f t="shared" si="71"/>
        <v/>
      </c>
    </row>
    <row r="40" spans="2:87" ht="31.8" customHeight="1">
      <c r="B40" s="45">
        <v>32</v>
      </c>
      <c r="C40" s="82" t="str">
        <f t="shared" si="18"/>
        <v/>
      </c>
      <c r="D40" s="62"/>
      <c r="E40" s="63"/>
      <c r="F40" s="62"/>
      <c r="G40" s="62"/>
      <c r="H40" s="64"/>
      <c r="I40" s="65"/>
      <c r="J40" s="66"/>
      <c r="K40" s="67"/>
      <c r="L40" s="68"/>
      <c r="M40" s="67"/>
      <c r="N40" s="66"/>
      <c r="O40" s="69"/>
      <c r="P40" s="68"/>
      <c r="Q40" s="44"/>
      <c r="R40" s="38" t="str">
        <f t="shared" si="19"/>
        <v/>
      </c>
      <c r="S40" s="38" t="str">
        <f t="shared" si="20"/>
        <v/>
      </c>
      <c r="T40" s="15" t="str">
        <f t="shared" si="0"/>
        <v/>
      </c>
      <c r="U40" s="16" t="str">
        <f t="shared" si="21"/>
        <v/>
      </c>
      <c r="V40" s="17" t="str">
        <f t="shared" si="1"/>
        <v/>
      </c>
      <c r="W40" s="18" t="str">
        <f t="shared" si="2"/>
        <v/>
      </c>
      <c r="X40" s="19" t="str">
        <f t="shared" si="22"/>
        <v/>
      </c>
      <c r="Y40" s="20" t="str">
        <f t="shared" si="23"/>
        <v/>
      </c>
      <c r="Z40" s="27" t="str">
        <f t="shared" si="3"/>
        <v/>
      </c>
      <c r="AA40" s="26" t="str">
        <f t="shared" si="24"/>
        <v/>
      </c>
      <c r="AB40" s="26" t="str">
        <f t="shared" si="25"/>
        <v/>
      </c>
      <c r="AC40" s="26" t="str">
        <f t="shared" si="26"/>
        <v/>
      </c>
      <c r="AD40" s="26" t="str">
        <f t="shared" si="27"/>
        <v/>
      </c>
      <c r="AE40" s="26" t="str">
        <f t="shared" si="28"/>
        <v/>
      </c>
      <c r="AF40" s="26" t="str">
        <f t="shared" si="29"/>
        <v/>
      </c>
      <c r="AG40" s="26" t="str">
        <f t="shared" si="30"/>
        <v/>
      </c>
      <c r="AH40" s="14" t="str">
        <f t="shared" si="4"/>
        <v/>
      </c>
      <c r="AI40" s="15" t="str">
        <f t="shared" si="31"/>
        <v/>
      </c>
      <c r="AJ40" s="16" t="str">
        <f t="shared" si="32"/>
        <v/>
      </c>
      <c r="AK40" s="17" t="str">
        <f t="shared" si="33"/>
        <v/>
      </c>
      <c r="AL40" s="17" t="str">
        <f t="shared" si="34"/>
        <v/>
      </c>
      <c r="AM40" s="14" t="str">
        <f t="shared" si="35"/>
        <v/>
      </c>
      <c r="AN40" s="15" t="str">
        <f t="shared" si="36"/>
        <v/>
      </c>
      <c r="AO40" s="16" t="str">
        <f t="shared" si="37"/>
        <v/>
      </c>
      <c r="AP40" s="17" t="str">
        <f t="shared" si="38"/>
        <v/>
      </c>
      <c r="AQ40" s="17" t="str">
        <f t="shared" si="39"/>
        <v/>
      </c>
      <c r="AR40" s="18" t="str">
        <f t="shared" si="6"/>
        <v/>
      </c>
      <c r="AS40" s="19" t="str">
        <f t="shared" si="40"/>
        <v/>
      </c>
      <c r="AT40" s="20" t="str">
        <f t="shared" si="41"/>
        <v/>
      </c>
      <c r="AU40" s="27" t="str">
        <f t="shared" si="7"/>
        <v/>
      </c>
      <c r="AV40" s="26" t="str">
        <f t="shared" si="42"/>
        <v/>
      </c>
      <c r="AW40" s="26" t="str">
        <f t="shared" si="43"/>
        <v/>
      </c>
      <c r="AX40" s="26" t="str">
        <f t="shared" si="44"/>
        <v/>
      </c>
      <c r="AY40" s="26" t="str">
        <f t="shared" si="45"/>
        <v/>
      </c>
      <c r="AZ40" s="26" t="str">
        <f t="shared" si="46"/>
        <v/>
      </c>
      <c r="BA40" s="26" t="str">
        <f t="shared" si="47"/>
        <v/>
      </c>
      <c r="BB40" s="26" t="str">
        <f t="shared" si="48"/>
        <v/>
      </c>
      <c r="BC40" s="17" t="str">
        <f t="shared" si="8"/>
        <v/>
      </c>
      <c r="BD40" s="15" t="str">
        <f t="shared" si="9"/>
        <v/>
      </c>
      <c r="BE40" s="16" t="str">
        <f t="shared" si="49"/>
        <v/>
      </c>
      <c r="BF40" s="17" t="str">
        <f t="shared" si="10"/>
        <v/>
      </c>
      <c r="BG40" s="18" t="str">
        <f t="shared" si="11"/>
        <v/>
      </c>
      <c r="BH40" s="19" t="str">
        <f t="shared" si="50"/>
        <v/>
      </c>
      <c r="BI40" s="20" t="str">
        <f t="shared" si="51"/>
        <v/>
      </c>
      <c r="BJ40" s="27" t="str">
        <f t="shared" si="12"/>
        <v/>
      </c>
      <c r="BK40" s="26" t="str">
        <f t="shared" si="52"/>
        <v/>
      </c>
      <c r="BL40" s="26" t="str">
        <f t="shared" si="53"/>
        <v/>
      </c>
      <c r="BM40" s="26" t="str">
        <f t="shared" si="54"/>
        <v/>
      </c>
      <c r="BN40" s="26" t="str">
        <f t="shared" si="55"/>
        <v/>
      </c>
      <c r="BO40" s="26" t="str">
        <f t="shared" si="56"/>
        <v/>
      </c>
      <c r="BP40" s="26" t="str">
        <f t="shared" si="57"/>
        <v/>
      </c>
      <c r="BQ40" s="26" t="str">
        <f t="shared" si="58"/>
        <v/>
      </c>
      <c r="BR40" s="29" t="str">
        <f t="shared" si="59"/>
        <v/>
      </c>
      <c r="BS40" s="29" t="str">
        <f t="shared" si="13"/>
        <v/>
      </c>
      <c r="BT40" s="17" t="str">
        <f t="shared" si="60"/>
        <v/>
      </c>
      <c r="BU40" s="18" t="str">
        <f t="shared" si="14"/>
        <v/>
      </c>
      <c r="BV40" s="19" t="str">
        <f t="shared" si="61"/>
        <v/>
      </c>
      <c r="BW40" s="20" t="str">
        <f t="shared" si="62"/>
        <v/>
      </c>
      <c r="BX40" s="27" t="str">
        <f t="shared" si="15"/>
        <v/>
      </c>
      <c r="BY40" s="26" t="str">
        <f t="shared" si="63"/>
        <v/>
      </c>
      <c r="BZ40" s="26" t="str">
        <f t="shared" si="64"/>
        <v/>
      </c>
      <c r="CA40" s="26" t="str">
        <f t="shared" si="65"/>
        <v/>
      </c>
      <c r="CB40" s="26" t="str">
        <f t="shared" si="66"/>
        <v/>
      </c>
      <c r="CC40" s="26" t="str">
        <f t="shared" si="67"/>
        <v/>
      </c>
      <c r="CD40" s="26" t="str">
        <f t="shared" si="68"/>
        <v/>
      </c>
      <c r="CE40" s="26" t="str">
        <f t="shared" si="69"/>
        <v/>
      </c>
      <c r="CF40" s="17" t="str">
        <f t="shared" si="16"/>
        <v/>
      </c>
      <c r="CG40" s="17" t="str">
        <f t="shared" si="17"/>
        <v/>
      </c>
      <c r="CH40" s="10" t="str">
        <f t="shared" si="70"/>
        <v/>
      </c>
      <c r="CI40" s="7" t="str">
        <f t="shared" si="71"/>
        <v/>
      </c>
    </row>
    <row r="41" spans="2:87" ht="31.8" customHeight="1">
      <c r="B41" s="45">
        <v>33</v>
      </c>
      <c r="C41" s="82" t="str">
        <f t="shared" si="18"/>
        <v/>
      </c>
      <c r="D41" s="62"/>
      <c r="E41" s="63"/>
      <c r="F41" s="62"/>
      <c r="G41" s="62"/>
      <c r="H41" s="64"/>
      <c r="I41" s="65"/>
      <c r="J41" s="66"/>
      <c r="K41" s="67"/>
      <c r="L41" s="68"/>
      <c r="M41" s="67"/>
      <c r="N41" s="66"/>
      <c r="O41" s="69"/>
      <c r="P41" s="68"/>
      <c r="Q41" s="44"/>
      <c r="R41" s="38" t="str">
        <f t="shared" si="19"/>
        <v/>
      </c>
      <c r="S41" s="38" t="str">
        <f t="shared" si="20"/>
        <v/>
      </c>
      <c r="T41" s="15" t="str">
        <f t="shared" ref="T41:T58" si="72">IF(D41&lt;&gt;"",IF(LEN(D41)&lt;&gt;8,"・組合員番号が８桁でない"&amp;CHAR(10),""),"")</f>
        <v/>
      </c>
      <c r="U41" s="16" t="str">
        <f t="shared" si="21"/>
        <v/>
      </c>
      <c r="V41" s="17" t="str">
        <f t="shared" ref="V41:V58" si="73">IF(U41="",UPPER(D41),"")</f>
        <v/>
      </c>
      <c r="W41" s="18" t="str">
        <f t="shared" ref="W41:W58" si="74">IF(E41&lt;&gt;"",IFERROR((SUBSTITUTE(SUBSTITUTE(SUBSTITUTE(INT(E41/1000000),3,"S"),4,"H"),5,"R")&amp;MID(E41,2,2)&amp;"."&amp;MID(E41,4,2)&amp;"."&amp;MID(E41,6,2))*1,"日付が無効"),"")</f>
        <v/>
      </c>
      <c r="X41" s="19" t="str">
        <f t="shared" si="22"/>
        <v/>
      </c>
      <c r="Y41" s="20" t="str">
        <f t="shared" si="23"/>
        <v/>
      </c>
      <c r="Z41" s="27" t="str">
        <f t="shared" ref="Z41:Z58" si="75">IF(AND(E41&lt;&gt;"",Y41=""),E41,"")</f>
        <v/>
      </c>
      <c r="AA41" s="26" t="str">
        <f t="shared" si="24"/>
        <v/>
      </c>
      <c r="AB41" s="26" t="str">
        <f t="shared" si="25"/>
        <v/>
      </c>
      <c r="AC41" s="26" t="str">
        <f t="shared" si="26"/>
        <v/>
      </c>
      <c r="AD41" s="26" t="str">
        <f t="shared" si="27"/>
        <v/>
      </c>
      <c r="AE41" s="26" t="str">
        <f t="shared" si="28"/>
        <v/>
      </c>
      <c r="AF41" s="26" t="str">
        <f t="shared" si="29"/>
        <v/>
      </c>
      <c r="AG41" s="26" t="str">
        <f t="shared" si="30"/>
        <v/>
      </c>
      <c r="AH41" s="14" t="str">
        <f t="shared" ref="AH41:AH58" si="76">SUBSTITUTE(F41,"　"," ")</f>
        <v/>
      </c>
      <c r="AI41" s="15" t="str">
        <f t="shared" si="31"/>
        <v/>
      </c>
      <c r="AJ41" s="16" t="str">
        <f t="shared" si="32"/>
        <v/>
      </c>
      <c r="AK41" s="17" t="str">
        <f t="shared" si="33"/>
        <v/>
      </c>
      <c r="AL41" s="17" t="str">
        <f t="shared" si="34"/>
        <v/>
      </c>
      <c r="AM41" s="14" t="str">
        <f t="shared" si="35"/>
        <v/>
      </c>
      <c r="AN41" s="15" t="str">
        <f t="shared" si="36"/>
        <v/>
      </c>
      <c r="AO41" s="16" t="str">
        <f t="shared" si="37"/>
        <v/>
      </c>
      <c r="AP41" s="17" t="str">
        <f t="shared" si="38"/>
        <v/>
      </c>
      <c r="AQ41" s="17" t="str">
        <f t="shared" si="39"/>
        <v/>
      </c>
      <c r="AR41" s="18" t="str">
        <f t="shared" ref="AR41:AR58" si="77">IF(H41&lt;&gt;"",IFERROR((SUBSTITUTE(SUBSTITUTE(SUBSTITUTE(INT(H41/1000000),3,"S"),4,"H"),5,"R")&amp;MID(H41,2,2)&amp;"."&amp;MID(H41,4,2)&amp;"."&amp;MID(H41,6,2))*1,FALSE),"")</f>
        <v/>
      </c>
      <c r="AS41" s="19" t="str">
        <f t="shared" si="40"/>
        <v/>
      </c>
      <c r="AT41" s="20" t="str">
        <f t="shared" si="41"/>
        <v/>
      </c>
      <c r="AU41" s="27" t="str">
        <f t="shared" ref="AU41:AU58" si="78">IF(AND(H41&lt;&gt;"",AT41=""),H41,"")</f>
        <v/>
      </c>
      <c r="AV41" s="26" t="str">
        <f t="shared" si="42"/>
        <v/>
      </c>
      <c r="AW41" s="26" t="str">
        <f t="shared" si="43"/>
        <v/>
      </c>
      <c r="AX41" s="26" t="str">
        <f t="shared" si="44"/>
        <v/>
      </c>
      <c r="AY41" s="26" t="str">
        <f t="shared" si="45"/>
        <v/>
      </c>
      <c r="AZ41" s="26" t="str">
        <f t="shared" si="46"/>
        <v/>
      </c>
      <c r="BA41" s="26" t="str">
        <f t="shared" si="47"/>
        <v/>
      </c>
      <c r="BB41" s="26" t="str">
        <f t="shared" si="48"/>
        <v/>
      </c>
      <c r="BC41" s="17" t="str">
        <f t="shared" ref="BC41:BC58" si="79">IF(I41&lt;&gt;"",I41,"")</f>
        <v/>
      </c>
      <c r="BD41" s="15" t="str">
        <f t="shared" ref="BD41:BD58" si="80">IF(J41&lt;&gt;"",IF(AND(0&lt;J41,J41&lt;9),"","・退職コードが無効"&amp;CHAR(10)),"")</f>
        <v/>
      </c>
      <c r="BE41" s="16" t="str">
        <f t="shared" si="49"/>
        <v/>
      </c>
      <c r="BF41" s="17" t="str">
        <f t="shared" ref="BF41:BF58" si="81">IF(BE41="",IF(J41&lt;&gt;"",J41,""),"")</f>
        <v/>
      </c>
      <c r="BG41" s="18" t="str">
        <f t="shared" ref="BG41:BG58" si="82">IF(K41&lt;&gt;"",IFERROR((SUBSTITUTE(SUBSTITUTE(SUBSTITUTE(INT(K41/1000000),3,"S"),4,"H"),5,"R")&amp;MID(K41,2,2)&amp;"."&amp;MID(K41,4,2)&amp;"."&amp;MID(K41,6,2))*1,"日付が無効"),"")</f>
        <v/>
      </c>
      <c r="BH41" s="19" t="str">
        <f t="shared" si="50"/>
        <v/>
      </c>
      <c r="BI41" s="20" t="str">
        <f t="shared" si="51"/>
        <v/>
      </c>
      <c r="BJ41" s="27" t="str">
        <f t="shared" ref="BJ41:BJ58" si="83">IF(AND(K41&lt;&gt;"",BI41=""),K41,"")</f>
        <v/>
      </c>
      <c r="BK41" s="26" t="str">
        <f t="shared" si="52"/>
        <v/>
      </c>
      <c r="BL41" s="26" t="str">
        <f t="shared" si="53"/>
        <v/>
      </c>
      <c r="BM41" s="26" t="str">
        <f t="shared" si="54"/>
        <v/>
      </c>
      <c r="BN41" s="26" t="str">
        <f t="shared" si="55"/>
        <v/>
      </c>
      <c r="BO41" s="26" t="str">
        <f t="shared" si="56"/>
        <v/>
      </c>
      <c r="BP41" s="26" t="str">
        <f t="shared" si="57"/>
        <v/>
      </c>
      <c r="BQ41" s="26" t="str">
        <f t="shared" si="58"/>
        <v/>
      </c>
      <c r="BR41" s="29" t="str">
        <f t="shared" si="59"/>
        <v/>
      </c>
      <c r="BS41" s="29" t="str">
        <f t="shared" ref="BS41:BS58" si="84">IF(L41&lt;&gt;"",L41,"")</f>
        <v/>
      </c>
      <c r="BT41" s="17" t="str">
        <f t="shared" si="60"/>
        <v/>
      </c>
      <c r="BU41" s="18" t="str">
        <f t="shared" ref="BU41:BU58" si="85">IF(M41&lt;&gt;"",IFERROR((SUBSTITUTE(SUBSTITUTE(SUBSTITUTE(INT(M41/1000000),3,"S"),4,"H"),5,"R")&amp;MID(M41,2,2)&amp;"."&amp;MID(M41,4,2)&amp;"."&amp;MID(M41,6,2))*1,"日付が無効"),"")</f>
        <v/>
      </c>
      <c r="BV41" s="19" t="str">
        <f t="shared" si="61"/>
        <v/>
      </c>
      <c r="BW41" s="20" t="str">
        <f t="shared" si="62"/>
        <v/>
      </c>
      <c r="BX41" s="27" t="str">
        <f t="shared" ref="BX41:BX58" si="86">IF(AND(M41&lt;&gt;"",BW41=""),M41,"")</f>
        <v/>
      </c>
      <c r="BY41" s="26" t="str">
        <f t="shared" si="63"/>
        <v/>
      </c>
      <c r="BZ41" s="26" t="str">
        <f t="shared" si="64"/>
        <v/>
      </c>
      <c r="CA41" s="26" t="str">
        <f t="shared" si="65"/>
        <v/>
      </c>
      <c r="CB41" s="26" t="str">
        <f t="shared" si="66"/>
        <v/>
      </c>
      <c r="CC41" s="26" t="str">
        <f t="shared" si="67"/>
        <v/>
      </c>
      <c r="CD41" s="26" t="str">
        <f t="shared" si="68"/>
        <v/>
      </c>
      <c r="CE41" s="26" t="str">
        <f t="shared" si="69"/>
        <v/>
      </c>
      <c r="CF41" s="17" t="str">
        <f t="shared" ref="CF41:CF58" si="87">IF(N41&lt;&gt;"",N41,"")</f>
        <v/>
      </c>
      <c r="CG41" s="17" t="str">
        <f t="shared" ref="CG41:CG58" si="88">IF(O41&lt;&gt;"",O41,"")&amp;IF(P41="0","【資格確認書 未交付】","")</f>
        <v/>
      </c>
      <c r="CH41" s="10" t="str">
        <f t="shared" si="70"/>
        <v/>
      </c>
      <c r="CI41" s="7" t="str">
        <f t="shared" si="71"/>
        <v/>
      </c>
    </row>
    <row r="42" spans="2:87" ht="31.8" customHeight="1">
      <c r="B42" s="45">
        <v>34</v>
      </c>
      <c r="C42" s="82" t="str">
        <f t="shared" si="18"/>
        <v/>
      </c>
      <c r="D42" s="62"/>
      <c r="E42" s="63"/>
      <c r="F42" s="62"/>
      <c r="G42" s="62"/>
      <c r="H42" s="64"/>
      <c r="I42" s="65"/>
      <c r="J42" s="66"/>
      <c r="K42" s="67"/>
      <c r="L42" s="68"/>
      <c r="M42" s="67"/>
      <c r="N42" s="66"/>
      <c r="O42" s="69"/>
      <c r="P42" s="68"/>
      <c r="Q42" s="44"/>
      <c r="R42" s="38" t="str">
        <f t="shared" si="19"/>
        <v/>
      </c>
      <c r="S42" s="38" t="str">
        <f t="shared" si="20"/>
        <v/>
      </c>
      <c r="T42" s="15" t="str">
        <f t="shared" si="72"/>
        <v/>
      </c>
      <c r="U42" s="16" t="str">
        <f t="shared" si="21"/>
        <v/>
      </c>
      <c r="V42" s="17" t="str">
        <f t="shared" si="73"/>
        <v/>
      </c>
      <c r="W42" s="18" t="str">
        <f t="shared" si="74"/>
        <v/>
      </c>
      <c r="X42" s="19" t="str">
        <f t="shared" si="22"/>
        <v/>
      </c>
      <c r="Y42" s="20" t="str">
        <f t="shared" si="23"/>
        <v/>
      </c>
      <c r="Z42" s="27" t="str">
        <f t="shared" si="75"/>
        <v/>
      </c>
      <c r="AA42" s="26" t="str">
        <f t="shared" si="24"/>
        <v/>
      </c>
      <c r="AB42" s="26" t="str">
        <f t="shared" si="25"/>
        <v/>
      </c>
      <c r="AC42" s="26" t="str">
        <f t="shared" si="26"/>
        <v/>
      </c>
      <c r="AD42" s="26" t="str">
        <f t="shared" si="27"/>
        <v/>
      </c>
      <c r="AE42" s="26" t="str">
        <f t="shared" si="28"/>
        <v/>
      </c>
      <c r="AF42" s="26" t="str">
        <f t="shared" si="29"/>
        <v/>
      </c>
      <c r="AG42" s="26" t="str">
        <f t="shared" si="30"/>
        <v/>
      </c>
      <c r="AH42" s="14" t="str">
        <f t="shared" si="76"/>
        <v/>
      </c>
      <c r="AI42" s="15" t="str">
        <f t="shared" si="31"/>
        <v/>
      </c>
      <c r="AJ42" s="16" t="str">
        <f t="shared" si="32"/>
        <v/>
      </c>
      <c r="AK42" s="17" t="str">
        <f t="shared" si="33"/>
        <v/>
      </c>
      <c r="AL42" s="17" t="str">
        <f t="shared" si="34"/>
        <v/>
      </c>
      <c r="AM42" s="14" t="str">
        <f t="shared" si="35"/>
        <v/>
      </c>
      <c r="AN42" s="15" t="str">
        <f t="shared" si="36"/>
        <v/>
      </c>
      <c r="AO42" s="16" t="str">
        <f t="shared" si="37"/>
        <v/>
      </c>
      <c r="AP42" s="17" t="str">
        <f t="shared" si="38"/>
        <v/>
      </c>
      <c r="AQ42" s="17" t="str">
        <f t="shared" si="39"/>
        <v/>
      </c>
      <c r="AR42" s="18" t="str">
        <f t="shared" si="77"/>
        <v/>
      </c>
      <c r="AS42" s="19" t="str">
        <f t="shared" si="40"/>
        <v/>
      </c>
      <c r="AT42" s="20" t="str">
        <f t="shared" si="41"/>
        <v/>
      </c>
      <c r="AU42" s="27" t="str">
        <f t="shared" si="78"/>
        <v/>
      </c>
      <c r="AV42" s="26" t="str">
        <f t="shared" si="42"/>
        <v/>
      </c>
      <c r="AW42" s="26" t="str">
        <f t="shared" si="43"/>
        <v/>
      </c>
      <c r="AX42" s="26" t="str">
        <f t="shared" si="44"/>
        <v/>
      </c>
      <c r="AY42" s="26" t="str">
        <f t="shared" si="45"/>
        <v/>
      </c>
      <c r="AZ42" s="26" t="str">
        <f t="shared" si="46"/>
        <v/>
      </c>
      <c r="BA42" s="26" t="str">
        <f t="shared" si="47"/>
        <v/>
      </c>
      <c r="BB42" s="26" t="str">
        <f t="shared" si="48"/>
        <v/>
      </c>
      <c r="BC42" s="17" t="str">
        <f t="shared" si="79"/>
        <v/>
      </c>
      <c r="BD42" s="15" t="str">
        <f t="shared" si="80"/>
        <v/>
      </c>
      <c r="BE42" s="16" t="str">
        <f t="shared" si="49"/>
        <v/>
      </c>
      <c r="BF42" s="17" t="str">
        <f t="shared" si="81"/>
        <v/>
      </c>
      <c r="BG42" s="18" t="str">
        <f t="shared" si="82"/>
        <v/>
      </c>
      <c r="BH42" s="19" t="str">
        <f t="shared" si="50"/>
        <v/>
      </c>
      <c r="BI42" s="20" t="str">
        <f t="shared" si="51"/>
        <v/>
      </c>
      <c r="BJ42" s="27" t="str">
        <f t="shared" si="83"/>
        <v/>
      </c>
      <c r="BK42" s="26" t="str">
        <f t="shared" si="52"/>
        <v/>
      </c>
      <c r="BL42" s="26" t="str">
        <f t="shared" si="53"/>
        <v/>
      </c>
      <c r="BM42" s="26" t="str">
        <f t="shared" si="54"/>
        <v/>
      </c>
      <c r="BN42" s="26" t="str">
        <f t="shared" si="55"/>
        <v/>
      </c>
      <c r="BO42" s="26" t="str">
        <f t="shared" si="56"/>
        <v/>
      </c>
      <c r="BP42" s="26" t="str">
        <f t="shared" si="57"/>
        <v/>
      </c>
      <c r="BQ42" s="26" t="str">
        <f t="shared" si="58"/>
        <v/>
      </c>
      <c r="BR42" s="29" t="str">
        <f t="shared" si="59"/>
        <v/>
      </c>
      <c r="BS42" s="29" t="str">
        <f t="shared" si="84"/>
        <v/>
      </c>
      <c r="BT42" s="17" t="str">
        <f t="shared" si="60"/>
        <v/>
      </c>
      <c r="BU42" s="18" t="str">
        <f t="shared" si="85"/>
        <v/>
      </c>
      <c r="BV42" s="19" t="str">
        <f t="shared" si="61"/>
        <v/>
      </c>
      <c r="BW42" s="20" t="str">
        <f t="shared" si="62"/>
        <v/>
      </c>
      <c r="BX42" s="27" t="str">
        <f t="shared" si="86"/>
        <v/>
      </c>
      <c r="BY42" s="26" t="str">
        <f t="shared" si="63"/>
        <v/>
      </c>
      <c r="BZ42" s="26" t="str">
        <f t="shared" si="64"/>
        <v/>
      </c>
      <c r="CA42" s="26" t="str">
        <f t="shared" si="65"/>
        <v/>
      </c>
      <c r="CB42" s="26" t="str">
        <f t="shared" si="66"/>
        <v/>
      </c>
      <c r="CC42" s="26" t="str">
        <f t="shared" si="67"/>
        <v/>
      </c>
      <c r="CD42" s="26" t="str">
        <f t="shared" si="68"/>
        <v/>
      </c>
      <c r="CE42" s="26" t="str">
        <f t="shared" si="69"/>
        <v/>
      </c>
      <c r="CF42" s="17" t="str">
        <f t="shared" si="87"/>
        <v/>
      </c>
      <c r="CG42" s="17" t="str">
        <f t="shared" si="88"/>
        <v/>
      </c>
      <c r="CH42" s="10" t="str">
        <f t="shared" si="70"/>
        <v/>
      </c>
      <c r="CI42" s="7" t="str">
        <f t="shared" si="71"/>
        <v/>
      </c>
    </row>
    <row r="43" spans="2:87" ht="31.8" customHeight="1">
      <c r="B43" s="45">
        <v>35</v>
      </c>
      <c r="C43" s="82" t="str">
        <f t="shared" si="18"/>
        <v/>
      </c>
      <c r="D43" s="62"/>
      <c r="E43" s="63"/>
      <c r="F43" s="62"/>
      <c r="G43" s="62"/>
      <c r="H43" s="64"/>
      <c r="I43" s="65"/>
      <c r="J43" s="66"/>
      <c r="K43" s="67"/>
      <c r="L43" s="68"/>
      <c r="M43" s="67"/>
      <c r="N43" s="66"/>
      <c r="O43" s="69"/>
      <c r="P43" s="68"/>
      <c r="Q43" s="44"/>
      <c r="R43" s="38" t="str">
        <f t="shared" si="19"/>
        <v/>
      </c>
      <c r="S43" s="38" t="str">
        <f t="shared" si="20"/>
        <v/>
      </c>
      <c r="T43" s="15" t="str">
        <f t="shared" si="72"/>
        <v/>
      </c>
      <c r="U43" s="16" t="str">
        <f t="shared" si="21"/>
        <v/>
      </c>
      <c r="V43" s="17" t="str">
        <f t="shared" si="73"/>
        <v/>
      </c>
      <c r="W43" s="18" t="str">
        <f t="shared" si="74"/>
        <v/>
      </c>
      <c r="X43" s="19" t="str">
        <f t="shared" si="22"/>
        <v/>
      </c>
      <c r="Y43" s="20" t="str">
        <f t="shared" si="23"/>
        <v/>
      </c>
      <c r="Z43" s="27" t="str">
        <f t="shared" si="75"/>
        <v/>
      </c>
      <c r="AA43" s="26" t="str">
        <f t="shared" si="24"/>
        <v/>
      </c>
      <c r="AB43" s="26" t="str">
        <f t="shared" si="25"/>
        <v/>
      </c>
      <c r="AC43" s="26" t="str">
        <f t="shared" si="26"/>
        <v/>
      </c>
      <c r="AD43" s="26" t="str">
        <f t="shared" si="27"/>
        <v/>
      </c>
      <c r="AE43" s="26" t="str">
        <f t="shared" si="28"/>
        <v/>
      </c>
      <c r="AF43" s="26" t="str">
        <f t="shared" si="29"/>
        <v/>
      </c>
      <c r="AG43" s="26" t="str">
        <f t="shared" si="30"/>
        <v/>
      </c>
      <c r="AH43" s="14" t="str">
        <f t="shared" si="76"/>
        <v/>
      </c>
      <c r="AI43" s="15" t="str">
        <f t="shared" si="31"/>
        <v/>
      </c>
      <c r="AJ43" s="16" t="str">
        <f t="shared" si="32"/>
        <v/>
      </c>
      <c r="AK43" s="17" t="str">
        <f t="shared" si="33"/>
        <v/>
      </c>
      <c r="AL43" s="17" t="str">
        <f t="shared" si="34"/>
        <v/>
      </c>
      <c r="AM43" s="14" t="str">
        <f t="shared" si="35"/>
        <v/>
      </c>
      <c r="AN43" s="15" t="str">
        <f t="shared" si="36"/>
        <v/>
      </c>
      <c r="AO43" s="16" t="str">
        <f t="shared" si="37"/>
        <v/>
      </c>
      <c r="AP43" s="17" t="str">
        <f t="shared" si="38"/>
        <v/>
      </c>
      <c r="AQ43" s="17" t="str">
        <f t="shared" si="39"/>
        <v/>
      </c>
      <c r="AR43" s="18" t="str">
        <f t="shared" si="77"/>
        <v/>
      </c>
      <c r="AS43" s="19" t="str">
        <f t="shared" si="40"/>
        <v/>
      </c>
      <c r="AT43" s="20" t="str">
        <f t="shared" si="41"/>
        <v/>
      </c>
      <c r="AU43" s="27" t="str">
        <f t="shared" si="78"/>
        <v/>
      </c>
      <c r="AV43" s="26" t="str">
        <f t="shared" si="42"/>
        <v/>
      </c>
      <c r="AW43" s="26" t="str">
        <f t="shared" si="43"/>
        <v/>
      </c>
      <c r="AX43" s="26" t="str">
        <f t="shared" si="44"/>
        <v/>
      </c>
      <c r="AY43" s="26" t="str">
        <f t="shared" si="45"/>
        <v/>
      </c>
      <c r="AZ43" s="26" t="str">
        <f t="shared" si="46"/>
        <v/>
      </c>
      <c r="BA43" s="26" t="str">
        <f t="shared" si="47"/>
        <v/>
      </c>
      <c r="BB43" s="26" t="str">
        <f t="shared" si="48"/>
        <v/>
      </c>
      <c r="BC43" s="17" t="str">
        <f t="shared" si="79"/>
        <v/>
      </c>
      <c r="BD43" s="15" t="str">
        <f t="shared" si="80"/>
        <v/>
      </c>
      <c r="BE43" s="16" t="str">
        <f t="shared" si="49"/>
        <v/>
      </c>
      <c r="BF43" s="17" t="str">
        <f t="shared" si="81"/>
        <v/>
      </c>
      <c r="BG43" s="18" t="str">
        <f t="shared" si="82"/>
        <v/>
      </c>
      <c r="BH43" s="19" t="str">
        <f t="shared" si="50"/>
        <v/>
      </c>
      <c r="BI43" s="20" t="str">
        <f t="shared" si="51"/>
        <v/>
      </c>
      <c r="BJ43" s="27" t="str">
        <f t="shared" si="83"/>
        <v/>
      </c>
      <c r="BK43" s="26" t="str">
        <f t="shared" si="52"/>
        <v/>
      </c>
      <c r="BL43" s="26" t="str">
        <f t="shared" si="53"/>
        <v/>
      </c>
      <c r="BM43" s="26" t="str">
        <f t="shared" si="54"/>
        <v/>
      </c>
      <c r="BN43" s="26" t="str">
        <f t="shared" si="55"/>
        <v/>
      </c>
      <c r="BO43" s="26" t="str">
        <f t="shared" si="56"/>
        <v/>
      </c>
      <c r="BP43" s="26" t="str">
        <f t="shared" si="57"/>
        <v/>
      </c>
      <c r="BQ43" s="26" t="str">
        <f t="shared" si="58"/>
        <v/>
      </c>
      <c r="BR43" s="29" t="str">
        <f t="shared" si="59"/>
        <v/>
      </c>
      <c r="BS43" s="29" t="str">
        <f t="shared" si="84"/>
        <v/>
      </c>
      <c r="BT43" s="17" t="str">
        <f t="shared" si="60"/>
        <v/>
      </c>
      <c r="BU43" s="18" t="str">
        <f t="shared" si="85"/>
        <v/>
      </c>
      <c r="BV43" s="19" t="str">
        <f t="shared" si="61"/>
        <v/>
      </c>
      <c r="BW43" s="20" t="str">
        <f t="shared" si="62"/>
        <v/>
      </c>
      <c r="BX43" s="27" t="str">
        <f t="shared" si="86"/>
        <v/>
      </c>
      <c r="BY43" s="26" t="str">
        <f t="shared" si="63"/>
        <v/>
      </c>
      <c r="BZ43" s="26" t="str">
        <f t="shared" si="64"/>
        <v/>
      </c>
      <c r="CA43" s="26" t="str">
        <f t="shared" si="65"/>
        <v/>
      </c>
      <c r="CB43" s="26" t="str">
        <f t="shared" si="66"/>
        <v/>
      </c>
      <c r="CC43" s="26" t="str">
        <f t="shared" si="67"/>
        <v/>
      </c>
      <c r="CD43" s="26" t="str">
        <f t="shared" si="68"/>
        <v/>
      </c>
      <c r="CE43" s="26" t="str">
        <f t="shared" si="69"/>
        <v/>
      </c>
      <c r="CF43" s="17" t="str">
        <f t="shared" si="87"/>
        <v/>
      </c>
      <c r="CG43" s="17" t="str">
        <f t="shared" si="88"/>
        <v/>
      </c>
      <c r="CH43" s="10" t="str">
        <f t="shared" si="70"/>
        <v/>
      </c>
      <c r="CI43" s="7" t="str">
        <f t="shared" si="71"/>
        <v/>
      </c>
    </row>
    <row r="44" spans="2:87" ht="31.8" customHeight="1">
      <c r="B44" s="45">
        <v>36</v>
      </c>
      <c r="C44" s="82" t="str">
        <f t="shared" si="18"/>
        <v/>
      </c>
      <c r="D44" s="62"/>
      <c r="E44" s="63"/>
      <c r="F44" s="62"/>
      <c r="G44" s="62"/>
      <c r="H44" s="64"/>
      <c r="I44" s="65"/>
      <c r="J44" s="66"/>
      <c r="K44" s="67"/>
      <c r="L44" s="68"/>
      <c r="M44" s="67"/>
      <c r="N44" s="66"/>
      <c r="O44" s="69"/>
      <c r="P44" s="68"/>
      <c r="Q44" s="44"/>
      <c r="R44" s="38" t="str">
        <f t="shared" si="19"/>
        <v/>
      </c>
      <c r="S44" s="38" t="str">
        <f t="shared" si="20"/>
        <v/>
      </c>
      <c r="T44" s="15" t="str">
        <f t="shared" si="72"/>
        <v/>
      </c>
      <c r="U44" s="16" t="str">
        <f t="shared" si="21"/>
        <v/>
      </c>
      <c r="V44" s="17" t="str">
        <f t="shared" si="73"/>
        <v/>
      </c>
      <c r="W44" s="18" t="str">
        <f t="shared" si="74"/>
        <v/>
      </c>
      <c r="X44" s="19" t="str">
        <f t="shared" si="22"/>
        <v/>
      </c>
      <c r="Y44" s="20" t="str">
        <f t="shared" si="23"/>
        <v/>
      </c>
      <c r="Z44" s="27" t="str">
        <f t="shared" si="75"/>
        <v/>
      </c>
      <c r="AA44" s="26" t="str">
        <f t="shared" si="24"/>
        <v/>
      </c>
      <c r="AB44" s="26" t="str">
        <f t="shared" si="25"/>
        <v/>
      </c>
      <c r="AC44" s="26" t="str">
        <f t="shared" si="26"/>
        <v/>
      </c>
      <c r="AD44" s="26" t="str">
        <f t="shared" si="27"/>
        <v/>
      </c>
      <c r="AE44" s="26" t="str">
        <f t="shared" si="28"/>
        <v/>
      </c>
      <c r="AF44" s="26" t="str">
        <f t="shared" si="29"/>
        <v/>
      </c>
      <c r="AG44" s="26" t="str">
        <f t="shared" si="30"/>
        <v/>
      </c>
      <c r="AH44" s="14" t="str">
        <f t="shared" si="76"/>
        <v/>
      </c>
      <c r="AI44" s="15" t="str">
        <f t="shared" si="31"/>
        <v/>
      </c>
      <c r="AJ44" s="16" t="str">
        <f t="shared" si="32"/>
        <v/>
      </c>
      <c r="AK44" s="17" t="str">
        <f t="shared" si="33"/>
        <v/>
      </c>
      <c r="AL44" s="17" t="str">
        <f t="shared" si="34"/>
        <v/>
      </c>
      <c r="AM44" s="14" t="str">
        <f t="shared" si="35"/>
        <v/>
      </c>
      <c r="AN44" s="15" t="str">
        <f t="shared" si="36"/>
        <v/>
      </c>
      <c r="AO44" s="16" t="str">
        <f t="shared" si="37"/>
        <v/>
      </c>
      <c r="AP44" s="17" t="str">
        <f t="shared" si="38"/>
        <v/>
      </c>
      <c r="AQ44" s="17" t="str">
        <f t="shared" si="39"/>
        <v/>
      </c>
      <c r="AR44" s="18" t="str">
        <f t="shared" si="77"/>
        <v/>
      </c>
      <c r="AS44" s="19" t="str">
        <f t="shared" si="40"/>
        <v/>
      </c>
      <c r="AT44" s="20" t="str">
        <f t="shared" si="41"/>
        <v/>
      </c>
      <c r="AU44" s="27" t="str">
        <f t="shared" si="78"/>
        <v/>
      </c>
      <c r="AV44" s="26" t="str">
        <f t="shared" si="42"/>
        <v/>
      </c>
      <c r="AW44" s="26" t="str">
        <f t="shared" si="43"/>
        <v/>
      </c>
      <c r="AX44" s="26" t="str">
        <f t="shared" si="44"/>
        <v/>
      </c>
      <c r="AY44" s="26" t="str">
        <f t="shared" si="45"/>
        <v/>
      </c>
      <c r="AZ44" s="26" t="str">
        <f t="shared" si="46"/>
        <v/>
      </c>
      <c r="BA44" s="26" t="str">
        <f t="shared" si="47"/>
        <v/>
      </c>
      <c r="BB44" s="26" t="str">
        <f t="shared" si="48"/>
        <v/>
      </c>
      <c r="BC44" s="17" t="str">
        <f t="shared" si="79"/>
        <v/>
      </c>
      <c r="BD44" s="15" t="str">
        <f t="shared" si="80"/>
        <v/>
      </c>
      <c r="BE44" s="16" t="str">
        <f t="shared" si="49"/>
        <v/>
      </c>
      <c r="BF44" s="17" t="str">
        <f t="shared" si="81"/>
        <v/>
      </c>
      <c r="BG44" s="18" t="str">
        <f t="shared" si="82"/>
        <v/>
      </c>
      <c r="BH44" s="19" t="str">
        <f t="shared" si="50"/>
        <v/>
      </c>
      <c r="BI44" s="20" t="str">
        <f t="shared" si="51"/>
        <v/>
      </c>
      <c r="BJ44" s="27" t="str">
        <f t="shared" si="83"/>
        <v/>
      </c>
      <c r="BK44" s="26" t="str">
        <f t="shared" si="52"/>
        <v/>
      </c>
      <c r="BL44" s="26" t="str">
        <f t="shared" si="53"/>
        <v/>
      </c>
      <c r="BM44" s="26" t="str">
        <f t="shared" si="54"/>
        <v/>
      </c>
      <c r="BN44" s="26" t="str">
        <f t="shared" si="55"/>
        <v/>
      </c>
      <c r="BO44" s="26" t="str">
        <f t="shared" si="56"/>
        <v/>
      </c>
      <c r="BP44" s="26" t="str">
        <f t="shared" si="57"/>
        <v/>
      </c>
      <c r="BQ44" s="26" t="str">
        <f t="shared" si="58"/>
        <v/>
      </c>
      <c r="BR44" s="29" t="str">
        <f t="shared" si="59"/>
        <v/>
      </c>
      <c r="BS44" s="29" t="str">
        <f t="shared" si="84"/>
        <v/>
      </c>
      <c r="BT44" s="17" t="str">
        <f t="shared" si="60"/>
        <v/>
      </c>
      <c r="BU44" s="18" t="str">
        <f t="shared" si="85"/>
        <v/>
      </c>
      <c r="BV44" s="19" t="str">
        <f t="shared" si="61"/>
        <v/>
      </c>
      <c r="BW44" s="20" t="str">
        <f t="shared" si="62"/>
        <v/>
      </c>
      <c r="BX44" s="27" t="str">
        <f t="shared" si="86"/>
        <v/>
      </c>
      <c r="BY44" s="26" t="str">
        <f t="shared" si="63"/>
        <v/>
      </c>
      <c r="BZ44" s="26" t="str">
        <f t="shared" si="64"/>
        <v/>
      </c>
      <c r="CA44" s="26" t="str">
        <f t="shared" si="65"/>
        <v/>
      </c>
      <c r="CB44" s="26" t="str">
        <f t="shared" si="66"/>
        <v/>
      </c>
      <c r="CC44" s="26" t="str">
        <f t="shared" si="67"/>
        <v/>
      </c>
      <c r="CD44" s="26" t="str">
        <f t="shared" si="68"/>
        <v/>
      </c>
      <c r="CE44" s="26" t="str">
        <f t="shared" si="69"/>
        <v/>
      </c>
      <c r="CF44" s="17" t="str">
        <f t="shared" si="87"/>
        <v/>
      </c>
      <c r="CG44" s="17" t="str">
        <f t="shared" si="88"/>
        <v/>
      </c>
      <c r="CH44" s="10" t="str">
        <f t="shared" si="70"/>
        <v/>
      </c>
      <c r="CI44" s="7" t="str">
        <f t="shared" si="71"/>
        <v/>
      </c>
    </row>
    <row r="45" spans="2:87" ht="31.8" customHeight="1">
      <c r="B45" s="45">
        <v>37</v>
      </c>
      <c r="C45" s="82" t="str">
        <f t="shared" si="18"/>
        <v/>
      </c>
      <c r="D45" s="62"/>
      <c r="E45" s="63"/>
      <c r="F45" s="62"/>
      <c r="G45" s="62"/>
      <c r="H45" s="64"/>
      <c r="I45" s="65"/>
      <c r="J45" s="66"/>
      <c r="K45" s="67"/>
      <c r="L45" s="68"/>
      <c r="M45" s="67"/>
      <c r="N45" s="66"/>
      <c r="O45" s="69"/>
      <c r="P45" s="68"/>
      <c r="Q45" s="44"/>
      <c r="R45" s="38" t="str">
        <f t="shared" si="19"/>
        <v/>
      </c>
      <c r="S45" s="38" t="str">
        <f t="shared" si="20"/>
        <v/>
      </c>
      <c r="T45" s="15" t="str">
        <f t="shared" si="72"/>
        <v/>
      </c>
      <c r="U45" s="16" t="str">
        <f t="shared" si="21"/>
        <v/>
      </c>
      <c r="V45" s="17" t="str">
        <f t="shared" si="73"/>
        <v/>
      </c>
      <c r="W45" s="18" t="str">
        <f t="shared" si="74"/>
        <v/>
      </c>
      <c r="X45" s="19" t="str">
        <f t="shared" si="22"/>
        <v/>
      </c>
      <c r="Y45" s="20" t="str">
        <f t="shared" si="23"/>
        <v/>
      </c>
      <c r="Z45" s="27" t="str">
        <f t="shared" si="75"/>
        <v/>
      </c>
      <c r="AA45" s="26" t="str">
        <f t="shared" si="24"/>
        <v/>
      </c>
      <c r="AB45" s="26" t="str">
        <f t="shared" si="25"/>
        <v/>
      </c>
      <c r="AC45" s="26" t="str">
        <f t="shared" si="26"/>
        <v/>
      </c>
      <c r="AD45" s="26" t="str">
        <f t="shared" si="27"/>
        <v/>
      </c>
      <c r="AE45" s="26" t="str">
        <f t="shared" si="28"/>
        <v/>
      </c>
      <c r="AF45" s="26" t="str">
        <f t="shared" si="29"/>
        <v/>
      </c>
      <c r="AG45" s="26" t="str">
        <f t="shared" si="30"/>
        <v/>
      </c>
      <c r="AH45" s="14" t="str">
        <f t="shared" si="76"/>
        <v/>
      </c>
      <c r="AI45" s="15" t="str">
        <f t="shared" si="31"/>
        <v/>
      </c>
      <c r="AJ45" s="16" t="str">
        <f t="shared" si="32"/>
        <v/>
      </c>
      <c r="AK45" s="17" t="str">
        <f t="shared" si="33"/>
        <v/>
      </c>
      <c r="AL45" s="17" t="str">
        <f t="shared" si="34"/>
        <v/>
      </c>
      <c r="AM45" s="14" t="str">
        <f t="shared" si="35"/>
        <v/>
      </c>
      <c r="AN45" s="15" t="str">
        <f t="shared" si="36"/>
        <v/>
      </c>
      <c r="AO45" s="16" t="str">
        <f t="shared" si="37"/>
        <v/>
      </c>
      <c r="AP45" s="17" t="str">
        <f t="shared" si="38"/>
        <v/>
      </c>
      <c r="AQ45" s="17" t="str">
        <f t="shared" si="39"/>
        <v/>
      </c>
      <c r="AR45" s="18" t="str">
        <f t="shared" si="77"/>
        <v/>
      </c>
      <c r="AS45" s="19" t="str">
        <f t="shared" si="40"/>
        <v/>
      </c>
      <c r="AT45" s="20" t="str">
        <f t="shared" si="41"/>
        <v/>
      </c>
      <c r="AU45" s="27" t="str">
        <f t="shared" si="78"/>
        <v/>
      </c>
      <c r="AV45" s="26" t="str">
        <f t="shared" si="42"/>
        <v/>
      </c>
      <c r="AW45" s="26" t="str">
        <f t="shared" si="43"/>
        <v/>
      </c>
      <c r="AX45" s="26" t="str">
        <f t="shared" si="44"/>
        <v/>
      </c>
      <c r="AY45" s="26" t="str">
        <f t="shared" si="45"/>
        <v/>
      </c>
      <c r="AZ45" s="26" t="str">
        <f t="shared" si="46"/>
        <v/>
      </c>
      <c r="BA45" s="26" t="str">
        <f t="shared" si="47"/>
        <v/>
      </c>
      <c r="BB45" s="26" t="str">
        <f t="shared" si="48"/>
        <v/>
      </c>
      <c r="BC45" s="17" t="str">
        <f t="shared" si="79"/>
        <v/>
      </c>
      <c r="BD45" s="15" t="str">
        <f t="shared" si="80"/>
        <v/>
      </c>
      <c r="BE45" s="16" t="str">
        <f t="shared" si="49"/>
        <v/>
      </c>
      <c r="BF45" s="17" t="str">
        <f t="shared" si="81"/>
        <v/>
      </c>
      <c r="BG45" s="18" t="str">
        <f t="shared" si="82"/>
        <v/>
      </c>
      <c r="BH45" s="19" t="str">
        <f t="shared" si="50"/>
        <v/>
      </c>
      <c r="BI45" s="20" t="str">
        <f t="shared" si="51"/>
        <v/>
      </c>
      <c r="BJ45" s="27" t="str">
        <f t="shared" si="83"/>
        <v/>
      </c>
      <c r="BK45" s="26" t="str">
        <f t="shared" si="52"/>
        <v/>
      </c>
      <c r="BL45" s="26" t="str">
        <f t="shared" si="53"/>
        <v/>
      </c>
      <c r="BM45" s="26" t="str">
        <f t="shared" si="54"/>
        <v/>
      </c>
      <c r="BN45" s="26" t="str">
        <f t="shared" si="55"/>
        <v/>
      </c>
      <c r="BO45" s="26" t="str">
        <f t="shared" si="56"/>
        <v/>
      </c>
      <c r="BP45" s="26" t="str">
        <f t="shared" si="57"/>
        <v/>
      </c>
      <c r="BQ45" s="26" t="str">
        <f t="shared" si="58"/>
        <v/>
      </c>
      <c r="BR45" s="29" t="str">
        <f t="shared" si="59"/>
        <v/>
      </c>
      <c r="BS45" s="29" t="str">
        <f t="shared" si="84"/>
        <v/>
      </c>
      <c r="BT45" s="17" t="str">
        <f t="shared" si="60"/>
        <v/>
      </c>
      <c r="BU45" s="18" t="str">
        <f t="shared" si="85"/>
        <v/>
      </c>
      <c r="BV45" s="19" t="str">
        <f t="shared" si="61"/>
        <v/>
      </c>
      <c r="BW45" s="20" t="str">
        <f t="shared" si="62"/>
        <v/>
      </c>
      <c r="BX45" s="27" t="str">
        <f t="shared" si="86"/>
        <v/>
      </c>
      <c r="BY45" s="26" t="str">
        <f t="shared" si="63"/>
        <v/>
      </c>
      <c r="BZ45" s="26" t="str">
        <f t="shared" si="64"/>
        <v/>
      </c>
      <c r="CA45" s="26" t="str">
        <f t="shared" si="65"/>
        <v/>
      </c>
      <c r="CB45" s="26" t="str">
        <f t="shared" si="66"/>
        <v/>
      </c>
      <c r="CC45" s="26" t="str">
        <f t="shared" si="67"/>
        <v/>
      </c>
      <c r="CD45" s="26" t="str">
        <f t="shared" si="68"/>
        <v/>
      </c>
      <c r="CE45" s="26" t="str">
        <f t="shared" si="69"/>
        <v/>
      </c>
      <c r="CF45" s="17" t="str">
        <f t="shared" si="87"/>
        <v/>
      </c>
      <c r="CG45" s="17" t="str">
        <f t="shared" si="88"/>
        <v/>
      </c>
      <c r="CH45" s="10" t="str">
        <f t="shared" si="70"/>
        <v/>
      </c>
      <c r="CI45" s="7" t="str">
        <f t="shared" si="71"/>
        <v/>
      </c>
    </row>
    <row r="46" spans="2:87" ht="31.8" customHeight="1">
      <c r="B46" s="45">
        <v>38</v>
      </c>
      <c r="C46" s="82" t="str">
        <f t="shared" si="18"/>
        <v/>
      </c>
      <c r="D46" s="62"/>
      <c r="E46" s="63"/>
      <c r="F46" s="62"/>
      <c r="G46" s="62"/>
      <c r="H46" s="64"/>
      <c r="I46" s="65"/>
      <c r="J46" s="66"/>
      <c r="K46" s="67"/>
      <c r="L46" s="68"/>
      <c r="M46" s="67"/>
      <c r="N46" s="66"/>
      <c r="O46" s="69"/>
      <c r="P46" s="68"/>
      <c r="Q46" s="44"/>
      <c r="R46" s="38" t="str">
        <f t="shared" si="19"/>
        <v/>
      </c>
      <c r="S46" s="38" t="str">
        <f t="shared" si="20"/>
        <v/>
      </c>
      <c r="T46" s="15" t="str">
        <f t="shared" si="72"/>
        <v/>
      </c>
      <c r="U46" s="16" t="str">
        <f t="shared" si="21"/>
        <v/>
      </c>
      <c r="V46" s="17" t="str">
        <f t="shared" si="73"/>
        <v/>
      </c>
      <c r="W46" s="18" t="str">
        <f t="shared" si="74"/>
        <v/>
      </c>
      <c r="X46" s="19" t="str">
        <f t="shared" si="22"/>
        <v/>
      </c>
      <c r="Y46" s="20" t="str">
        <f t="shared" si="23"/>
        <v/>
      </c>
      <c r="Z46" s="27" t="str">
        <f t="shared" si="75"/>
        <v/>
      </c>
      <c r="AA46" s="26" t="str">
        <f t="shared" si="24"/>
        <v/>
      </c>
      <c r="AB46" s="26" t="str">
        <f t="shared" si="25"/>
        <v/>
      </c>
      <c r="AC46" s="26" t="str">
        <f t="shared" si="26"/>
        <v/>
      </c>
      <c r="AD46" s="26" t="str">
        <f t="shared" si="27"/>
        <v/>
      </c>
      <c r="AE46" s="26" t="str">
        <f t="shared" si="28"/>
        <v/>
      </c>
      <c r="AF46" s="26" t="str">
        <f t="shared" si="29"/>
        <v/>
      </c>
      <c r="AG46" s="26" t="str">
        <f t="shared" si="30"/>
        <v/>
      </c>
      <c r="AH46" s="14" t="str">
        <f t="shared" si="76"/>
        <v/>
      </c>
      <c r="AI46" s="15" t="str">
        <f t="shared" si="31"/>
        <v/>
      </c>
      <c r="AJ46" s="16" t="str">
        <f t="shared" si="32"/>
        <v/>
      </c>
      <c r="AK46" s="17" t="str">
        <f t="shared" si="33"/>
        <v/>
      </c>
      <c r="AL46" s="17" t="str">
        <f t="shared" si="34"/>
        <v/>
      </c>
      <c r="AM46" s="14" t="str">
        <f t="shared" si="35"/>
        <v/>
      </c>
      <c r="AN46" s="15" t="str">
        <f t="shared" si="36"/>
        <v/>
      </c>
      <c r="AO46" s="16" t="str">
        <f t="shared" si="37"/>
        <v/>
      </c>
      <c r="AP46" s="17" t="str">
        <f t="shared" si="38"/>
        <v/>
      </c>
      <c r="AQ46" s="17" t="str">
        <f t="shared" si="39"/>
        <v/>
      </c>
      <c r="AR46" s="18" t="str">
        <f t="shared" si="77"/>
        <v/>
      </c>
      <c r="AS46" s="19" t="str">
        <f t="shared" si="40"/>
        <v/>
      </c>
      <c r="AT46" s="20" t="str">
        <f t="shared" si="41"/>
        <v/>
      </c>
      <c r="AU46" s="27" t="str">
        <f t="shared" si="78"/>
        <v/>
      </c>
      <c r="AV46" s="26" t="str">
        <f t="shared" si="42"/>
        <v/>
      </c>
      <c r="AW46" s="26" t="str">
        <f t="shared" si="43"/>
        <v/>
      </c>
      <c r="AX46" s="26" t="str">
        <f t="shared" si="44"/>
        <v/>
      </c>
      <c r="AY46" s="26" t="str">
        <f t="shared" si="45"/>
        <v/>
      </c>
      <c r="AZ46" s="26" t="str">
        <f t="shared" si="46"/>
        <v/>
      </c>
      <c r="BA46" s="26" t="str">
        <f t="shared" si="47"/>
        <v/>
      </c>
      <c r="BB46" s="26" t="str">
        <f t="shared" si="48"/>
        <v/>
      </c>
      <c r="BC46" s="17" t="str">
        <f t="shared" si="79"/>
        <v/>
      </c>
      <c r="BD46" s="15" t="str">
        <f t="shared" si="80"/>
        <v/>
      </c>
      <c r="BE46" s="16" t="str">
        <f t="shared" si="49"/>
        <v/>
      </c>
      <c r="BF46" s="17" t="str">
        <f t="shared" si="81"/>
        <v/>
      </c>
      <c r="BG46" s="18" t="str">
        <f t="shared" si="82"/>
        <v/>
      </c>
      <c r="BH46" s="19" t="str">
        <f t="shared" si="50"/>
        <v/>
      </c>
      <c r="BI46" s="20" t="str">
        <f t="shared" si="51"/>
        <v/>
      </c>
      <c r="BJ46" s="27" t="str">
        <f t="shared" si="83"/>
        <v/>
      </c>
      <c r="BK46" s="26" t="str">
        <f t="shared" si="52"/>
        <v/>
      </c>
      <c r="BL46" s="26" t="str">
        <f t="shared" si="53"/>
        <v/>
      </c>
      <c r="BM46" s="26" t="str">
        <f t="shared" si="54"/>
        <v/>
      </c>
      <c r="BN46" s="26" t="str">
        <f t="shared" si="55"/>
        <v/>
      </c>
      <c r="BO46" s="26" t="str">
        <f t="shared" si="56"/>
        <v/>
      </c>
      <c r="BP46" s="26" t="str">
        <f t="shared" si="57"/>
        <v/>
      </c>
      <c r="BQ46" s="26" t="str">
        <f t="shared" si="58"/>
        <v/>
      </c>
      <c r="BR46" s="29" t="str">
        <f t="shared" si="59"/>
        <v/>
      </c>
      <c r="BS46" s="29" t="str">
        <f t="shared" si="84"/>
        <v/>
      </c>
      <c r="BT46" s="17" t="str">
        <f t="shared" si="60"/>
        <v/>
      </c>
      <c r="BU46" s="18" t="str">
        <f t="shared" si="85"/>
        <v/>
      </c>
      <c r="BV46" s="19" t="str">
        <f t="shared" si="61"/>
        <v/>
      </c>
      <c r="BW46" s="20" t="str">
        <f t="shared" si="62"/>
        <v/>
      </c>
      <c r="BX46" s="27" t="str">
        <f t="shared" si="86"/>
        <v/>
      </c>
      <c r="BY46" s="26" t="str">
        <f t="shared" si="63"/>
        <v/>
      </c>
      <c r="BZ46" s="26" t="str">
        <f t="shared" si="64"/>
        <v/>
      </c>
      <c r="CA46" s="26" t="str">
        <f t="shared" si="65"/>
        <v/>
      </c>
      <c r="CB46" s="26" t="str">
        <f t="shared" si="66"/>
        <v/>
      </c>
      <c r="CC46" s="26" t="str">
        <f t="shared" si="67"/>
        <v/>
      </c>
      <c r="CD46" s="26" t="str">
        <f t="shared" si="68"/>
        <v/>
      </c>
      <c r="CE46" s="26" t="str">
        <f t="shared" si="69"/>
        <v/>
      </c>
      <c r="CF46" s="17" t="str">
        <f t="shared" si="87"/>
        <v/>
      </c>
      <c r="CG46" s="17" t="str">
        <f t="shared" si="88"/>
        <v/>
      </c>
      <c r="CH46" s="10" t="str">
        <f t="shared" si="70"/>
        <v/>
      </c>
      <c r="CI46" s="7" t="str">
        <f t="shared" si="71"/>
        <v/>
      </c>
    </row>
    <row r="47" spans="2:87" ht="31.8" customHeight="1">
      <c r="B47" s="45">
        <v>39</v>
      </c>
      <c r="C47" s="82" t="str">
        <f t="shared" si="18"/>
        <v/>
      </c>
      <c r="D47" s="62"/>
      <c r="E47" s="63"/>
      <c r="F47" s="62"/>
      <c r="G47" s="62"/>
      <c r="H47" s="64"/>
      <c r="I47" s="65"/>
      <c r="J47" s="66"/>
      <c r="K47" s="67"/>
      <c r="L47" s="68"/>
      <c r="M47" s="67"/>
      <c r="N47" s="66"/>
      <c r="O47" s="69"/>
      <c r="P47" s="68"/>
      <c r="Q47" s="44"/>
      <c r="R47" s="38" t="str">
        <f t="shared" si="19"/>
        <v/>
      </c>
      <c r="S47" s="38" t="str">
        <f t="shared" si="20"/>
        <v/>
      </c>
      <c r="T47" s="15" t="str">
        <f t="shared" si="72"/>
        <v/>
      </c>
      <c r="U47" s="16" t="str">
        <f t="shared" si="21"/>
        <v/>
      </c>
      <c r="V47" s="17" t="str">
        <f t="shared" si="73"/>
        <v/>
      </c>
      <c r="W47" s="18" t="str">
        <f t="shared" si="74"/>
        <v/>
      </c>
      <c r="X47" s="19" t="str">
        <f t="shared" si="22"/>
        <v/>
      </c>
      <c r="Y47" s="20" t="str">
        <f t="shared" si="23"/>
        <v/>
      </c>
      <c r="Z47" s="27" t="str">
        <f t="shared" si="75"/>
        <v/>
      </c>
      <c r="AA47" s="26" t="str">
        <f t="shared" si="24"/>
        <v/>
      </c>
      <c r="AB47" s="26" t="str">
        <f t="shared" si="25"/>
        <v/>
      </c>
      <c r="AC47" s="26" t="str">
        <f t="shared" si="26"/>
        <v/>
      </c>
      <c r="AD47" s="26" t="str">
        <f t="shared" si="27"/>
        <v/>
      </c>
      <c r="AE47" s="26" t="str">
        <f t="shared" si="28"/>
        <v/>
      </c>
      <c r="AF47" s="26" t="str">
        <f t="shared" si="29"/>
        <v/>
      </c>
      <c r="AG47" s="26" t="str">
        <f t="shared" si="30"/>
        <v/>
      </c>
      <c r="AH47" s="14" t="str">
        <f t="shared" si="76"/>
        <v/>
      </c>
      <c r="AI47" s="15" t="str">
        <f t="shared" si="31"/>
        <v/>
      </c>
      <c r="AJ47" s="16" t="str">
        <f t="shared" si="32"/>
        <v/>
      </c>
      <c r="AK47" s="17" t="str">
        <f t="shared" si="33"/>
        <v/>
      </c>
      <c r="AL47" s="17" t="str">
        <f t="shared" si="34"/>
        <v/>
      </c>
      <c r="AM47" s="14" t="str">
        <f t="shared" si="35"/>
        <v/>
      </c>
      <c r="AN47" s="15" t="str">
        <f t="shared" si="36"/>
        <v/>
      </c>
      <c r="AO47" s="16" t="str">
        <f t="shared" si="37"/>
        <v/>
      </c>
      <c r="AP47" s="17" t="str">
        <f t="shared" si="38"/>
        <v/>
      </c>
      <c r="AQ47" s="17" t="str">
        <f t="shared" si="39"/>
        <v/>
      </c>
      <c r="AR47" s="18" t="str">
        <f t="shared" si="77"/>
        <v/>
      </c>
      <c r="AS47" s="19" t="str">
        <f t="shared" si="40"/>
        <v/>
      </c>
      <c r="AT47" s="20" t="str">
        <f t="shared" si="41"/>
        <v/>
      </c>
      <c r="AU47" s="27" t="str">
        <f t="shared" si="78"/>
        <v/>
      </c>
      <c r="AV47" s="26" t="str">
        <f t="shared" si="42"/>
        <v/>
      </c>
      <c r="AW47" s="26" t="str">
        <f t="shared" si="43"/>
        <v/>
      </c>
      <c r="AX47" s="26" t="str">
        <f t="shared" si="44"/>
        <v/>
      </c>
      <c r="AY47" s="26" t="str">
        <f t="shared" si="45"/>
        <v/>
      </c>
      <c r="AZ47" s="26" t="str">
        <f t="shared" si="46"/>
        <v/>
      </c>
      <c r="BA47" s="26" t="str">
        <f t="shared" si="47"/>
        <v/>
      </c>
      <c r="BB47" s="26" t="str">
        <f t="shared" si="48"/>
        <v/>
      </c>
      <c r="BC47" s="17" t="str">
        <f t="shared" si="79"/>
        <v/>
      </c>
      <c r="BD47" s="15" t="str">
        <f t="shared" si="80"/>
        <v/>
      </c>
      <c r="BE47" s="16" t="str">
        <f t="shared" si="49"/>
        <v/>
      </c>
      <c r="BF47" s="17" t="str">
        <f t="shared" si="81"/>
        <v/>
      </c>
      <c r="BG47" s="18" t="str">
        <f t="shared" si="82"/>
        <v/>
      </c>
      <c r="BH47" s="19" t="str">
        <f t="shared" si="50"/>
        <v/>
      </c>
      <c r="BI47" s="20" t="str">
        <f t="shared" si="51"/>
        <v/>
      </c>
      <c r="BJ47" s="27" t="str">
        <f t="shared" si="83"/>
        <v/>
      </c>
      <c r="BK47" s="26" t="str">
        <f t="shared" si="52"/>
        <v/>
      </c>
      <c r="BL47" s="26" t="str">
        <f t="shared" si="53"/>
        <v/>
      </c>
      <c r="BM47" s="26" t="str">
        <f t="shared" si="54"/>
        <v/>
      </c>
      <c r="BN47" s="26" t="str">
        <f t="shared" si="55"/>
        <v/>
      </c>
      <c r="BO47" s="26" t="str">
        <f t="shared" si="56"/>
        <v/>
      </c>
      <c r="BP47" s="26" t="str">
        <f t="shared" si="57"/>
        <v/>
      </c>
      <c r="BQ47" s="26" t="str">
        <f t="shared" si="58"/>
        <v/>
      </c>
      <c r="BR47" s="29" t="str">
        <f t="shared" si="59"/>
        <v/>
      </c>
      <c r="BS47" s="29" t="str">
        <f t="shared" si="84"/>
        <v/>
      </c>
      <c r="BT47" s="17" t="str">
        <f t="shared" si="60"/>
        <v/>
      </c>
      <c r="BU47" s="18" t="str">
        <f t="shared" si="85"/>
        <v/>
      </c>
      <c r="BV47" s="19" t="str">
        <f t="shared" si="61"/>
        <v/>
      </c>
      <c r="BW47" s="20" t="str">
        <f t="shared" si="62"/>
        <v/>
      </c>
      <c r="BX47" s="27" t="str">
        <f t="shared" si="86"/>
        <v/>
      </c>
      <c r="BY47" s="26" t="str">
        <f t="shared" si="63"/>
        <v/>
      </c>
      <c r="BZ47" s="26" t="str">
        <f t="shared" si="64"/>
        <v/>
      </c>
      <c r="CA47" s="26" t="str">
        <f t="shared" si="65"/>
        <v/>
      </c>
      <c r="CB47" s="26" t="str">
        <f t="shared" si="66"/>
        <v/>
      </c>
      <c r="CC47" s="26" t="str">
        <f t="shared" si="67"/>
        <v/>
      </c>
      <c r="CD47" s="26" t="str">
        <f t="shared" si="68"/>
        <v/>
      </c>
      <c r="CE47" s="26" t="str">
        <f t="shared" si="69"/>
        <v/>
      </c>
      <c r="CF47" s="17" t="str">
        <f t="shared" si="87"/>
        <v/>
      </c>
      <c r="CG47" s="17" t="str">
        <f t="shared" si="88"/>
        <v/>
      </c>
      <c r="CH47" s="10" t="str">
        <f t="shared" si="70"/>
        <v/>
      </c>
      <c r="CI47" s="7" t="str">
        <f t="shared" si="71"/>
        <v/>
      </c>
    </row>
    <row r="48" spans="2:87" ht="31.8" customHeight="1">
      <c r="B48" s="45">
        <v>40</v>
      </c>
      <c r="C48" s="82" t="str">
        <f t="shared" si="18"/>
        <v/>
      </c>
      <c r="D48" s="62"/>
      <c r="E48" s="63"/>
      <c r="F48" s="62"/>
      <c r="G48" s="62"/>
      <c r="H48" s="64"/>
      <c r="I48" s="65"/>
      <c r="J48" s="66"/>
      <c r="K48" s="67"/>
      <c r="L48" s="68"/>
      <c r="M48" s="67"/>
      <c r="N48" s="66"/>
      <c r="O48" s="69"/>
      <c r="P48" s="68"/>
      <c r="Q48" s="44"/>
      <c r="R48" s="38" t="str">
        <f t="shared" si="19"/>
        <v/>
      </c>
      <c r="S48" s="38" t="str">
        <f t="shared" si="20"/>
        <v/>
      </c>
      <c r="T48" s="15" t="str">
        <f t="shared" si="72"/>
        <v/>
      </c>
      <c r="U48" s="16" t="str">
        <f t="shared" si="21"/>
        <v/>
      </c>
      <c r="V48" s="17" t="str">
        <f t="shared" si="73"/>
        <v/>
      </c>
      <c r="W48" s="18" t="str">
        <f t="shared" si="74"/>
        <v/>
      </c>
      <c r="X48" s="19" t="str">
        <f t="shared" si="22"/>
        <v/>
      </c>
      <c r="Y48" s="20" t="str">
        <f t="shared" si="23"/>
        <v/>
      </c>
      <c r="Z48" s="27" t="str">
        <f t="shared" si="75"/>
        <v/>
      </c>
      <c r="AA48" s="26" t="str">
        <f t="shared" si="24"/>
        <v/>
      </c>
      <c r="AB48" s="26" t="str">
        <f t="shared" si="25"/>
        <v/>
      </c>
      <c r="AC48" s="26" t="str">
        <f t="shared" si="26"/>
        <v/>
      </c>
      <c r="AD48" s="26" t="str">
        <f t="shared" si="27"/>
        <v/>
      </c>
      <c r="AE48" s="26" t="str">
        <f t="shared" si="28"/>
        <v/>
      </c>
      <c r="AF48" s="26" t="str">
        <f t="shared" si="29"/>
        <v/>
      </c>
      <c r="AG48" s="26" t="str">
        <f t="shared" si="30"/>
        <v/>
      </c>
      <c r="AH48" s="14" t="str">
        <f t="shared" si="76"/>
        <v/>
      </c>
      <c r="AI48" s="15" t="str">
        <f t="shared" si="31"/>
        <v/>
      </c>
      <c r="AJ48" s="16" t="str">
        <f t="shared" si="32"/>
        <v/>
      </c>
      <c r="AK48" s="17" t="str">
        <f t="shared" si="33"/>
        <v/>
      </c>
      <c r="AL48" s="17" t="str">
        <f t="shared" si="34"/>
        <v/>
      </c>
      <c r="AM48" s="14" t="str">
        <f t="shared" si="35"/>
        <v/>
      </c>
      <c r="AN48" s="15" t="str">
        <f t="shared" si="36"/>
        <v/>
      </c>
      <c r="AO48" s="16" t="str">
        <f t="shared" si="37"/>
        <v/>
      </c>
      <c r="AP48" s="17" t="str">
        <f t="shared" si="38"/>
        <v/>
      </c>
      <c r="AQ48" s="17" t="str">
        <f t="shared" si="39"/>
        <v/>
      </c>
      <c r="AR48" s="18" t="str">
        <f t="shared" si="77"/>
        <v/>
      </c>
      <c r="AS48" s="19" t="str">
        <f t="shared" si="40"/>
        <v/>
      </c>
      <c r="AT48" s="20" t="str">
        <f t="shared" si="41"/>
        <v/>
      </c>
      <c r="AU48" s="27" t="str">
        <f t="shared" si="78"/>
        <v/>
      </c>
      <c r="AV48" s="26" t="str">
        <f t="shared" si="42"/>
        <v/>
      </c>
      <c r="AW48" s="26" t="str">
        <f t="shared" si="43"/>
        <v/>
      </c>
      <c r="AX48" s="26" t="str">
        <f t="shared" si="44"/>
        <v/>
      </c>
      <c r="AY48" s="26" t="str">
        <f t="shared" si="45"/>
        <v/>
      </c>
      <c r="AZ48" s="26" t="str">
        <f t="shared" si="46"/>
        <v/>
      </c>
      <c r="BA48" s="26" t="str">
        <f t="shared" si="47"/>
        <v/>
      </c>
      <c r="BB48" s="26" t="str">
        <f t="shared" si="48"/>
        <v/>
      </c>
      <c r="BC48" s="17" t="str">
        <f t="shared" si="79"/>
        <v/>
      </c>
      <c r="BD48" s="15" t="str">
        <f t="shared" si="80"/>
        <v/>
      </c>
      <c r="BE48" s="16" t="str">
        <f t="shared" si="49"/>
        <v/>
      </c>
      <c r="BF48" s="17" t="str">
        <f t="shared" si="81"/>
        <v/>
      </c>
      <c r="BG48" s="18" t="str">
        <f t="shared" si="82"/>
        <v/>
      </c>
      <c r="BH48" s="19" t="str">
        <f t="shared" si="50"/>
        <v/>
      </c>
      <c r="BI48" s="20" t="str">
        <f t="shared" si="51"/>
        <v/>
      </c>
      <c r="BJ48" s="27" t="str">
        <f t="shared" si="83"/>
        <v/>
      </c>
      <c r="BK48" s="26" t="str">
        <f t="shared" si="52"/>
        <v/>
      </c>
      <c r="BL48" s="26" t="str">
        <f t="shared" si="53"/>
        <v/>
      </c>
      <c r="BM48" s="26" t="str">
        <f t="shared" si="54"/>
        <v/>
      </c>
      <c r="BN48" s="26" t="str">
        <f t="shared" si="55"/>
        <v/>
      </c>
      <c r="BO48" s="26" t="str">
        <f t="shared" si="56"/>
        <v/>
      </c>
      <c r="BP48" s="26" t="str">
        <f t="shared" si="57"/>
        <v/>
      </c>
      <c r="BQ48" s="26" t="str">
        <f t="shared" si="58"/>
        <v/>
      </c>
      <c r="BR48" s="29" t="str">
        <f t="shared" si="59"/>
        <v/>
      </c>
      <c r="BS48" s="29" t="str">
        <f t="shared" si="84"/>
        <v/>
      </c>
      <c r="BT48" s="17" t="str">
        <f t="shared" si="60"/>
        <v/>
      </c>
      <c r="BU48" s="18" t="str">
        <f t="shared" si="85"/>
        <v/>
      </c>
      <c r="BV48" s="19" t="str">
        <f t="shared" si="61"/>
        <v/>
      </c>
      <c r="BW48" s="20" t="str">
        <f t="shared" si="62"/>
        <v/>
      </c>
      <c r="BX48" s="27" t="str">
        <f t="shared" si="86"/>
        <v/>
      </c>
      <c r="BY48" s="26" t="str">
        <f t="shared" si="63"/>
        <v/>
      </c>
      <c r="BZ48" s="26" t="str">
        <f t="shared" si="64"/>
        <v/>
      </c>
      <c r="CA48" s="26" t="str">
        <f t="shared" si="65"/>
        <v/>
      </c>
      <c r="CB48" s="26" t="str">
        <f t="shared" si="66"/>
        <v/>
      </c>
      <c r="CC48" s="26" t="str">
        <f t="shared" si="67"/>
        <v/>
      </c>
      <c r="CD48" s="26" t="str">
        <f t="shared" si="68"/>
        <v/>
      </c>
      <c r="CE48" s="26" t="str">
        <f t="shared" si="69"/>
        <v/>
      </c>
      <c r="CF48" s="17" t="str">
        <f t="shared" si="87"/>
        <v/>
      </c>
      <c r="CG48" s="17" t="str">
        <f t="shared" si="88"/>
        <v/>
      </c>
      <c r="CH48" s="10" t="str">
        <f t="shared" si="70"/>
        <v/>
      </c>
      <c r="CI48" s="7" t="str">
        <f t="shared" si="71"/>
        <v/>
      </c>
    </row>
    <row r="49" spans="2:87" ht="31.8" customHeight="1">
      <c r="B49" s="45">
        <v>41</v>
      </c>
      <c r="C49" s="82" t="str">
        <f t="shared" si="18"/>
        <v/>
      </c>
      <c r="D49" s="62"/>
      <c r="E49" s="63"/>
      <c r="F49" s="62"/>
      <c r="G49" s="62"/>
      <c r="H49" s="64"/>
      <c r="I49" s="65"/>
      <c r="J49" s="66"/>
      <c r="K49" s="67"/>
      <c r="L49" s="68"/>
      <c r="M49" s="67"/>
      <c r="N49" s="66"/>
      <c r="O49" s="69"/>
      <c r="P49" s="68"/>
      <c r="Q49" s="44"/>
      <c r="R49" s="38" t="str">
        <f t="shared" si="19"/>
        <v/>
      </c>
      <c r="S49" s="38" t="str">
        <f t="shared" si="20"/>
        <v/>
      </c>
      <c r="T49" s="15" t="str">
        <f t="shared" si="72"/>
        <v/>
      </c>
      <c r="U49" s="16" t="str">
        <f t="shared" si="21"/>
        <v/>
      </c>
      <c r="V49" s="17" t="str">
        <f t="shared" si="73"/>
        <v/>
      </c>
      <c r="W49" s="18" t="str">
        <f t="shared" si="74"/>
        <v/>
      </c>
      <c r="X49" s="19" t="str">
        <f t="shared" si="22"/>
        <v/>
      </c>
      <c r="Y49" s="20" t="str">
        <f t="shared" si="23"/>
        <v/>
      </c>
      <c r="Z49" s="27" t="str">
        <f t="shared" si="75"/>
        <v/>
      </c>
      <c r="AA49" s="26" t="str">
        <f t="shared" si="24"/>
        <v/>
      </c>
      <c r="AB49" s="26" t="str">
        <f t="shared" si="25"/>
        <v/>
      </c>
      <c r="AC49" s="26" t="str">
        <f t="shared" si="26"/>
        <v/>
      </c>
      <c r="AD49" s="26" t="str">
        <f t="shared" si="27"/>
        <v/>
      </c>
      <c r="AE49" s="26" t="str">
        <f t="shared" si="28"/>
        <v/>
      </c>
      <c r="AF49" s="26" t="str">
        <f t="shared" si="29"/>
        <v/>
      </c>
      <c r="AG49" s="26" t="str">
        <f t="shared" si="30"/>
        <v/>
      </c>
      <c r="AH49" s="14" t="str">
        <f t="shared" si="76"/>
        <v/>
      </c>
      <c r="AI49" s="15" t="str">
        <f t="shared" si="31"/>
        <v/>
      </c>
      <c r="AJ49" s="16" t="str">
        <f t="shared" si="32"/>
        <v/>
      </c>
      <c r="AK49" s="17" t="str">
        <f t="shared" si="33"/>
        <v/>
      </c>
      <c r="AL49" s="17" t="str">
        <f t="shared" si="34"/>
        <v/>
      </c>
      <c r="AM49" s="14" t="str">
        <f t="shared" si="35"/>
        <v/>
      </c>
      <c r="AN49" s="15" t="str">
        <f t="shared" si="36"/>
        <v/>
      </c>
      <c r="AO49" s="16" t="str">
        <f t="shared" si="37"/>
        <v/>
      </c>
      <c r="AP49" s="17" t="str">
        <f t="shared" si="38"/>
        <v/>
      </c>
      <c r="AQ49" s="17" t="str">
        <f t="shared" si="39"/>
        <v/>
      </c>
      <c r="AR49" s="18" t="str">
        <f t="shared" si="77"/>
        <v/>
      </c>
      <c r="AS49" s="19" t="str">
        <f t="shared" si="40"/>
        <v/>
      </c>
      <c r="AT49" s="20" t="str">
        <f t="shared" si="41"/>
        <v/>
      </c>
      <c r="AU49" s="27" t="str">
        <f t="shared" si="78"/>
        <v/>
      </c>
      <c r="AV49" s="26" t="str">
        <f t="shared" si="42"/>
        <v/>
      </c>
      <c r="AW49" s="26" t="str">
        <f t="shared" si="43"/>
        <v/>
      </c>
      <c r="AX49" s="26" t="str">
        <f t="shared" si="44"/>
        <v/>
      </c>
      <c r="AY49" s="26" t="str">
        <f t="shared" si="45"/>
        <v/>
      </c>
      <c r="AZ49" s="26" t="str">
        <f t="shared" si="46"/>
        <v/>
      </c>
      <c r="BA49" s="26" t="str">
        <f t="shared" si="47"/>
        <v/>
      </c>
      <c r="BB49" s="26" t="str">
        <f t="shared" si="48"/>
        <v/>
      </c>
      <c r="BC49" s="17" t="str">
        <f t="shared" si="79"/>
        <v/>
      </c>
      <c r="BD49" s="15" t="str">
        <f t="shared" si="80"/>
        <v/>
      </c>
      <c r="BE49" s="16" t="str">
        <f t="shared" si="49"/>
        <v/>
      </c>
      <c r="BF49" s="17" t="str">
        <f t="shared" si="81"/>
        <v/>
      </c>
      <c r="BG49" s="18" t="str">
        <f t="shared" si="82"/>
        <v/>
      </c>
      <c r="BH49" s="19" t="str">
        <f t="shared" si="50"/>
        <v/>
      </c>
      <c r="BI49" s="20" t="str">
        <f t="shared" si="51"/>
        <v/>
      </c>
      <c r="BJ49" s="27" t="str">
        <f t="shared" si="83"/>
        <v/>
      </c>
      <c r="BK49" s="26" t="str">
        <f t="shared" si="52"/>
        <v/>
      </c>
      <c r="BL49" s="26" t="str">
        <f t="shared" si="53"/>
        <v/>
      </c>
      <c r="BM49" s="26" t="str">
        <f t="shared" si="54"/>
        <v/>
      </c>
      <c r="BN49" s="26" t="str">
        <f t="shared" si="55"/>
        <v/>
      </c>
      <c r="BO49" s="26" t="str">
        <f t="shared" si="56"/>
        <v/>
      </c>
      <c r="BP49" s="26" t="str">
        <f t="shared" si="57"/>
        <v/>
      </c>
      <c r="BQ49" s="26" t="str">
        <f t="shared" si="58"/>
        <v/>
      </c>
      <c r="BR49" s="29" t="str">
        <f t="shared" si="59"/>
        <v/>
      </c>
      <c r="BS49" s="29" t="str">
        <f t="shared" si="84"/>
        <v/>
      </c>
      <c r="BT49" s="17" t="str">
        <f t="shared" si="60"/>
        <v/>
      </c>
      <c r="BU49" s="18" t="str">
        <f t="shared" si="85"/>
        <v/>
      </c>
      <c r="BV49" s="19" t="str">
        <f t="shared" si="61"/>
        <v/>
      </c>
      <c r="BW49" s="20" t="str">
        <f t="shared" si="62"/>
        <v/>
      </c>
      <c r="BX49" s="27" t="str">
        <f t="shared" si="86"/>
        <v/>
      </c>
      <c r="BY49" s="26" t="str">
        <f t="shared" si="63"/>
        <v/>
      </c>
      <c r="BZ49" s="26" t="str">
        <f t="shared" si="64"/>
        <v/>
      </c>
      <c r="CA49" s="26" t="str">
        <f t="shared" si="65"/>
        <v/>
      </c>
      <c r="CB49" s="26" t="str">
        <f t="shared" si="66"/>
        <v/>
      </c>
      <c r="CC49" s="26" t="str">
        <f t="shared" si="67"/>
        <v/>
      </c>
      <c r="CD49" s="26" t="str">
        <f t="shared" si="68"/>
        <v/>
      </c>
      <c r="CE49" s="26" t="str">
        <f t="shared" si="69"/>
        <v/>
      </c>
      <c r="CF49" s="17" t="str">
        <f t="shared" si="87"/>
        <v/>
      </c>
      <c r="CG49" s="17" t="str">
        <f t="shared" si="88"/>
        <v/>
      </c>
      <c r="CH49" s="10" t="str">
        <f t="shared" si="70"/>
        <v/>
      </c>
      <c r="CI49" s="7" t="str">
        <f t="shared" si="71"/>
        <v/>
      </c>
    </row>
    <row r="50" spans="2:87" ht="31.8" customHeight="1">
      <c r="B50" s="45">
        <v>42</v>
      </c>
      <c r="C50" s="82" t="str">
        <f t="shared" si="18"/>
        <v/>
      </c>
      <c r="D50" s="62"/>
      <c r="E50" s="63"/>
      <c r="F50" s="62"/>
      <c r="G50" s="62"/>
      <c r="H50" s="64"/>
      <c r="I50" s="65"/>
      <c r="J50" s="66"/>
      <c r="K50" s="67"/>
      <c r="L50" s="68"/>
      <c r="M50" s="67"/>
      <c r="N50" s="66"/>
      <c r="O50" s="69"/>
      <c r="P50" s="68"/>
      <c r="Q50" s="44"/>
      <c r="R50" s="38" t="str">
        <f t="shared" si="19"/>
        <v/>
      </c>
      <c r="S50" s="38" t="str">
        <f t="shared" si="20"/>
        <v/>
      </c>
      <c r="T50" s="15" t="str">
        <f t="shared" si="72"/>
        <v/>
      </c>
      <c r="U50" s="16" t="str">
        <f t="shared" si="21"/>
        <v/>
      </c>
      <c r="V50" s="17" t="str">
        <f t="shared" si="73"/>
        <v/>
      </c>
      <c r="W50" s="18" t="str">
        <f t="shared" si="74"/>
        <v/>
      </c>
      <c r="X50" s="19" t="str">
        <f t="shared" si="22"/>
        <v/>
      </c>
      <c r="Y50" s="20" t="str">
        <f t="shared" si="23"/>
        <v/>
      </c>
      <c r="Z50" s="27" t="str">
        <f t="shared" si="75"/>
        <v/>
      </c>
      <c r="AA50" s="26" t="str">
        <f t="shared" si="24"/>
        <v/>
      </c>
      <c r="AB50" s="26" t="str">
        <f t="shared" si="25"/>
        <v/>
      </c>
      <c r="AC50" s="26" t="str">
        <f t="shared" si="26"/>
        <v/>
      </c>
      <c r="AD50" s="26" t="str">
        <f t="shared" si="27"/>
        <v/>
      </c>
      <c r="AE50" s="26" t="str">
        <f t="shared" si="28"/>
        <v/>
      </c>
      <c r="AF50" s="26" t="str">
        <f t="shared" si="29"/>
        <v/>
      </c>
      <c r="AG50" s="26" t="str">
        <f t="shared" si="30"/>
        <v/>
      </c>
      <c r="AH50" s="14" t="str">
        <f t="shared" si="76"/>
        <v/>
      </c>
      <c r="AI50" s="15" t="str">
        <f t="shared" si="31"/>
        <v/>
      </c>
      <c r="AJ50" s="16" t="str">
        <f t="shared" si="32"/>
        <v/>
      </c>
      <c r="AK50" s="17" t="str">
        <f t="shared" si="33"/>
        <v/>
      </c>
      <c r="AL50" s="17" t="str">
        <f t="shared" si="34"/>
        <v/>
      </c>
      <c r="AM50" s="14" t="str">
        <f t="shared" si="35"/>
        <v/>
      </c>
      <c r="AN50" s="15" t="str">
        <f t="shared" si="36"/>
        <v/>
      </c>
      <c r="AO50" s="16" t="str">
        <f t="shared" si="37"/>
        <v/>
      </c>
      <c r="AP50" s="17" t="str">
        <f t="shared" si="38"/>
        <v/>
      </c>
      <c r="AQ50" s="17" t="str">
        <f t="shared" si="39"/>
        <v/>
      </c>
      <c r="AR50" s="18" t="str">
        <f t="shared" si="77"/>
        <v/>
      </c>
      <c r="AS50" s="19" t="str">
        <f t="shared" si="40"/>
        <v/>
      </c>
      <c r="AT50" s="20" t="str">
        <f t="shared" si="41"/>
        <v/>
      </c>
      <c r="AU50" s="27" t="str">
        <f t="shared" si="78"/>
        <v/>
      </c>
      <c r="AV50" s="26" t="str">
        <f t="shared" si="42"/>
        <v/>
      </c>
      <c r="AW50" s="26" t="str">
        <f t="shared" si="43"/>
        <v/>
      </c>
      <c r="AX50" s="26" t="str">
        <f t="shared" si="44"/>
        <v/>
      </c>
      <c r="AY50" s="26" t="str">
        <f t="shared" si="45"/>
        <v/>
      </c>
      <c r="AZ50" s="26" t="str">
        <f t="shared" si="46"/>
        <v/>
      </c>
      <c r="BA50" s="26" t="str">
        <f t="shared" si="47"/>
        <v/>
      </c>
      <c r="BB50" s="26" t="str">
        <f t="shared" si="48"/>
        <v/>
      </c>
      <c r="BC50" s="17" t="str">
        <f t="shared" si="79"/>
        <v/>
      </c>
      <c r="BD50" s="15" t="str">
        <f t="shared" si="80"/>
        <v/>
      </c>
      <c r="BE50" s="16" t="str">
        <f t="shared" si="49"/>
        <v/>
      </c>
      <c r="BF50" s="17" t="str">
        <f t="shared" si="81"/>
        <v/>
      </c>
      <c r="BG50" s="18" t="str">
        <f t="shared" si="82"/>
        <v/>
      </c>
      <c r="BH50" s="19" t="str">
        <f t="shared" si="50"/>
        <v/>
      </c>
      <c r="BI50" s="20" t="str">
        <f t="shared" si="51"/>
        <v/>
      </c>
      <c r="BJ50" s="27" t="str">
        <f t="shared" si="83"/>
        <v/>
      </c>
      <c r="BK50" s="26" t="str">
        <f t="shared" si="52"/>
        <v/>
      </c>
      <c r="BL50" s="26" t="str">
        <f t="shared" si="53"/>
        <v/>
      </c>
      <c r="BM50" s="26" t="str">
        <f t="shared" si="54"/>
        <v/>
      </c>
      <c r="BN50" s="26" t="str">
        <f t="shared" si="55"/>
        <v/>
      </c>
      <c r="BO50" s="26" t="str">
        <f t="shared" si="56"/>
        <v/>
      </c>
      <c r="BP50" s="26" t="str">
        <f t="shared" si="57"/>
        <v/>
      </c>
      <c r="BQ50" s="26" t="str">
        <f t="shared" si="58"/>
        <v/>
      </c>
      <c r="BR50" s="29" t="str">
        <f t="shared" si="59"/>
        <v/>
      </c>
      <c r="BS50" s="29" t="str">
        <f t="shared" si="84"/>
        <v/>
      </c>
      <c r="BT50" s="17" t="str">
        <f t="shared" si="60"/>
        <v/>
      </c>
      <c r="BU50" s="18" t="str">
        <f t="shared" si="85"/>
        <v/>
      </c>
      <c r="BV50" s="19" t="str">
        <f t="shared" si="61"/>
        <v/>
      </c>
      <c r="BW50" s="20" t="str">
        <f t="shared" si="62"/>
        <v/>
      </c>
      <c r="BX50" s="27" t="str">
        <f t="shared" si="86"/>
        <v/>
      </c>
      <c r="BY50" s="26" t="str">
        <f t="shared" si="63"/>
        <v/>
      </c>
      <c r="BZ50" s="26" t="str">
        <f t="shared" si="64"/>
        <v/>
      </c>
      <c r="CA50" s="26" t="str">
        <f t="shared" si="65"/>
        <v/>
      </c>
      <c r="CB50" s="26" t="str">
        <f t="shared" si="66"/>
        <v/>
      </c>
      <c r="CC50" s="26" t="str">
        <f t="shared" si="67"/>
        <v/>
      </c>
      <c r="CD50" s="26" t="str">
        <f t="shared" si="68"/>
        <v/>
      </c>
      <c r="CE50" s="26" t="str">
        <f t="shared" si="69"/>
        <v/>
      </c>
      <c r="CF50" s="17" t="str">
        <f t="shared" si="87"/>
        <v/>
      </c>
      <c r="CG50" s="17" t="str">
        <f t="shared" si="88"/>
        <v/>
      </c>
      <c r="CH50" s="10" t="str">
        <f t="shared" si="70"/>
        <v/>
      </c>
      <c r="CI50" s="7" t="str">
        <f t="shared" si="71"/>
        <v/>
      </c>
    </row>
    <row r="51" spans="2:87" ht="31.8" customHeight="1">
      <c r="B51" s="45">
        <v>43</v>
      </c>
      <c r="C51" s="82" t="str">
        <f t="shared" si="18"/>
        <v/>
      </c>
      <c r="D51" s="62"/>
      <c r="E51" s="63"/>
      <c r="F51" s="62"/>
      <c r="G51" s="62"/>
      <c r="H51" s="64"/>
      <c r="I51" s="65"/>
      <c r="J51" s="66"/>
      <c r="K51" s="67"/>
      <c r="L51" s="68"/>
      <c r="M51" s="67"/>
      <c r="N51" s="66"/>
      <c r="O51" s="69"/>
      <c r="P51" s="68"/>
      <c r="Q51" s="44"/>
      <c r="R51" s="38" t="str">
        <f t="shared" si="19"/>
        <v/>
      </c>
      <c r="S51" s="38" t="str">
        <f t="shared" si="20"/>
        <v/>
      </c>
      <c r="T51" s="15" t="str">
        <f t="shared" si="72"/>
        <v/>
      </c>
      <c r="U51" s="16" t="str">
        <f t="shared" si="21"/>
        <v/>
      </c>
      <c r="V51" s="17" t="str">
        <f t="shared" si="73"/>
        <v/>
      </c>
      <c r="W51" s="18" t="str">
        <f t="shared" si="74"/>
        <v/>
      </c>
      <c r="X51" s="19" t="str">
        <f t="shared" si="22"/>
        <v/>
      </c>
      <c r="Y51" s="20" t="str">
        <f t="shared" si="23"/>
        <v/>
      </c>
      <c r="Z51" s="27" t="str">
        <f t="shared" si="75"/>
        <v/>
      </c>
      <c r="AA51" s="26" t="str">
        <f t="shared" si="24"/>
        <v/>
      </c>
      <c r="AB51" s="26" t="str">
        <f t="shared" si="25"/>
        <v/>
      </c>
      <c r="AC51" s="26" t="str">
        <f t="shared" si="26"/>
        <v/>
      </c>
      <c r="AD51" s="26" t="str">
        <f t="shared" si="27"/>
        <v/>
      </c>
      <c r="AE51" s="26" t="str">
        <f t="shared" si="28"/>
        <v/>
      </c>
      <c r="AF51" s="26" t="str">
        <f t="shared" si="29"/>
        <v/>
      </c>
      <c r="AG51" s="26" t="str">
        <f t="shared" si="30"/>
        <v/>
      </c>
      <c r="AH51" s="14" t="str">
        <f t="shared" si="76"/>
        <v/>
      </c>
      <c r="AI51" s="15" t="str">
        <f t="shared" si="31"/>
        <v/>
      </c>
      <c r="AJ51" s="16" t="str">
        <f t="shared" si="32"/>
        <v/>
      </c>
      <c r="AK51" s="17" t="str">
        <f t="shared" si="33"/>
        <v/>
      </c>
      <c r="AL51" s="17" t="str">
        <f t="shared" si="34"/>
        <v/>
      </c>
      <c r="AM51" s="14" t="str">
        <f t="shared" si="35"/>
        <v/>
      </c>
      <c r="AN51" s="15" t="str">
        <f t="shared" si="36"/>
        <v/>
      </c>
      <c r="AO51" s="16" t="str">
        <f t="shared" si="37"/>
        <v/>
      </c>
      <c r="AP51" s="17" t="str">
        <f t="shared" si="38"/>
        <v/>
      </c>
      <c r="AQ51" s="17" t="str">
        <f t="shared" si="39"/>
        <v/>
      </c>
      <c r="AR51" s="18" t="str">
        <f t="shared" si="77"/>
        <v/>
      </c>
      <c r="AS51" s="19" t="str">
        <f t="shared" si="40"/>
        <v/>
      </c>
      <c r="AT51" s="20" t="str">
        <f t="shared" si="41"/>
        <v/>
      </c>
      <c r="AU51" s="27" t="str">
        <f t="shared" si="78"/>
        <v/>
      </c>
      <c r="AV51" s="26" t="str">
        <f t="shared" si="42"/>
        <v/>
      </c>
      <c r="AW51" s="26" t="str">
        <f t="shared" si="43"/>
        <v/>
      </c>
      <c r="AX51" s="26" t="str">
        <f t="shared" si="44"/>
        <v/>
      </c>
      <c r="AY51" s="26" t="str">
        <f t="shared" si="45"/>
        <v/>
      </c>
      <c r="AZ51" s="26" t="str">
        <f t="shared" si="46"/>
        <v/>
      </c>
      <c r="BA51" s="26" t="str">
        <f t="shared" si="47"/>
        <v/>
      </c>
      <c r="BB51" s="26" t="str">
        <f t="shared" si="48"/>
        <v/>
      </c>
      <c r="BC51" s="17" t="str">
        <f t="shared" si="79"/>
        <v/>
      </c>
      <c r="BD51" s="15" t="str">
        <f t="shared" si="80"/>
        <v/>
      </c>
      <c r="BE51" s="16" t="str">
        <f t="shared" si="49"/>
        <v/>
      </c>
      <c r="BF51" s="17" t="str">
        <f t="shared" si="81"/>
        <v/>
      </c>
      <c r="BG51" s="18" t="str">
        <f t="shared" si="82"/>
        <v/>
      </c>
      <c r="BH51" s="19" t="str">
        <f t="shared" si="50"/>
        <v/>
      </c>
      <c r="BI51" s="20" t="str">
        <f t="shared" si="51"/>
        <v/>
      </c>
      <c r="BJ51" s="27" t="str">
        <f t="shared" si="83"/>
        <v/>
      </c>
      <c r="BK51" s="26" t="str">
        <f t="shared" si="52"/>
        <v/>
      </c>
      <c r="BL51" s="26" t="str">
        <f t="shared" si="53"/>
        <v/>
      </c>
      <c r="BM51" s="26" t="str">
        <f t="shared" si="54"/>
        <v/>
      </c>
      <c r="BN51" s="26" t="str">
        <f t="shared" si="55"/>
        <v/>
      </c>
      <c r="BO51" s="26" t="str">
        <f t="shared" si="56"/>
        <v/>
      </c>
      <c r="BP51" s="26" t="str">
        <f t="shared" si="57"/>
        <v/>
      </c>
      <c r="BQ51" s="26" t="str">
        <f t="shared" si="58"/>
        <v/>
      </c>
      <c r="BR51" s="29" t="str">
        <f t="shared" si="59"/>
        <v/>
      </c>
      <c r="BS51" s="29" t="str">
        <f t="shared" si="84"/>
        <v/>
      </c>
      <c r="BT51" s="17" t="str">
        <f t="shared" si="60"/>
        <v/>
      </c>
      <c r="BU51" s="18" t="str">
        <f t="shared" si="85"/>
        <v/>
      </c>
      <c r="BV51" s="19" t="str">
        <f t="shared" si="61"/>
        <v/>
      </c>
      <c r="BW51" s="20" t="str">
        <f t="shared" si="62"/>
        <v/>
      </c>
      <c r="BX51" s="27" t="str">
        <f t="shared" si="86"/>
        <v/>
      </c>
      <c r="BY51" s="26" t="str">
        <f t="shared" si="63"/>
        <v/>
      </c>
      <c r="BZ51" s="26" t="str">
        <f t="shared" si="64"/>
        <v/>
      </c>
      <c r="CA51" s="26" t="str">
        <f t="shared" si="65"/>
        <v/>
      </c>
      <c r="CB51" s="26" t="str">
        <f t="shared" si="66"/>
        <v/>
      </c>
      <c r="CC51" s="26" t="str">
        <f t="shared" si="67"/>
        <v/>
      </c>
      <c r="CD51" s="26" t="str">
        <f t="shared" si="68"/>
        <v/>
      </c>
      <c r="CE51" s="26" t="str">
        <f t="shared" si="69"/>
        <v/>
      </c>
      <c r="CF51" s="17" t="str">
        <f t="shared" si="87"/>
        <v/>
      </c>
      <c r="CG51" s="17" t="str">
        <f t="shared" si="88"/>
        <v/>
      </c>
      <c r="CH51" s="10" t="str">
        <f t="shared" si="70"/>
        <v/>
      </c>
      <c r="CI51" s="7" t="str">
        <f t="shared" si="71"/>
        <v/>
      </c>
    </row>
    <row r="52" spans="2:87" ht="31.8" customHeight="1">
      <c r="B52" s="45">
        <v>44</v>
      </c>
      <c r="C52" s="82" t="str">
        <f t="shared" si="18"/>
        <v/>
      </c>
      <c r="D52" s="62"/>
      <c r="E52" s="63"/>
      <c r="F52" s="62"/>
      <c r="G52" s="62"/>
      <c r="H52" s="64"/>
      <c r="I52" s="65"/>
      <c r="J52" s="66"/>
      <c r="K52" s="67"/>
      <c r="L52" s="68"/>
      <c r="M52" s="67"/>
      <c r="N52" s="66"/>
      <c r="O52" s="69"/>
      <c r="P52" s="68"/>
      <c r="Q52" s="44"/>
      <c r="R52" s="38" t="str">
        <f t="shared" si="19"/>
        <v/>
      </c>
      <c r="S52" s="38" t="str">
        <f t="shared" si="20"/>
        <v/>
      </c>
      <c r="T52" s="15" t="str">
        <f t="shared" si="72"/>
        <v/>
      </c>
      <c r="U52" s="16" t="str">
        <f t="shared" si="21"/>
        <v/>
      </c>
      <c r="V52" s="17" t="str">
        <f t="shared" si="73"/>
        <v/>
      </c>
      <c r="W52" s="18" t="str">
        <f t="shared" si="74"/>
        <v/>
      </c>
      <c r="X52" s="19" t="str">
        <f t="shared" si="22"/>
        <v/>
      </c>
      <c r="Y52" s="20" t="str">
        <f t="shared" si="23"/>
        <v/>
      </c>
      <c r="Z52" s="27" t="str">
        <f t="shared" si="75"/>
        <v/>
      </c>
      <c r="AA52" s="26" t="str">
        <f t="shared" si="24"/>
        <v/>
      </c>
      <c r="AB52" s="26" t="str">
        <f t="shared" si="25"/>
        <v/>
      </c>
      <c r="AC52" s="26" t="str">
        <f t="shared" si="26"/>
        <v/>
      </c>
      <c r="AD52" s="26" t="str">
        <f t="shared" si="27"/>
        <v/>
      </c>
      <c r="AE52" s="26" t="str">
        <f t="shared" si="28"/>
        <v/>
      </c>
      <c r="AF52" s="26" t="str">
        <f t="shared" si="29"/>
        <v/>
      </c>
      <c r="AG52" s="26" t="str">
        <f t="shared" si="30"/>
        <v/>
      </c>
      <c r="AH52" s="14" t="str">
        <f t="shared" si="76"/>
        <v/>
      </c>
      <c r="AI52" s="15" t="str">
        <f t="shared" si="31"/>
        <v/>
      </c>
      <c r="AJ52" s="16" t="str">
        <f t="shared" si="32"/>
        <v/>
      </c>
      <c r="AK52" s="17" t="str">
        <f t="shared" si="33"/>
        <v/>
      </c>
      <c r="AL52" s="17" t="str">
        <f t="shared" si="34"/>
        <v/>
      </c>
      <c r="AM52" s="14" t="str">
        <f t="shared" si="35"/>
        <v/>
      </c>
      <c r="AN52" s="15" t="str">
        <f t="shared" si="36"/>
        <v/>
      </c>
      <c r="AO52" s="16" t="str">
        <f t="shared" si="37"/>
        <v/>
      </c>
      <c r="AP52" s="17" t="str">
        <f t="shared" si="38"/>
        <v/>
      </c>
      <c r="AQ52" s="17" t="str">
        <f t="shared" si="39"/>
        <v/>
      </c>
      <c r="AR52" s="18" t="str">
        <f t="shared" si="77"/>
        <v/>
      </c>
      <c r="AS52" s="19" t="str">
        <f t="shared" si="40"/>
        <v/>
      </c>
      <c r="AT52" s="20" t="str">
        <f t="shared" si="41"/>
        <v/>
      </c>
      <c r="AU52" s="27" t="str">
        <f t="shared" si="78"/>
        <v/>
      </c>
      <c r="AV52" s="26" t="str">
        <f t="shared" si="42"/>
        <v/>
      </c>
      <c r="AW52" s="26" t="str">
        <f t="shared" si="43"/>
        <v/>
      </c>
      <c r="AX52" s="26" t="str">
        <f t="shared" si="44"/>
        <v/>
      </c>
      <c r="AY52" s="26" t="str">
        <f t="shared" si="45"/>
        <v/>
      </c>
      <c r="AZ52" s="26" t="str">
        <f t="shared" si="46"/>
        <v/>
      </c>
      <c r="BA52" s="26" t="str">
        <f t="shared" si="47"/>
        <v/>
      </c>
      <c r="BB52" s="26" t="str">
        <f t="shared" si="48"/>
        <v/>
      </c>
      <c r="BC52" s="17" t="str">
        <f t="shared" si="79"/>
        <v/>
      </c>
      <c r="BD52" s="15" t="str">
        <f t="shared" si="80"/>
        <v/>
      </c>
      <c r="BE52" s="16" t="str">
        <f t="shared" si="49"/>
        <v/>
      </c>
      <c r="BF52" s="17" t="str">
        <f t="shared" si="81"/>
        <v/>
      </c>
      <c r="BG52" s="18" t="str">
        <f t="shared" si="82"/>
        <v/>
      </c>
      <c r="BH52" s="19" t="str">
        <f t="shared" si="50"/>
        <v/>
      </c>
      <c r="BI52" s="20" t="str">
        <f t="shared" si="51"/>
        <v/>
      </c>
      <c r="BJ52" s="27" t="str">
        <f t="shared" si="83"/>
        <v/>
      </c>
      <c r="BK52" s="26" t="str">
        <f t="shared" si="52"/>
        <v/>
      </c>
      <c r="BL52" s="26" t="str">
        <f t="shared" si="53"/>
        <v/>
      </c>
      <c r="BM52" s="26" t="str">
        <f t="shared" si="54"/>
        <v/>
      </c>
      <c r="BN52" s="26" t="str">
        <f t="shared" si="55"/>
        <v/>
      </c>
      <c r="BO52" s="26" t="str">
        <f t="shared" si="56"/>
        <v/>
      </c>
      <c r="BP52" s="26" t="str">
        <f t="shared" si="57"/>
        <v/>
      </c>
      <c r="BQ52" s="26" t="str">
        <f t="shared" si="58"/>
        <v/>
      </c>
      <c r="BR52" s="29" t="str">
        <f t="shared" si="59"/>
        <v/>
      </c>
      <c r="BS52" s="29" t="str">
        <f t="shared" si="84"/>
        <v/>
      </c>
      <c r="BT52" s="17" t="str">
        <f t="shared" si="60"/>
        <v/>
      </c>
      <c r="BU52" s="18" t="str">
        <f t="shared" si="85"/>
        <v/>
      </c>
      <c r="BV52" s="19" t="str">
        <f t="shared" si="61"/>
        <v/>
      </c>
      <c r="BW52" s="20" t="str">
        <f t="shared" si="62"/>
        <v/>
      </c>
      <c r="BX52" s="27" t="str">
        <f t="shared" si="86"/>
        <v/>
      </c>
      <c r="BY52" s="26" t="str">
        <f t="shared" si="63"/>
        <v/>
      </c>
      <c r="BZ52" s="26" t="str">
        <f t="shared" si="64"/>
        <v/>
      </c>
      <c r="CA52" s="26" t="str">
        <f t="shared" si="65"/>
        <v/>
      </c>
      <c r="CB52" s="26" t="str">
        <f t="shared" si="66"/>
        <v/>
      </c>
      <c r="CC52" s="26" t="str">
        <f t="shared" si="67"/>
        <v/>
      </c>
      <c r="CD52" s="26" t="str">
        <f t="shared" si="68"/>
        <v/>
      </c>
      <c r="CE52" s="26" t="str">
        <f t="shared" si="69"/>
        <v/>
      </c>
      <c r="CF52" s="17" t="str">
        <f t="shared" si="87"/>
        <v/>
      </c>
      <c r="CG52" s="17" t="str">
        <f t="shared" si="88"/>
        <v/>
      </c>
      <c r="CH52" s="10" t="str">
        <f t="shared" si="70"/>
        <v/>
      </c>
      <c r="CI52" s="7" t="str">
        <f t="shared" si="71"/>
        <v/>
      </c>
    </row>
    <row r="53" spans="2:87" ht="31.8" customHeight="1">
      <c r="B53" s="45">
        <v>45</v>
      </c>
      <c r="C53" s="82" t="str">
        <f t="shared" si="18"/>
        <v/>
      </c>
      <c r="D53" s="62"/>
      <c r="E53" s="63"/>
      <c r="F53" s="62"/>
      <c r="G53" s="62"/>
      <c r="H53" s="64"/>
      <c r="I53" s="65"/>
      <c r="J53" s="66"/>
      <c r="K53" s="67"/>
      <c r="L53" s="68"/>
      <c r="M53" s="67"/>
      <c r="N53" s="66"/>
      <c r="O53" s="69"/>
      <c r="P53" s="68"/>
      <c r="Q53" s="44"/>
      <c r="R53" s="38" t="str">
        <f t="shared" si="19"/>
        <v/>
      </c>
      <c r="S53" s="38" t="str">
        <f t="shared" si="20"/>
        <v/>
      </c>
      <c r="T53" s="15" t="str">
        <f t="shared" si="72"/>
        <v/>
      </c>
      <c r="U53" s="16" t="str">
        <f t="shared" si="21"/>
        <v/>
      </c>
      <c r="V53" s="17" t="str">
        <f t="shared" si="73"/>
        <v/>
      </c>
      <c r="W53" s="18" t="str">
        <f t="shared" si="74"/>
        <v/>
      </c>
      <c r="X53" s="19" t="str">
        <f t="shared" si="22"/>
        <v/>
      </c>
      <c r="Y53" s="20" t="str">
        <f t="shared" si="23"/>
        <v/>
      </c>
      <c r="Z53" s="27" t="str">
        <f t="shared" si="75"/>
        <v/>
      </c>
      <c r="AA53" s="26" t="str">
        <f t="shared" si="24"/>
        <v/>
      </c>
      <c r="AB53" s="26" t="str">
        <f t="shared" si="25"/>
        <v/>
      </c>
      <c r="AC53" s="26" t="str">
        <f t="shared" si="26"/>
        <v/>
      </c>
      <c r="AD53" s="26" t="str">
        <f t="shared" si="27"/>
        <v/>
      </c>
      <c r="AE53" s="26" t="str">
        <f t="shared" si="28"/>
        <v/>
      </c>
      <c r="AF53" s="26" t="str">
        <f t="shared" si="29"/>
        <v/>
      </c>
      <c r="AG53" s="26" t="str">
        <f t="shared" si="30"/>
        <v/>
      </c>
      <c r="AH53" s="14" t="str">
        <f t="shared" si="76"/>
        <v/>
      </c>
      <c r="AI53" s="15" t="str">
        <f t="shared" si="31"/>
        <v/>
      </c>
      <c r="AJ53" s="16" t="str">
        <f t="shared" si="32"/>
        <v/>
      </c>
      <c r="AK53" s="17" t="str">
        <f t="shared" si="33"/>
        <v/>
      </c>
      <c r="AL53" s="17" t="str">
        <f t="shared" si="34"/>
        <v/>
      </c>
      <c r="AM53" s="14" t="str">
        <f t="shared" si="35"/>
        <v/>
      </c>
      <c r="AN53" s="15" t="str">
        <f t="shared" si="36"/>
        <v/>
      </c>
      <c r="AO53" s="16" t="str">
        <f t="shared" si="37"/>
        <v/>
      </c>
      <c r="AP53" s="17" t="str">
        <f t="shared" si="38"/>
        <v/>
      </c>
      <c r="AQ53" s="17" t="str">
        <f t="shared" si="39"/>
        <v/>
      </c>
      <c r="AR53" s="18" t="str">
        <f t="shared" si="77"/>
        <v/>
      </c>
      <c r="AS53" s="19" t="str">
        <f t="shared" si="40"/>
        <v/>
      </c>
      <c r="AT53" s="20" t="str">
        <f t="shared" si="41"/>
        <v/>
      </c>
      <c r="AU53" s="27" t="str">
        <f t="shared" si="78"/>
        <v/>
      </c>
      <c r="AV53" s="26" t="str">
        <f t="shared" si="42"/>
        <v/>
      </c>
      <c r="AW53" s="26" t="str">
        <f t="shared" si="43"/>
        <v/>
      </c>
      <c r="AX53" s="26" t="str">
        <f t="shared" si="44"/>
        <v/>
      </c>
      <c r="AY53" s="26" t="str">
        <f t="shared" si="45"/>
        <v/>
      </c>
      <c r="AZ53" s="26" t="str">
        <f t="shared" si="46"/>
        <v/>
      </c>
      <c r="BA53" s="26" t="str">
        <f t="shared" si="47"/>
        <v/>
      </c>
      <c r="BB53" s="26" t="str">
        <f t="shared" si="48"/>
        <v/>
      </c>
      <c r="BC53" s="17" t="str">
        <f t="shared" si="79"/>
        <v/>
      </c>
      <c r="BD53" s="15" t="str">
        <f t="shared" si="80"/>
        <v/>
      </c>
      <c r="BE53" s="16" t="str">
        <f t="shared" si="49"/>
        <v/>
      </c>
      <c r="BF53" s="17" t="str">
        <f t="shared" si="81"/>
        <v/>
      </c>
      <c r="BG53" s="18" t="str">
        <f t="shared" si="82"/>
        <v/>
      </c>
      <c r="BH53" s="19" t="str">
        <f t="shared" si="50"/>
        <v/>
      </c>
      <c r="BI53" s="20" t="str">
        <f t="shared" si="51"/>
        <v/>
      </c>
      <c r="BJ53" s="27" t="str">
        <f t="shared" si="83"/>
        <v/>
      </c>
      <c r="BK53" s="26" t="str">
        <f t="shared" si="52"/>
        <v/>
      </c>
      <c r="BL53" s="26" t="str">
        <f t="shared" si="53"/>
        <v/>
      </c>
      <c r="BM53" s="26" t="str">
        <f t="shared" si="54"/>
        <v/>
      </c>
      <c r="BN53" s="26" t="str">
        <f t="shared" si="55"/>
        <v/>
      </c>
      <c r="BO53" s="26" t="str">
        <f t="shared" si="56"/>
        <v/>
      </c>
      <c r="BP53" s="26" t="str">
        <f t="shared" si="57"/>
        <v/>
      </c>
      <c r="BQ53" s="26" t="str">
        <f t="shared" si="58"/>
        <v/>
      </c>
      <c r="BR53" s="29" t="str">
        <f t="shared" si="59"/>
        <v/>
      </c>
      <c r="BS53" s="29" t="str">
        <f t="shared" si="84"/>
        <v/>
      </c>
      <c r="BT53" s="17" t="str">
        <f t="shared" si="60"/>
        <v/>
      </c>
      <c r="BU53" s="18" t="str">
        <f t="shared" si="85"/>
        <v/>
      </c>
      <c r="BV53" s="19" t="str">
        <f t="shared" si="61"/>
        <v/>
      </c>
      <c r="BW53" s="20" t="str">
        <f t="shared" si="62"/>
        <v/>
      </c>
      <c r="BX53" s="27" t="str">
        <f t="shared" si="86"/>
        <v/>
      </c>
      <c r="BY53" s="26" t="str">
        <f t="shared" si="63"/>
        <v/>
      </c>
      <c r="BZ53" s="26" t="str">
        <f t="shared" si="64"/>
        <v/>
      </c>
      <c r="CA53" s="26" t="str">
        <f t="shared" si="65"/>
        <v/>
      </c>
      <c r="CB53" s="26" t="str">
        <f t="shared" si="66"/>
        <v/>
      </c>
      <c r="CC53" s="26" t="str">
        <f t="shared" si="67"/>
        <v/>
      </c>
      <c r="CD53" s="26" t="str">
        <f t="shared" si="68"/>
        <v/>
      </c>
      <c r="CE53" s="26" t="str">
        <f t="shared" si="69"/>
        <v/>
      </c>
      <c r="CF53" s="17" t="str">
        <f t="shared" si="87"/>
        <v/>
      </c>
      <c r="CG53" s="17" t="str">
        <f t="shared" si="88"/>
        <v/>
      </c>
      <c r="CH53" s="10" t="str">
        <f t="shared" si="70"/>
        <v/>
      </c>
      <c r="CI53" s="7" t="str">
        <f t="shared" si="71"/>
        <v/>
      </c>
    </row>
    <row r="54" spans="2:87" ht="31.8" customHeight="1">
      <c r="B54" s="45">
        <v>46</v>
      </c>
      <c r="C54" s="82" t="str">
        <f t="shared" si="18"/>
        <v/>
      </c>
      <c r="D54" s="62"/>
      <c r="E54" s="63"/>
      <c r="F54" s="62"/>
      <c r="G54" s="62"/>
      <c r="H54" s="64"/>
      <c r="I54" s="65"/>
      <c r="J54" s="66"/>
      <c r="K54" s="67"/>
      <c r="L54" s="68"/>
      <c r="M54" s="67"/>
      <c r="N54" s="66"/>
      <c r="O54" s="69"/>
      <c r="P54" s="68"/>
      <c r="Q54" s="44"/>
      <c r="R54" s="38" t="str">
        <f t="shared" si="19"/>
        <v/>
      </c>
      <c r="S54" s="38" t="str">
        <f t="shared" si="20"/>
        <v/>
      </c>
      <c r="T54" s="15" t="str">
        <f t="shared" si="72"/>
        <v/>
      </c>
      <c r="U54" s="16" t="str">
        <f t="shared" si="21"/>
        <v/>
      </c>
      <c r="V54" s="17" t="str">
        <f t="shared" si="73"/>
        <v/>
      </c>
      <c r="W54" s="18" t="str">
        <f t="shared" si="74"/>
        <v/>
      </c>
      <c r="X54" s="19" t="str">
        <f t="shared" si="22"/>
        <v/>
      </c>
      <c r="Y54" s="20" t="str">
        <f t="shared" si="23"/>
        <v/>
      </c>
      <c r="Z54" s="27" t="str">
        <f t="shared" si="75"/>
        <v/>
      </c>
      <c r="AA54" s="26" t="str">
        <f t="shared" si="24"/>
        <v/>
      </c>
      <c r="AB54" s="26" t="str">
        <f t="shared" si="25"/>
        <v/>
      </c>
      <c r="AC54" s="26" t="str">
        <f t="shared" si="26"/>
        <v/>
      </c>
      <c r="AD54" s="26" t="str">
        <f t="shared" si="27"/>
        <v/>
      </c>
      <c r="AE54" s="26" t="str">
        <f t="shared" si="28"/>
        <v/>
      </c>
      <c r="AF54" s="26" t="str">
        <f t="shared" si="29"/>
        <v/>
      </c>
      <c r="AG54" s="26" t="str">
        <f t="shared" si="30"/>
        <v/>
      </c>
      <c r="AH54" s="14" t="str">
        <f t="shared" si="76"/>
        <v/>
      </c>
      <c r="AI54" s="15" t="str">
        <f t="shared" si="31"/>
        <v/>
      </c>
      <c r="AJ54" s="16" t="str">
        <f t="shared" si="32"/>
        <v/>
      </c>
      <c r="AK54" s="17" t="str">
        <f t="shared" si="33"/>
        <v/>
      </c>
      <c r="AL54" s="17" t="str">
        <f t="shared" si="34"/>
        <v/>
      </c>
      <c r="AM54" s="14" t="str">
        <f t="shared" si="35"/>
        <v/>
      </c>
      <c r="AN54" s="15" t="str">
        <f t="shared" si="36"/>
        <v/>
      </c>
      <c r="AO54" s="16" t="str">
        <f t="shared" si="37"/>
        <v/>
      </c>
      <c r="AP54" s="17" t="str">
        <f t="shared" si="38"/>
        <v/>
      </c>
      <c r="AQ54" s="17" t="str">
        <f t="shared" si="39"/>
        <v/>
      </c>
      <c r="AR54" s="18" t="str">
        <f t="shared" si="77"/>
        <v/>
      </c>
      <c r="AS54" s="19" t="str">
        <f t="shared" si="40"/>
        <v/>
      </c>
      <c r="AT54" s="20" t="str">
        <f t="shared" si="41"/>
        <v/>
      </c>
      <c r="AU54" s="27" t="str">
        <f t="shared" si="78"/>
        <v/>
      </c>
      <c r="AV54" s="26" t="str">
        <f t="shared" si="42"/>
        <v/>
      </c>
      <c r="AW54" s="26" t="str">
        <f t="shared" si="43"/>
        <v/>
      </c>
      <c r="AX54" s="26" t="str">
        <f t="shared" si="44"/>
        <v/>
      </c>
      <c r="AY54" s="26" t="str">
        <f t="shared" si="45"/>
        <v/>
      </c>
      <c r="AZ54" s="26" t="str">
        <f t="shared" si="46"/>
        <v/>
      </c>
      <c r="BA54" s="26" t="str">
        <f t="shared" si="47"/>
        <v/>
      </c>
      <c r="BB54" s="26" t="str">
        <f t="shared" si="48"/>
        <v/>
      </c>
      <c r="BC54" s="17" t="str">
        <f t="shared" si="79"/>
        <v/>
      </c>
      <c r="BD54" s="15" t="str">
        <f t="shared" si="80"/>
        <v/>
      </c>
      <c r="BE54" s="16" t="str">
        <f t="shared" si="49"/>
        <v/>
      </c>
      <c r="BF54" s="17" t="str">
        <f t="shared" si="81"/>
        <v/>
      </c>
      <c r="BG54" s="18" t="str">
        <f t="shared" si="82"/>
        <v/>
      </c>
      <c r="BH54" s="19" t="str">
        <f t="shared" si="50"/>
        <v/>
      </c>
      <c r="BI54" s="20" t="str">
        <f t="shared" si="51"/>
        <v/>
      </c>
      <c r="BJ54" s="27" t="str">
        <f t="shared" si="83"/>
        <v/>
      </c>
      <c r="BK54" s="26" t="str">
        <f t="shared" si="52"/>
        <v/>
      </c>
      <c r="BL54" s="26" t="str">
        <f t="shared" si="53"/>
        <v/>
      </c>
      <c r="BM54" s="26" t="str">
        <f t="shared" si="54"/>
        <v/>
      </c>
      <c r="BN54" s="26" t="str">
        <f t="shared" si="55"/>
        <v/>
      </c>
      <c r="BO54" s="26" t="str">
        <f t="shared" si="56"/>
        <v/>
      </c>
      <c r="BP54" s="26" t="str">
        <f t="shared" si="57"/>
        <v/>
      </c>
      <c r="BQ54" s="26" t="str">
        <f t="shared" si="58"/>
        <v/>
      </c>
      <c r="BR54" s="29" t="str">
        <f t="shared" si="59"/>
        <v/>
      </c>
      <c r="BS54" s="29" t="str">
        <f t="shared" si="84"/>
        <v/>
      </c>
      <c r="BT54" s="17" t="str">
        <f t="shared" si="60"/>
        <v/>
      </c>
      <c r="BU54" s="18" t="str">
        <f t="shared" si="85"/>
        <v/>
      </c>
      <c r="BV54" s="19" t="str">
        <f t="shared" si="61"/>
        <v/>
      </c>
      <c r="BW54" s="20" t="str">
        <f t="shared" si="62"/>
        <v/>
      </c>
      <c r="BX54" s="27" t="str">
        <f t="shared" si="86"/>
        <v/>
      </c>
      <c r="BY54" s="26" t="str">
        <f t="shared" si="63"/>
        <v/>
      </c>
      <c r="BZ54" s="26" t="str">
        <f t="shared" si="64"/>
        <v/>
      </c>
      <c r="CA54" s="26" t="str">
        <f t="shared" si="65"/>
        <v/>
      </c>
      <c r="CB54" s="26" t="str">
        <f t="shared" si="66"/>
        <v/>
      </c>
      <c r="CC54" s="26" t="str">
        <f t="shared" si="67"/>
        <v/>
      </c>
      <c r="CD54" s="26" t="str">
        <f t="shared" si="68"/>
        <v/>
      </c>
      <c r="CE54" s="26" t="str">
        <f t="shared" si="69"/>
        <v/>
      </c>
      <c r="CF54" s="17" t="str">
        <f t="shared" si="87"/>
        <v/>
      </c>
      <c r="CG54" s="17" t="str">
        <f t="shared" si="88"/>
        <v/>
      </c>
      <c r="CH54" s="10" t="str">
        <f t="shared" si="70"/>
        <v/>
      </c>
      <c r="CI54" s="7" t="str">
        <f t="shared" si="71"/>
        <v/>
      </c>
    </row>
    <row r="55" spans="2:87" ht="31.8" customHeight="1">
      <c r="B55" s="45">
        <v>47</v>
      </c>
      <c r="C55" s="82" t="str">
        <f t="shared" si="18"/>
        <v/>
      </c>
      <c r="D55" s="62"/>
      <c r="E55" s="63"/>
      <c r="F55" s="62"/>
      <c r="G55" s="62"/>
      <c r="H55" s="64"/>
      <c r="I55" s="65"/>
      <c r="J55" s="66"/>
      <c r="K55" s="67"/>
      <c r="L55" s="68"/>
      <c r="M55" s="67"/>
      <c r="N55" s="66"/>
      <c r="O55" s="69"/>
      <c r="P55" s="68"/>
      <c r="Q55" s="44"/>
      <c r="R55" s="38" t="str">
        <f t="shared" si="19"/>
        <v/>
      </c>
      <c r="S55" s="38" t="str">
        <f t="shared" si="20"/>
        <v/>
      </c>
      <c r="T55" s="15" t="str">
        <f t="shared" si="72"/>
        <v/>
      </c>
      <c r="U55" s="16" t="str">
        <f t="shared" si="21"/>
        <v/>
      </c>
      <c r="V55" s="17" t="str">
        <f t="shared" si="73"/>
        <v/>
      </c>
      <c r="W55" s="18" t="str">
        <f t="shared" si="74"/>
        <v/>
      </c>
      <c r="X55" s="19" t="str">
        <f t="shared" si="22"/>
        <v/>
      </c>
      <c r="Y55" s="20" t="str">
        <f t="shared" si="23"/>
        <v/>
      </c>
      <c r="Z55" s="27" t="str">
        <f t="shared" si="75"/>
        <v/>
      </c>
      <c r="AA55" s="26" t="str">
        <f t="shared" si="24"/>
        <v/>
      </c>
      <c r="AB55" s="26" t="str">
        <f t="shared" si="25"/>
        <v/>
      </c>
      <c r="AC55" s="26" t="str">
        <f t="shared" si="26"/>
        <v/>
      </c>
      <c r="AD55" s="26" t="str">
        <f t="shared" si="27"/>
        <v/>
      </c>
      <c r="AE55" s="26" t="str">
        <f t="shared" si="28"/>
        <v/>
      </c>
      <c r="AF55" s="26" t="str">
        <f t="shared" si="29"/>
        <v/>
      </c>
      <c r="AG55" s="26" t="str">
        <f t="shared" si="30"/>
        <v/>
      </c>
      <c r="AH55" s="14" t="str">
        <f t="shared" si="76"/>
        <v/>
      </c>
      <c r="AI55" s="15" t="str">
        <f t="shared" si="31"/>
        <v/>
      </c>
      <c r="AJ55" s="16" t="str">
        <f t="shared" si="32"/>
        <v/>
      </c>
      <c r="AK55" s="17" t="str">
        <f t="shared" si="33"/>
        <v/>
      </c>
      <c r="AL55" s="17" t="str">
        <f t="shared" si="34"/>
        <v/>
      </c>
      <c r="AM55" s="14" t="str">
        <f t="shared" si="35"/>
        <v/>
      </c>
      <c r="AN55" s="15" t="str">
        <f t="shared" si="36"/>
        <v/>
      </c>
      <c r="AO55" s="16" t="str">
        <f t="shared" si="37"/>
        <v/>
      </c>
      <c r="AP55" s="17" t="str">
        <f t="shared" si="38"/>
        <v/>
      </c>
      <c r="AQ55" s="17" t="str">
        <f t="shared" si="39"/>
        <v/>
      </c>
      <c r="AR55" s="18" t="str">
        <f t="shared" si="77"/>
        <v/>
      </c>
      <c r="AS55" s="19" t="str">
        <f t="shared" si="40"/>
        <v/>
      </c>
      <c r="AT55" s="20" t="str">
        <f t="shared" si="41"/>
        <v/>
      </c>
      <c r="AU55" s="27" t="str">
        <f t="shared" si="78"/>
        <v/>
      </c>
      <c r="AV55" s="26" t="str">
        <f t="shared" si="42"/>
        <v/>
      </c>
      <c r="AW55" s="26" t="str">
        <f t="shared" si="43"/>
        <v/>
      </c>
      <c r="AX55" s="26" t="str">
        <f t="shared" si="44"/>
        <v/>
      </c>
      <c r="AY55" s="26" t="str">
        <f t="shared" si="45"/>
        <v/>
      </c>
      <c r="AZ55" s="26" t="str">
        <f t="shared" si="46"/>
        <v/>
      </c>
      <c r="BA55" s="26" t="str">
        <f t="shared" si="47"/>
        <v/>
      </c>
      <c r="BB55" s="26" t="str">
        <f t="shared" si="48"/>
        <v/>
      </c>
      <c r="BC55" s="17" t="str">
        <f t="shared" si="79"/>
        <v/>
      </c>
      <c r="BD55" s="15" t="str">
        <f t="shared" si="80"/>
        <v/>
      </c>
      <c r="BE55" s="16" t="str">
        <f t="shared" si="49"/>
        <v/>
      </c>
      <c r="BF55" s="17" t="str">
        <f t="shared" si="81"/>
        <v/>
      </c>
      <c r="BG55" s="18" t="str">
        <f t="shared" si="82"/>
        <v/>
      </c>
      <c r="BH55" s="19" t="str">
        <f t="shared" si="50"/>
        <v/>
      </c>
      <c r="BI55" s="20" t="str">
        <f t="shared" si="51"/>
        <v/>
      </c>
      <c r="BJ55" s="27" t="str">
        <f t="shared" si="83"/>
        <v/>
      </c>
      <c r="BK55" s="26" t="str">
        <f t="shared" si="52"/>
        <v/>
      </c>
      <c r="BL55" s="26" t="str">
        <f t="shared" si="53"/>
        <v/>
      </c>
      <c r="BM55" s="26" t="str">
        <f t="shared" si="54"/>
        <v/>
      </c>
      <c r="BN55" s="26" t="str">
        <f t="shared" si="55"/>
        <v/>
      </c>
      <c r="BO55" s="26" t="str">
        <f t="shared" si="56"/>
        <v/>
      </c>
      <c r="BP55" s="26" t="str">
        <f t="shared" si="57"/>
        <v/>
      </c>
      <c r="BQ55" s="26" t="str">
        <f t="shared" si="58"/>
        <v/>
      </c>
      <c r="BR55" s="29" t="str">
        <f t="shared" si="59"/>
        <v/>
      </c>
      <c r="BS55" s="29" t="str">
        <f t="shared" si="84"/>
        <v/>
      </c>
      <c r="BT55" s="17" t="str">
        <f t="shared" si="60"/>
        <v/>
      </c>
      <c r="BU55" s="18" t="str">
        <f t="shared" si="85"/>
        <v/>
      </c>
      <c r="BV55" s="19" t="str">
        <f t="shared" si="61"/>
        <v/>
      </c>
      <c r="BW55" s="20" t="str">
        <f t="shared" si="62"/>
        <v/>
      </c>
      <c r="BX55" s="27" t="str">
        <f t="shared" si="86"/>
        <v/>
      </c>
      <c r="BY55" s="26" t="str">
        <f t="shared" si="63"/>
        <v/>
      </c>
      <c r="BZ55" s="26" t="str">
        <f t="shared" si="64"/>
        <v/>
      </c>
      <c r="CA55" s="26" t="str">
        <f t="shared" si="65"/>
        <v/>
      </c>
      <c r="CB55" s="26" t="str">
        <f t="shared" si="66"/>
        <v/>
      </c>
      <c r="CC55" s="26" t="str">
        <f t="shared" si="67"/>
        <v/>
      </c>
      <c r="CD55" s="26" t="str">
        <f t="shared" si="68"/>
        <v/>
      </c>
      <c r="CE55" s="26" t="str">
        <f t="shared" si="69"/>
        <v/>
      </c>
      <c r="CF55" s="17" t="str">
        <f t="shared" si="87"/>
        <v/>
      </c>
      <c r="CG55" s="17" t="str">
        <f t="shared" si="88"/>
        <v/>
      </c>
      <c r="CH55" s="10" t="str">
        <f t="shared" si="70"/>
        <v/>
      </c>
      <c r="CI55" s="7" t="str">
        <f t="shared" si="71"/>
        <v/>
      </c>
    </row>
    <row r="56" spans="2:87" ht="31.8" customHeight="1">
      <c r="B56" s="45">
        <v>48</v>
      </c>
      <c r="C56" s="82" t="str">
        <f t="shared" si="18"/>
        <v/>
      </c>
      <c r="D56" s="62"/>
      <c r="E56" s="63"/>
      <c r="F56" s="62"/>
      <c r="G56" s="62"/>
      <c r="H56" s="64"/>
      <c r="I56" s="65"/>
      <c r="J56" s="66"/>
      <c r="K56" s="67"/>
      <c r="L56" s="68"/>
      <c r="M56" s="67"/>
      <c r="N56" s="66"/>
      <c r="O56" s="69"/>
      <c r="P56" s="68"/>
      <c r="Q56" s="44"/>
      <c r="R56" s="38" t="str">
        <f t="shared" si="19"/>
        <v/>
      </c>
      <c r="S56" s="38" t="str">
        <f t="shared" si="20"/>
        <v/>
      </c>
      <c r="T56" s="15" t="str">
        <f t="shared" si="72"/>
        <v/>
      </c>
      <c r="U56" s="16" t="str">
        <f t="shared" si="21"/>
        <v/>
      </c>
      <c r="V56" s="17" t="str">
        <f t="shared" si="73"/>
        <v/>
      </c>
      <c r="W56" s="18" t="str">
        <f t="shared" si="74"/>
        <v/>
      </c>
      <c r="X56" s="19" t="str">
        <f t="shared" si="22"/>
        <v/>
      </c>
      <c r="Y56" s="20" t="str">
        <f t="shared" si="23"/>
        <v/>
      </c>
      <c r="Z56" s="27" t="str">
        <f t="shared" si="75"/>
        <v/>
      </c>
      <c r="AA56" s="26" t="str">
        <f t="shared" si="24"/>
        <v/>
      </c>
      <c r="AB56" s="26" t="str">
        <f t="shared" si="25"/>
        <v/>
      </c>
      <c r="AC56" s="26" t="str">
        <f t="shared" si="26"/>
        <v/>
      </c>
      <c r="AD56" s="26" t="str">
        <f t="shared" si="27"/>
        <v/>
      </c>
      <c r="AE56" s="26" t="str">
        <f t="shared" si="28"/>
        <v/>
      </c>
      <c r="AF56" s="26" t="str">
        <f t="shared" si="29"/>
        <v/>
      </c>
      <c r="AG56" s="26" t="str">
        <f t="shared" si="30"/>
        <v/>
      </c>
      <c r="AH56" s="14" t="str">
        <f t="shared" si="76"/>
        <v/>
      </c>
      <c r="AI56" s="15" t="str">
        <f t="shared" si="31"/>
        <v/>
      </c>
      <c r="AJ56" s="16" t="str">
        <f t="shared" si="32"/>
        <v/>
      </c>
      <c r="AK56" s="17" t="str">
        <f t="shared" si="33"/>
        <v/>
      </c>
      <c r="AL56" s="17" t="str">
        <f t="shared" si="34"/>
        <v/>
      </c>
      <c r="AM56" s="14" t="str">
        <f t="shared" si="35"/>
        <v/>
      </c>
      <c r="AN56" s="15" t="str">
        <f t="shared" si="36"/>
        <v/>
      </c>
      <c r="AO56" s="16" t="str">
        <f t="shared" si="37"/>
        <v/>
      </c>
      <c r="AP56" s="17" t="str">
        <f t="shared" si="38"/>
        <v/>
      </c>
      <c r="AQ56" s="17" t="str">
        <f t="shared" si="39"/>
        <v/>
      </c>
      <c r="AR56" s="18" t="str">
        <f t="shared" si="77"/>
        <v/>
      </c>
      <c r="AS56" s="19" t="str">
        <f t="shared" si="40"/>
        <v/>
      </c>
      <c r="AT56" s="20" t="str">
        <f t="shared" si="41"/>
        <v/>
      </c>
      <c r="AU56" s="27" t="str">
        <f t="shared" si="78"/>
        <v/>
      </c>
      <c r="AV56" s="26" t="str">
        <f t="shared" si="42"/>
        <v/>
      </c>
      <c r="AW56" s="26" t="str">
        <f t="shared" si="43"/>
        <v/>
      </c>
      <c r="AX56" s="26" t="str">
        <f t="shared" si="44"/>
        <v/>
      </c>
      <c r="AY56" s="26" t="str">
        <f t="shared" si="45"/>
        <v/>
      </c>
      <c r="AZ56" s="26" t="str">
        <f t="shared" si="46"/>
        <v/>
      </c>
      <c r="BA56" s="26" t="str">
        <f t="shared" si="47"/>
        <v/>
      </c>
      <c r="BB56" s="26" t="str">
        <f t="shared" si="48"/>
        <v/>
      </c>
      <c r="BC56" s="17" t="str">
        <f t="shared" si="79"/>
        <v/>
      </c>
      <c r="BD56" s="15" t="str">
        <f t="shared" si="80"/>
        <v/>
      </c>
      <c r="BE56" s="16" t="str">
        <f t="shared" si="49"/>
        <v/>
      </c>
      <c r="BF56" s="17" t="str">
        <f t="shared" si="81"/>
        <v/>
      </c>
      <c r="BG56" s="18" t="str">
        <f t="shared" si="82"/>
        <v/>
      </c>
      <c r="BH56" s="19" t="str">
        <f t="shared" si="50"/>
        <v/>
      </c>
      <c r="BI56" s="20" t="str">
        <f t="shared" si="51"/>
        <v/>
      </c>
      <c r="BJ56" s="27" t="str">
        <f t="shared" si="83"/>
        <v/>
      </c>
      <c r="BK56" s="26" t="str">
        <f t="shared" si="52"/>
        <v/>
      </c>
      <c r="BL56" s="26" t="str">
        <f t="shared" si="53"/>
        <v/>
      </c>
      <c r="BM56" s="26" t="str">
        <f t="shared" si="54"/>
        <v/>
      </c>
      <c r="BN56" s="26" t="str">
        <f t="shared" si="55"/>
        <v/>
      </c>
      <c r="BO56" s="26" t="str">
        <f t="shared" si="56"/>
        <v/>
      </c>
      <c r="BP56" s="26" t="str">
        <f t="shared" si="57"/>
        <v/>
      </c>
      <c r="BQ56" s="26" t="str">
        <f t="shared" si="58"/>
        <v/>
      </c>
      <c r="BR56" s="29" t="str">
        <f t="shared" si="59"/>
        <v/>
      </c>
      <c r="BS56" s="29" t="str">
        <f t="shared" si="84"/>
        <v/>
      </c>
      <c r="BT56" s="17" t="str">
        <f t="shared" si="60"/>
        <v/>
      </c>
      <c r="BU56" s="18" t="str">
        <f t="shared" si="85"/>
        <v/>
      </c>
      <c r="BV56" s="19" t="str">
        <f t="shared" si="61"/>
        <v/>
      </c>
      <c r="BW56" s="20" t="str">
        <f t="shared" si="62"/>
        <v/>
      </c>
      <c r="BX56" s="27" t="str">
        <f t="shared" si="86"/>
        <v/>
      </c>
      <c r="BY56" s="26" t="str">
        <f t="shared" si="63"/>
        <v/>
      </c>
      <c r="BZ56" s="26" t="str">
        <f t="shared" si="64"/>
        <v/>
      </c>
      <c r="CA56" s="26" t="str">
        <f t="shared" si="65"/>
        <v/>
      </c>
      <c r="CB56" s="26" t="str">
        <f t="shared" si="66"/>
        <v/>
      </c>
      <c r="CC56" s="26" t="str">
        <f t="shared" si="67"/>
        <v/>
      </c>
      <c r="CD56" s="26" t="str">
        <f t="shared" si="68"/>
        <v/>
      </c>
      <c r="CE56" s="26" t="str">
        <f t="shared" si="69"/>
        <v/>
      </c>
      <c r="CF56" s="17" t="str">
        <f t="shared" si="87"/>
        <v/>
      </c>
      <c r="CG56" s="17" t="str">
        <f t="shared" si="88"/>
        <v/>
      </c>
      <c r="CH56" s="10" t="str">
        <f t="shared" si="70"/>
        <v/>
      </c>
      <c r="CI56" s="7" t="str">
        <f t="shared" si="71"/>
        <v/>
      </c>
    </row>
    <row r="57" spans="2:87" ht="31.8" customHeight="1">
      <c r="B57" s="45">
        <v>49</v>
      </c>
      <c r="C57" s="82" t="str">
        <f t="shared" si="18"/>
        <v/>
      </c>
      <c r="D57" s="62"/>
      <c r="E57" s="63"/>
      <c r="F57" s="62"/>
      <c r="G57" s="62"/>
      <c r="H57" s="64"/>
      <c r="I57" s="65"/>
      <c r="J57" s="66"/>
      <c r="K57" s="67"/>
      <c r="L57" s="68"/>
      <c r="M57" s="67"/>
      <c r="N57" s="66"/>
      <c r="O57" s="69"/>
      <c r="P57" s="68"/>
      <c r="Q57" s="44"/>
      <c r="R57" s="38" t="str">
        <f t="shared" si="19"/>
        <v/>
      </c>
      <c r="S57" s="38" t="str">
        <f t="shared" si="20"/>
        <v/>
      </c>
      <c r="T57" s="15" t="str">
        <f t="shared" si="72"/>
        <v/>
      </c>
      <c r="U57" s="16" t="str">
        <f t="shared" si="21"/>
        <v/>
      </c>
      <c r="V57" s="17" t="str">
        <f t="shared" si="73"/>
        <v/>
      </c>
      <c r="W57" s="18" t="str">
        <f t="shared" si="74"/>
        <v/>
      </c>
      <c r="X57" s="19" t="str">
        <f t="shared" si="22"/>
        <v/>
      </c>
      <c r="Y57" s="20" t="str">
        <f t="shared" si="23"/>
        <v/>
      </c>
      <c r="Z57" s="27" t="str">
        <f t="shared" si="75"/>
        <v/>
      </c>
      <c r="AA57" s="26" t="str">
        <f t="shared" si="24"/>
        <v/>
      </c>
      <c r="AB57" s="26" t="str">
        <f t="shared" si="25"/>
        <v/>
      </c>
      <c r="AC57" s="26" t="str">
        <f t="shared" si="26"/>
        <v/>
      </c>
      <c r="AD57" s="26" t="str">
        <f t="shared" si="27"/>
        <v/>
      </c>
      <c r="AE57" s="26" t="str">
        <f t="shared" si="28"/>
        <v/>
      </c>
      <c r="AF57" s="26" t="str">
        <f t="shared" si="29"/>
        <v/>
      </c>
      <c r="AG57" s="26" t="str">
        <f t="shared" si="30"/>
        <v/>
      </c>
      <c r="AH57" s="14" t="str">
        <f t="shared" si="76"/>
        <v/>
      </c>
      <c r="AI57" s="15" t="str">
        <f t="shared" si="31"/>
        <v/>
      </c>
      <c r="AJ57" s="16" t="str">
        <f t="shared" si="32"/>
        <v/>
      </c>
      <c r="AK57" s="17" t="str">
        <f t="shared" si="33"/>
        <v/>
      </c>
      <c r="AL57" s="17" t="str">
        <f t="shared" si="34"/>
        <v/>
      </c>
      <c r="AM57" s="14" t="str">
        <f t="shared" si="35"/>
        <v/>
      </c>
      <c r="AN57" s="15" t="str">
        <f t="shared" si="36"/>
        <v/>
      </c>
      <c r="AO57" s="16" t="str">
        <f t="shared" si="37"/>
        <v/>
      </c>
      <c r="AP57" s="17" t="str">
        <f t="shared" si="38"/>
        <v/>
      </c>
      <c r="AQ57" s="17" t="str">
        <f t="shared" si="39"/>
        <v/>
      </c>
      <c r="AR57" s="18" t="str">
        <f t="shared" si="77"/>
        <v/>
      </c>
      <c r="AS57" s="19" t="str">
        <f t="shared" si="40"/>
        <v/>
      </c>
      <c r="AT57" s="20" t="str">
        <f t="shared" si="41"/>
        <v/>
      </c>
      <c r="AU57" s="27" t="str">
        <f t="shared" si="78"/>
        <v/>
      </c>
      <c r="AV57" s="26" t="str">
        <f t="shared" si="42"/>
        <v/>
      </c>
      <c r="AW57" s="26" t="str">
        <f t="shared" si="43"/>
        <v/>
      </c>
      <c r="AX57" s="26" t="str">
        <f t="shared" si="44"/>
        <v/>
      </c>
      <c r="AY57" s="26" t="str">
        <f t="shared" si="45"/>
        <v/>
      </c>
      <c r="AZ57" s="26" t="str">
        <f t="shared" si="46"/>
        <v/>
      </c>
      <c r="BA57" s="26" t="str">
        <f t="shared" si="47"/>
        <v/>
      </c>
      <c r="BB57" s="26" t="str">
        <f t="shared" si="48"/>
        <v/>
      </c>
      <c r="BC57" s="17" t="str">
        <f t="shared" si="79"/>
        <v/>
      </c>
      <c r="BD57" s="15" t="str">
        <f t="shared" si="80"/>
        <v/>
      </c>
      <c r="BE57" s="16" t="str">
        <f t="shared" si="49"/>
        <v/>
      </c>
      <c r="BF57" s="17" t="str">
        <f t="shared" si="81"/>
        <v/>
      </c>
      <c r="BG57" s="18" t="str">
        <f t="shared" si="82"/>
        <v/>
      </c>
      <c r="BH57" s="19" t="str">
        <f t="shared" si="50"/>
        <v/>
      </c>
      <c r="BI57" s="20" t="str">
        <f t="shared" si="51"/>
        <v/>
      </c>
      <c r="BJ57" s="27" t="str">
        <f t="shared" si="83"/>
        <v/>
      </c>
      <c r="BK57" s="26" t="str">
        <f t="shared" si="52"/>
        <v/>
      </c>
      <c r="BL57" s="26" t="str">
        <f t="shared" si="53"/>
        <v/>
      </c>
      <c r="BM57" s="26" t="str">
        <f t="shared" si="54"/>
        <v/>
      </c>
      <c r="BN57" s="26" t="str">
        <f t="shared" si="55"/>
        <v/>
      </c>
      <c r="BO57" s="26" t="str">
        <f t="shared" si="56"/>
        <v/>
      </c>
      <c r="BP57" s="26" t="str">
        <f t="shared" si="57"/>
        <v/>
      </c>
      <c r="BQ57" s="26" t="str">
        <f t="shared" si="58"/>
        <v/>
      </c>
      <c r="BR57" s="29" t="str">
        <f t="shared" si="59"/>
        <v/>
      </c>
      <c r="BS57" s="29" t="str">
        <f t="shared" si="84"/>
        <v/>
      </c>
      <c r="BT57" s="17" t="str">
        <f t="shared" si="60"/>
        <v/>
      </c>
      <c r="BU57" s="18" t="str">
        <f t="shared" si="85"/>
        <v/>
      </c>
      <c r="BV57" s="19" t="str">
        <f t="shared" si="61"/>
        <v/>
      </c>
      <c r="BW57" s="20" t="str">
        <f t="shared" si="62"/>
        <v/>
      </c>
      <c r="BX57" s="27" t="str">
        <f t="shared" si="86"/>
        <v/>
      </c>
      <c r="BY57" s="26" t="str">
        <f t="shared" si="63"/>
        <v/>
      </c>
      <c r="BZ57" s="26" t="str">
        <f t="shared" si="64"/>
        <v/>
      </c>
      <c r="CA57" s="26" t="str">
        <f t="shared" si="65"/>
        <v/>
      </c>
      <c r="CB57" s="26" t="str">
        <f t="shared" si="66"/>
        <v/>
      </c>
      <c r="CC57" s="26" t="str">
        <f t="shared" si="67"/>
        <v/>
      </c>
      <c r="CD57" s="26" t="str">
        <f t="shared" si="68"/>
        <v/>
      </c>
      <c r="CE57" s="26" t="str">
        <f t="shared" si="69"/>
        <v/>
      </c>
      <c r="CF57" s="17" t="str">
        <f t="shared" si="87"/>
        <v/>
      </c>
      <c r="CG57" s="17" t="str">
        <f t="shared" si="88"/>
        <v/>
      </c>
      <c r="CH57" s="10" t="str">
        <f t="shared" si="70"/>
        <v/>
      </c>
      <c r="CI57" s="7" t="str">
        <f t="shared" si="71"/>
        <v/>
      </c>
    </row>
    <row r="58" spans="2:87" ht="31.8" customHeight="1">
      <c r="B58" s="45">
        <v>50</v>
      </c>
      <c r="C58" s="82" t="str">
        <f t="shared" si="18"/>
        <v/>
      </c>
      <c r="D58" s="62"/>
      <c r="E58" s="63"/>
      <c r="F58" s="62"/>
      <c r="G58" s="62"/>
      <c r="H58" s="64"/>
      <c r="I58" s="65"/>
      <c r="J58" s="66"/>
      <c r="K58" s="67"/>
      <c r="L58" s="68"/>
      <c r="M58" s="67"/>
      <c r="N58" s="66"/>
      <c r="O58" s="69"/>
      <c r="P58" s="68"/>
      <c r="Q58" s="44"/>
      <c r="R58" s="38" t="str">
        <f t="shared" si="19"/>
        <v/>
      </c>
      <c r="S58" s="38" t="str">
        <f t="shared" si="20"/>
        <v/>
      </c>
      <c r="T58" s="15" t="str">
        <f t="shared" si="72"/>
        <v/>
      </c>
      <c r="U58" s="16" t="str">
        <f t="shared" si="21"/>
        <v/>
      </c>
      <c r="V58" s="17" t="str">
        <f t="shared" si="73"/>
        <v/>
      </c>
      <c r="W58" s="18" t="str">
        <f t="shared" si="74"/>
        <v/>
      </c>
      <c r="X58" s="19" t="str">
        <f t="shared" si="22"/>
        <v/>
      </c>
      <c r="Y58" s="20" t="str">
        <f t="shared" si="23"/>
        <v/>
      </c>
      <c r="Z58" s="27" t="str">
        <f t="shared" si="75"/>
        <v/>
      </c>
      <c r="AA58" s="26" t="str">
        <f t="shared" si="24"/>
        <v/>
      </c>
      <c r="AB58" s="26" t="str">
        <f t="shared" si="25"/>
        <v/>
      </c>
      <c r="AC58" s="26" t="str">
        <f t="shared" si="26"/>
        <v/>
      </c>
      <c r="AD58" s="26" t="str">
        <f t="shared" si="27"/>
        <v/>
      </c>
      <c r="AE58" s="26" t="str">
        <f t="shared" si="28"/>
        <v/>
      </c>
      <c r="AF58" s="26" t="str">
        <f t="shared" si="29"/>
        <v/>
      </c>
      <c r="AG58" s="26" t="str">
        <f t="shared" si="30"/>
        <v/>
      </c>
      <c r="AH58" s="14" t="str">
        <f t="shared" si="76"/>
        <v/>
      </c>
      <c r="AI58" s="15" t="str">
        <f t="shared" si="31"/>
        <v/>
      </c>
      <c r="AJ58" s="16" t="str">
        <f t="shared" si="32"/>
        <v/>
      </c>
      <c r="AK58" s="17" t="str">
        <f t="shared" si="33"/>
        <v/>
      </c>
      <c r="AL58" s="17" t="str">
        <f t="shared" si="34"/>
        <v/>
      </c>
      <c r="AM58" s="14" t="str">
        <f t="shared" si="35"/>
        <v/>
      </c>
      <c r="AN58" s="15" t="str">
        <f t="shared" si="36"/>
        <v/>
      </c>
      <c r="AO58" s="16" t="str">
        <f t="shared" si="37"/>
        <v/>
      </c>
      <c r="AP58" s="17" t="str">
        <f t="shared" si="38"/>
        <v/>
      </c>
      <c r="AQ58" s="17" t="str">
        <f t="shared" si="39"/>
        <v/>
      </c>
      <c r="AR58" s="18" t="str">
        <f t="shared" si="77"/>
        <v/>
      </c>
      <c r="AS58" s="19" t="str">
        <f t="shared" si="40"/>
        <v/>
      </c>
      <c r="AT58" s="20" t="str">
        <f t="shared" si="41"/>
        <v/>
      </c>
      <c r="AU58" s="27" t="str">
        <f t="shared" si="78"/>
        <v/>
      </c>
      <c r="AV58" s="26" t="str">
        <f t="shared" si="42"/>
        <v/>
      </c>
      <c r="AW58" s="26" t="str">
        <f t="shared" si="43"/>
        <v/>
      </c>
      <c r="AX58" s="26" t="str">
        <f t="shared" si="44"/>
        <v/>
      </c>
      <c r="AY58" s="26" t="str">
        <f t="shared" si="45"/>
        <v/>
      </c>
      <c r="AZ58" s="26" t="str">
        <f t="shared" si="46"/>
        <v/>
      </c>
      <c r="BA58" s="26" t="str">
        <f t="shared" si="47"/>
        <v/>
      </c>
      <c r="BB58" s="26" t="str">
        <f t="shared" si="48"/>
        <v/>
      </c>
      <c r="BC58" s="17" t="str">
        <f t="shared" si="79"/>
        <v/>
      </c>
      <c r="BD58" s="15" t="str">
        <f t="shared" si="80"/>
        <v/>
      </c>
      <c r="BE58" s="16" t="str">
        <f t="shared" si="49"/>
        <v/>
      </c>
      <c r="BF58" s="17" t="str">
        <f t="shared" si="81"/>
        <v/>
      </c>
      <c r="BG58" s="18" t="str">
        <f t="shared" si="82"/>
        <v/>
      </c>
      <c r="BH58" s="19" t="str">
        <f t="shared" si="50"/>
        <v/>
      </c>
      <c r="BI58" s="20" t="str">
        <f t="shared" si="51"/>
        <v/>
      </c>
      <c r="BJ58" s="27" t="str">
        <f t="shared" si="83"/>
        <v/>
      </c>
      <c r="BK58" s="26" t="str">
        <f t="shared" si="52"/>
        <v/>
      </c>
      <c r="BL58" s="26" t="str">
        <f t="shared" si="53"/>
        <v/>
      </c>
      <c r="BM58" s="26" t="str">
        <f t="shared" si="54"/>
        <v/>
      </c>
      <c r="BN58" s="26" t="str">
        <f t="shared" si="55"/>
        <v/>
      </c>
      <c r="BO58" s="26" t="str">
        <f t="shared" si="56"/>
        <v/>
      </c>
      <c r="BP58" s="26" t="str">
        <f t="shared" si="57"/>
        <v/>
      </c>
      <c r="BQ58" s="26" t="str">
        <f t="shared" si="58"/>
        <v/>
      </c>
      <c r="BR58" s="29" t="str">
        <f t="shared" si="59"/>
        <v/>
      </c>
      <c r="BS58" s="29" t="str">
        <f t="shared" si="84"/>
        <v/>
      </c>
      <c r="BT58" s="17" t="str">
        <f t="shared" si="60"/>
        <v/>
      </c>
      <c r="BU58" s="18" t="str">
        <f t="shared" si="85"/>
        <v/>
      </c>
      <c r="BV58" s="19" t="str">
        <f t="shared" si="61"/>
        <v/>
      </c>
      <c r="BW58" s="20" t="str">
        <f t="shared" si="62"/>
        <v/>
      </c>
      <c r="BX58" s="27" t="str">
        <f t="shared" si="86"/>
        <v/>
      </c>
      <c r="BY58" s="26" t="str">
        <f t="shared" si="63"/>
        <v/>
      </c>
      <c r="BZ58" s="26" t="str">
        <f t="shared" si="64"/>
        <v/>
      </c>
      <c r="CA58" s="26" t="str">
        <f t="shared" si="65"/>
        <v/>
      </c>
      <c r="CB58" s="26" t="str">
        <f t="shared" si="66"/>
        <v/>
      </c>
      <c r="CC58" s="26" t="str">
        <f t="shared" si="67"/>
        <v/>
      </c>
      <c r="CD58" s="26" t="str">
        <f t="shared" si="68"/>
        <v/>
      </c>
      <c r="CE58" s="26" t="str">
        <f t="shared" si="69"/>
        <v/>
      </c>
      <c r="CF58" s="17" t="str">
        <f t="shared" si="87"/>
        <v/>
      </c>
      <c r="CG58" s="17" t="str">
        <f t="shared" si="88"/>
        <v/>
      </c>
      <c r="CH58" s="10" t="str">
        <f t="shared" si="70"/>
        <v/>
      </c>
      <c r="CI58" s="7" t="str">
        <f t="shared" si="71"/>
        <v/>
      </c>
    </row>
    <row r="59" spans="2:87" s="34" customFormat="1" hidden="1">
      <c r="B59" s="39"/>
      <c r="C59" s="40"/>
      <c r="D59" s="41"/>
      <c r="E59" s="41"/>
      <c r="F59" s="41"/>
      <c r="G59" s="41"/>
      <c r="H59" s="41"/>
      <c r="I59" s="41"/>
      <c r="J59" s="41"/>
      <c r="K59" s="41"/>
      <c r="L59" s="41"/>
      <c r="M59" s="41"/>
      <c r="N59" s="42"/>
      <c r="O59" s="43"/>
      <c r="P59" s="43"/>
      <c r="R59" s="35"/>
      <c r="S59" s="35"/>
      <c r="AA59" s="41"/>
      <c r="AB59" s="41"/>
      <c r="AC59" s="41"/>
      <c r="AD59" s="41"/>
      <c r="AE59" s="41"/>
      <c r="AF59" s="41"/>
      <c r="AG59" s="41"/>
      <c r="AV59" s="41"/>
      <c r="AW59" s="41"/>
      <c r="AX59" s="41"/>
      <c r="AY59" s="41"/>
      <c r="AZ59" s="41"/>
      <c r="BA59" s="41"/>
      <c r="BB59" s="41"/>
      <c r="BK59" s="41"/>
      <c r="BL59" s="41"/>
      <c r="BM59" s="41"/>
      <c r="BN59" s="41"/>
      <c r="BO59" s="41"/>
      <c r="BP59" s="41"/>
      <c r="BQ59" s="41"/>
      <c r="BY59" s="41"/>
      <c r="BZ59" s="41"/>
      <c r="CA59" s="41"/>
      <c r="CB59" s="41"/>
      <c r="CC59" s="41"/>
      <c r="CD59" s="41"/>
      <c r="CE59" s="41"/>
    </row>
    <row r="60" spans="2:87" s="34" customFormat="1" hidden="1">
      <c r="B60" s="39"/>
      <c r="C60" s="40"/>
      <c r="D60" s="41"/>
      <c r="E60" s="41"/>
      <c r="F60" s="41"/>
      <c r="G60" s="41"/>
      <c r="H60" s="41"/>
      <c r="I60" s="41"/>
      <c r="J60" s="41"/>
      <c r="K60" s="41"/>
      <c r="L60" s="41"/>
      <c r="M60" s="41"/>
      <c r="N60" s="42"/>
      <c r="O60" s="43"/>
      <c r="P60" s="43"/>
      <c r="R60" s="35"/>
      <c r="S60" s="35"/>
      <c r="AA60" s="41"/>
      <c r="AB60" s="41"/>
      <c r="AC60" s="41"/>
      <c r="AD60" s="41"/>
      <c r="AE60" s="41"/>
      <c r="AF60" s="41"/>
      <c r="AG60" s="41"/>
      <c r="AV60" s="41"/>
      <c r="AW60" s="41"/>
      <c r="AX60" s="41"/>
      <c r="AY60" s="41"/>
      <c r="AZ60" s="41"/>
      <c r="BA60" s="41"/>
      <c r="BB60" s="41"/>
      <c r="BK60" s="41"/>
      <c r="BL60" s="41"/>
      <c r="BM60" s="41"/>
      <c r="BN60" s="41"/>
      <c r="BO60" s="41"/>
      <c r="BP60" s="41"/>
      <c r="BQ60" s="41"/>
      <c r="BY60" s="41"/>
      <c r="BZ60" s="41"/>
      <c r="CA60" s="41"/>
      <c r="CB60" s="41"/>
      <c r="CC60" s="41"/>
      <c r="CD60" s="41"/>
      <c r="CE60" s="41"/>
    </row>
    <row r="61" spans="2:87" s="34" customFormat="1" hidden="1">
      <c r="B61" s="39"/>
      <c r="C61" s="40"/>
      <c r="D61" s="41"/>
      <c r="E61" s="41"/>
      <c r="F61" s="41"/>
      <c r="G61" s="41"/>
      <c r="H61" s="41"/>
      <c r="I61" s="41"/>
      <c r="J61" s="41"/>
      <c r="K61" s="41"/>
      <c r="L61" s="41"/>
      <c r="M61" s="41"/>
      <c r="N61" s="42"/>
      <c r="O61" s="43"/>
      <c r="P61" s="43"/>
      <c r="R61" s="35"/>
      <c r="S61" s="35"/>
      <c r="AA61" s="41"/>
      <c r="AB61" s="41"/>
      <c r="AC61" s="41"/>
      <c r="AD61" s="41"/>
      <c r="AE61" s="41"/>
      <c r="AF61" s="41"/>
      <c r="AG61" s="41"/>
      <c r="AV61" s="41"/>
      <c r="AW61" s="41"/>
      <c r="AX61" s="41"/>
      <c r="AY61" s="41"/>
      <c r="AZ61" s="41"/>
      <c r="BA61" s="41"/>
      <c r="BB61" s="41"/>
      <c r="BK61" s="41"/>
      <c r="BL61" s="41"/>
      <c r="BM61" s="41"/>
      <c r="BN61" s="41"/>
      <c r="BO61" s="41"/>
      <c r="BP61" s="41"/>
      <c r="BQ61" s="41"/>
      <c r="BY61" s="41"/>
      <c r="BZ61" s="41"/>
      <c r="CA61" s="41"/>
      <c r="CB61" s="41"/>
      <c r="CC61" s="41"/>
      <c r="CD61" s="41"/>
      <c r="CE61" s="41"/>
    </row>
    <row r="62" spans="2:87" s="34" customFormat="1" hidden="1">
      <c r="B62" s="39"/>
      <c r="C62" s="40"/>
      <c r="D62" s="41"/>
      <c r="E62" s="41"/>
      <c r="F62" s="41"/>
      <c r="G62" s="41"/>
      <c r="H62" s="41"/>
      <c r="I62" s="41"/>
      <c r="J62" s="41"/>
      <c r="K62" s="41"/>
      <c r="L62" s="41"/>
      <c r="M62" s="41"/>
      <c r="N62" s="42"/>
      <c r="O62" s="43"/>
      <c r="P62" s="43"/>
      <c r="R62" s="35"/>
      <c r="S62" s="35"/>
      <c r="AA62" s="41"/>
      <c r="AB62" s="41"/>
      <c r="AC62" s="41"/>
      <c r="AD62" s="41"/>
      <c r="AE62" s="41"/>
      <c r="AF62" s="41"/>
      <c r="AG62" s="41"/>
      <c r="AV62" s="41"/>
      <c r="AW62" s="41"/>
      <c r="AX62" s="41"/>
      <c r="AY62" s="41"/>
      <c r="AZ62" s="41"/>
      <c r="BA62" s="41"/>
      <c r="BB62" s="41"/>
      <c r="BK62" s="41"/>
      <c r="BL62" s="41"/>
      <c r="BM62" s="41"/>
      <c r="BN62" s="41"/>
      <c r="BO62" s="41"/>
      <c r="BP62" s="41"/>
      <c r="BQ62" s="41"/>
      <c r="BY62" s="41"/>
      <c r="BZ62" s="41"/>
      <c r="CA62" s="41"/>
      <c r="CB62" s="41"/>
      <c r="CC62" s="41"/>
      <c r="CD62" s="41"/>
      <c r="CE62" s="41"/>
    </row>
    <row r="63" spans="2:87" s="34" customFormat="1" hidden="1">
      <c r="B63" s="39"/>
      <c r="C63" s="40"/>
      <c r="D63" s="41"/>
      <c r="E63" s="41"/>
      <c r="F63" s="41"/>
      <c r="G63" s="41"/>
      <c r="H63" s="41"/>
      <c r="I63" s="41"/>
      <c r="J63" s="41"/>
      <c r="K63" s="41"/>
      <c r="L63" s="41"/>
      <c r="M63" s="41"/>
      <c r="N63" s="42"/>
      <c r="O63" s="43"/>
      <c r="P63" s="43"/>
      <c r="R63" s="35"/>
      <c r="S63" s="35"/>
      <c r="AA63" s="41"/>
      <c r="AB63" s="41"/>
      <c r="AC63" s="41"/>
      <c r="AD63" s="41"/>
      <c r="AE63" s="41"/>
      <c r="AF63" s="41"/>
      <c r="AG63" s="41"/>
      <c r="AV63" s="41"/>
      <c r="AW63" s="41"/>
      <c r="AX63" s="41"/>
      <c r="AY63" s="41"/>
      <c r="AZ63" s="41"/>
      <c r="BA63" s="41"/>
      <c r="BB63" s="41"/>
      <c r="BK63" s="41"/>
      <c r="BL63" s="41"/>
      <c r="BM63" s="41"/>
      <c r="BN63" s="41"/>
      <c r="BO63" s="41"/>
      <c r="BP63" s="41"/>
      <c r="BQ63" s="41"/>
      <c r="BY63" s="41"/>
      <c r="BZ63" s="41"/>
      <c r="CA63" s="41"/>
      <c r="CB63" s="41"/>
      <c r="CC63" s="41"/>
      <c r="CD63" s="41"/>
      <c r="CE63" s="41"/>
    </row>
  </sheetData>
  <sheetProtection algorithmName="SHA-512" hashValue="jtLBIfWQ+ik+ZACLCv8aCGH1p6NO00sMFIh0QUv1LhoxL4RpezMQG+8PneO08S2IaNoHAV4S2z0i3H0p7vYL2g==" saltValue="LzKuGnu6m8zOc/cmLTmxTg==" spinCount="100000" sheet="1" objects="1" scenarios="1"/>
  <mergeCells count="13">
    <mergeCell ref="S6:S7"/>
    <mergeCell ref="R6:R7"/>
    <mergeCell ref="H5:I5"/>
    <mergeCell ref="D5:G5"/>
    <mergeCell ref="J2:K2"/>
    <mergeCell ref="L2:M2"/>
    <mergeCell ref="B2:C2"/>
    <mergeCell ref="B3:C3"/>
    <mergeCell ref="C4:C5"/>
    <mergeCell ref="B4:B7"/>
    <mergeCell ref="J5:P5"/>
    <mergeCell ref="D4:P4"/>
    <mergeCell ref="O6:P6"/>
  </mergeCells>
  <phoneticPr fontId="4"/>
  <conditionalFormatting sqref="D9:G58">
    <cfRule type="containsBlanks" dxfId="19" priority="1">
      <formula>LEN(TRIM(D9))=0</formula>
    </cfRule>
  </conditionalFormatting>
  <conditionalFormatting sqref="E2 L2:M2 O2">
    <cfRule type="containsBlanks" dxfId="18" priority="2">
      <formula>LEN(TRIM(E2))=0</formula>
    </cfRule>
  </conditionalFormatting>
  <dataValidations xWindow="1392" yWindow="748" count="15">
    <dataValidation type="list" imeMode="disabled" allowBlank="1" showInputMessage="1" showErrorMessage="1" promptTitle="退職コード一覧は次のとおりです" prompt="_x000a_1:退職・任期満了_x000a_2:公立学校共済他支部転出_x000a_3:他組合転出(国以外)_x000a_4:他組合転出(国)_x000a_5:死亡退職" sqref="J9:J58" xr:uid="{2995E7C0-0EC3-4F61-B119-61045F8555F2}">
      <formula1>"1,2,3,4,5"</formula1>
    </dataValidation>
    <dataValidation imeMode="halfKatakana" allowBlank="1" showInputMessage="1" showErrorMessage="1" sqref="G6 G8:G1048576" xr:uid="{97376581-7A0D-43A7-B55F-E672591BE055}"/>
    <dataValidation type="textLength" imeMode="disabled" operator="equal" allowBlank="1" showInputMessage="1" showErrorMessage="1" sqref="D9:D58" xr:uid="{1099151D-07F9-423D-A01E-3272B437958E}">
      <formula1>8</formula1>
    </dataValidation>
    <dataValidation imeMode="hiragana" allowBlank="1" showInputMessage="1" showErrorMessage="1" sqref="I9:I58 L9:L58 F9:F58" xr:uid="{76DC6A7C-91CC-4351-B7D8-92B2C192C4AA}"/>
    <dataValidation type="whole" imeMode="disabled" allowBlank="1" showInputMessage="1" showErrorMessage="1" sqref="N9:N58" xr:uid="{FFB6B19F-0975-4523-BAFF-0D43B3B08917}">
      <formula1>0</formula1>
      <formula2>30</formula2>
    </dataValidation>
    <dataValidation type="whole" imeMode="disabled" allowBlank="1" showInputMessage="1" showErrorMessage="1" promptTitle="【所属所異動日】本欄の入力時には以下の点に注意してください。" prompt="_x000a_所属所異動日を「数字７桁」で入力してください。_x000a_元号は以下のコードを使用して下の例のように入力してください。_x000a__x000a_・令和・・・「５」_x000a__x000a_例：令和６年１２月１４日　→　５０６１２１４" sqref="H9:H58" xr:uid="{1FB5FDDA-1DC7-4494-96F8-2E2763281C11}">
      <formula1>5000000</formula1>
      <formula2>5999999</formula2>
    </dataValidation>
    <dataValidation type="whole" imeMode="disabled" allowBlank="1" showInputMessage="1" showErrorMessage="1" promptTitle="【生年月日】本欄の入力時には以下の点に注意してください。" prompt="_x000a_組合員の生年月日を「数字７桁」で入力してください。_x000a__x000a_元号は以下のコードを使用して下の例のように入力してください。_x000a_・昭和の場合・・・「３」_x000a_・平成の場合・・・「４」_x000a__x000a_例１：昭和５９年９月１３日　→　３５９０９１３_x000a_例２：平成１３年３月２７日　→　４１３０３２７" sqref="E9:E58" xr:uid="{E86EA1F1-3120-4417-AAEC-5F0E2758A460}">
      <formula1>3000000</formula1>
      <formula2>4999999</formula2>
    </dataValidation>
    <dataValidation type="whole" imeMode="disabled" allowBlank="1" showInputMessage="1" showErrorMessage="1" promptTitle="【退職日】本欄の入力時には以下の点に注意してください。" prompt="_x000a_退職等の日を「数字７桁」で入力してください。_x000a_元号は以下のコードを使用して下の例のように入力してください。_x000a__x000a_・令和・・・「５」_x000a__x000a_例：令和６年１２月１４日　→　５０６１２１４" sqref="K9:K58" xr:uid="{9C2EA5D3-10DC-4929-9AE9-6AE6A0CC9982}">
      <formula1>5000000</formula1>
      <formula2>5999999</formula2>
    </dataValidation>
    <dataValidation type="whole" imeMode="disabled" allowBlank="1" showInputMessage="1" showErrorMessage="1" promptTitle="【資格確認書等 回収日】入力時の注意点について" prompt="_x000a_資格確認書等の回収日を「数字７桁」で入力してください。_x000a_元号は以下のコードを使用して下の例のように入力してください。_x000a__x000a_・令和・・・「５」_x000a__x000a_例：令和６年１２月１４日　→　５０６１２１４" sqref="M9:M58" xr:uid="{D26170DC-0573-41E2-8E36-F6BC7808BEF4}">
      <formula1>5000000</formula1>
      <formula2>5999999</formula2>
    </dataValidation>
    <dataValidation allowBlank="1" showInputMessage="1" showErrorMessage="1" promptTitle="【報告日】本欄の入力時には以下の点に注意してください。" prompt="_x000a_様式に表示される報告日を「数字７桁」で入力してください。_x000a_元号は以下のコードを使用して下の例のように入力してください。_x000a__x000a_・令和・・・「５」_x000a__x000a_例：令和６年１２月１４日　→　５０６１２１４" sqref="O2" xr:uid="{1552E3FB-E8CD-456D-9217-475255D1F310}"/>
    <dataValidation type="textLength" imeMode="disabled" operator="equal" allowBlank="1" showInputMessage="1" showErrorMessage="1" prompt="所属所コードは５桁の数字又はアルファベットです。_x000a_アルファベットは大文字です。" sqref="E2" xr:uid="{60304FD5-62F8-4510-89D7-0DF0BBA2647C}">
      <formula1>5</formula1>
    </dataValidation>
    <dataValidation imeMode="hiragana" allowBlank="1" showInputMessage="1" showErrorMessage="1" promptTitle="【所属所長　職氏名】　入力時の注意点は以下のとおりです。" prompt="_x000a_所属所長の職名と氏名を記入してください_x000a_例：校長　　愛知 太郎_x000a__x000a_※書類作成者の職名・氏名ではないことに注意してください。" sqref="L2:M2" xr:uid="{5808F285-7B7C-47FC-A3C4-147135F967DE}"/>
    <dataValidation allowBlank="1" showInputMessage="1" showErrorMessage="1" prompt="所属所コードから自動的に入力されます。" sqref="G2 I2" xr:uid="{CAF42000-1C95-43FD-9B2C-E6A89B526C91}"/>
    <dataValidation imeMode="hiragana" allowBlank="1" showInputMessage="1" showErrorMessage="1" promptTitle="【備考欄】　　本欄には以下のような事項を記入してください。" prompt="・次の任用が決定している場合は、その情報_x000a_　（例：R○.○.○より○○学校臨時的任用職員）_x000a_※１日も空けずに組合員資格を再取得する場合は異動報告書の提出は不要です。_x000a__x000a_・資格確認書等を紛失等のため返却できない場合_x000a_　（例：○○○○分の○○書　○○のため返却不能）" sqref="O9:O58" xr:uid="{DE15468E-F15E-4916-9759-1AE23415AA0D}"/>
    <dataValidation type="list" imeMode="hiragana" allowBlank="1" showInputMessage="1" showErrorMessage="1" promptTitle="資格確認書の返却漏れがない場合" prompt="数字の「0」を入力してください。_x000a_備考欄に追記されます。_x000a_" sqref="P9:P58" xr:uid="{A80792F0-DB5F-4F40-A510-261536FAE279}">
      <formula1>"　,0"</formula1>
    </dataValidation>
  </dataValidations>
  <pageMargins left="0.7" right="0.7" top="0.75" bottom="0.75" header="0.3" footer="0.3"/>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614FB-185A-49D1-895E-C69638044998}">
  <sheetPr>
    <tabColor rgb="FF00B0F0"/>
    <pageSetUpPr fitToPage="1"/>
  </sheetPr>
  <dimension ref="A3:CE331"/>
  <sheetViews>
    <sheetView showGridLines="0" topLeftCell="A10" zoomScaleNormal="100" zoomScaleSheetLayoutView="85" workbookViewId="0">
      <selection activeCell="AR14" sqref="AR14:BF22"/>
    </sheetView>
  </sheetViews>
  <sheetFormatPr defaultColWidth="0" defaultRowHeight="8.25" customHeight="1"/>
  <cols>
    <col min="1" max="1" width="2.3984375" style="47" customWidth="1"/>
    <col min="2" max="30" width="2.3984375" style="3" customWidth="1"/>
    <col min="31" max="54" width="2.3984375" style="4" customWidth="1"/>
    <col min="55" max="58" width="2.3984375" style="48" customWidth="1"/>
    <col min="59" max="59" width="2.5" style="4" customWidth="1"/>
    <col min="60" max="60" width="3.69921875" style="4" hidden="1" customWidth="1"/>
    <col min="61" max="73" width="2.5" style="4" hidden="1" customWidth="1"/>
    <col min="74" max="83" width="0" style="4" hidden="1" customWidth="1"/>
    <col min="84" max="16384" width="2.5" style="4" hidden="1"/>
  </cols>
  <sheetData>
    <row r="3" spans="1:72" ht="8.25" customHeight="1">
      <c r="A3" s="49"/>
      <c r="B3" s="275" t="str">
        <f ca="1">IF(O4&lt;O3+500,"組合員異動報告書","新しい様式データを支部ＨＰ等から入手してください")</f>
        <v>組合員異動報告書</v>
      </c>
      <c r="C3" s="275"/>
      <c r="D3" s="275"/>
      <c r="E3" s="275"/>
      <c r="F3" s="275"/>
      <c r="G3" s="275"/>
      <c r="H3" s="275"/>
      <c r="I3" s="275"/>
      <c r="J3" s="275"/>
      <c r="K3" s="275"/>
      <c r="L3" s="275"/>
      <c r="M3" s="275"/>
      <c r="N3" s="275"/>
      <c r="O3" s="278">
        <v>46035</v>
      </c>
      <c r="P3" s="278"/>
      <c r="Q3" s="278"/>
      <c r="S3" s="279" t="s">
        <v>5139</v>
      </c>
      <c r="T3" s="280"/>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119"/>
      <c r="AY3" s="216" t="s">
        <v>5050</v>
      </c>
      <c r="AZ3" s="217"/>
      <c r="BA3" s="217"/>
      <c r="BB3" s="217"/>
      <c r="BC3" s="217"/>
      <c r="BD3" s="217"/>
      <c r="BE3" s="217"/>
      <c r="BF3" s="218"/>
      <c r="BI3" s="78" t="s">
        <v>5154</v>
      </c>
      <c r="BJ3" s="77" t="str">
        <f>IF(①一括入力!E2="","",①一括入力!E2)</f>
        <v/>
      </c>
      <c r="BK3" s="78" t="s">
        <v>5155</v>
      </c>
      <c r="BL3" s="79" t="str">
        <f>IF(①一括入力!G2="","",①一括入力!G2)</f>
        <v/>
      </c>
      <c r="BM3" s="78" t="s">
        <v>5159</v>
      </c>
      <c r="BN3" s="79" t="str">
        <f>IF(①一括入力!I2="","",①一括入力!I2)</f>
        <v/>
      </c>
      <c r="BO3" s="420" t="s">
        <v>5160</v>
      </c>
      <c r="BP3" s="421"/>
      <c r="BQ3" s="422" t="str">
        <f>IF(①一括入力!L2="","",①一括入力!L2)</f>
        <v/>
      </c>
      <c r="BR3" s="423"/>
      <c r="BS3" s="78" t="s">
        <v>5161</v>
      </c>
      <c r="BT3" s="79" t="str">
        <f>IF(①一括入力!O2="","",①一括入力!O2)</f>
        <v/>
      </c>
    </row>
    <row r="4" spans="1:72" ht="8.25" customHeight="1">
      <c r="A4" s="49"/>
      <c r="B4" s="275"/>
      <c r="C4" s="275"/>
      <c r="D4" s="275"/>
      <c r="E4" s="275"/>
      <c r="F4" s="275"/>
      <c r="G4" s="275"/>
      <c r="H4" s="275"/>
      <c r="I4" s="275"/>
      <c r="J4" s="275"/>
      <c r="K4" s="275"/>
      <c r="L4" s="275"/>
      <c r="M4" s="275"/>
      <c r="N4" s="275"/>
      <c r="O4" s="277">
        <f ca="1">TODAY()</f>
        <v>46037</v>
      </c>
      <c r="P4" s="277"/>
      <c r="Q4" s="277"/>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119"/>
      <c r="AY4" s="219"/>
      <c r="AZ4" s="183"/>
      <c r="BA4" s="183"/>
      <c r="BB4" s="183"/>
      <c r="BC4" s="183"/>
      <c r="BD4" s="183"/>
      <c r="BE4" s="183"/>
      <c r="BF4" s="220"/>
    </row>
    <row r="5" spans="1:72" ht="8.25" customHeight="1">
      <c r="B5" s="275"/>
      <c r="C5" s="275"/>
      <c r="D5" s="275"/>
      <c r="E5" s="275"/>
      <c r="F5" s="275"/>
      <c r="G5" s="275"/>
      <c r="H5" s="275"/>
      <c r="I5" s="275"/>
      <c r="J5" s="275"/>
      <c r="K5" s="275"/>
      <c r="L5" s="275"/>
      <c r="M5" s="275"/>
      <c r="N5" s="275"/>
      <c r="O5" s="276" t="s">
        <v>5210</v>
      </c>
      <c r="P5" s="276"/>
      <c r="Q5" s="276"/>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119"/>
      <c r="AY5" s="221"/>
      <c r="AZ5" s="222"/>
      <c r="BA5" s="222"/>
      <c r="BB5" s="222"/>
      <c r="BC5" s="222"/>
      <c r="BD5" s="222"/>
      <c r="BE5" s="222"/>
      <c r="BF5" s="223"/>
      <c r="BI5" s="78" t="s">
        <v>5262</v>
      </c>
      <c r="BJ5" s="79" t="str">
        <f>①一括入力!S2</f>
        <v/>
      </c>
      <c r="BK5" s="78" t="s">
        <v>5434</v>
      </c>
      <c r="BL5" s="79" t="str">
        <f>①一括入力!U2</f>
        <v/>
      </c>
      <c r="BN5" s="4" t="str">
        <f>IF(AND(BJ5&lt;&gt;"",BL5&lt;&gt;""),BJ5&amp;"に "&amp;BL5&amp;"部提出してください","")</f>
        <v/>
      </c>
    </row>
    <row r="6" spans="1:72" ht="8.25" customHeight="1">
      <c r="B6" s="269" t="s">
        <v>5120</v>
      </c>
      <c r="C6" s="270"/>
      <c r="D6" s="270"/>
      <c r="E6" s="270"/>
      <c r="F6" s="270"/>
      <c r="G6" s="270"/>
      <c r="H6" s="170" t="str">
        <f>IF($BJ$3&lt;&gt;"",MID($BJ$3,1,1),"")</f>
        <v/>
      </c>
      <c r="I6" s="170"/>
      <c r="J6" s="170" t="str">
        <f>IF($BJ$3&lt;&gt;"",MID($BJ$3,2,1),"")</f>
        <v/>
      </c>
      <c r="K6" s="170"/>
      <c r="L6" s="170" t="str">
        <f>IF($BJ$3&lt;&gt;"",MID($BJ$3,3,1),"")</f>
        <v/>
      </c>
      <c r="M6" s="170"/>
      <c r="N6" s="170" t="str">
        <f>IF($BJ$3&lt;&gt;"",MID($BJ$3,4,1),"")</f>
        <v/>
      </c>
      <c r="O6" s="170"/>
      <c r="P6" s="170" t="str">
        <f>IF($BJ$3&lt;&gt;"",MID($BJ$3,5,1),"")</f>
        <v/>
      </c>
      <c r="Q6" s="171"/>
      <c r="S6" s="281" t="s">
        <v>5140</v>
      </c>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119"/>
      <c r="AY6" s="224"/>
      <c r="AZ6" s="182"/>
      <c r="BA6" s="182"/>
      <c r="BB6" s="182"/>
      <c r="BC6" s="182"/>
      <c r="BD6" s="182"/>
      <c r="BE6" s="182"/>
      <c r="BF6" s="225"/>
      <c r="BI6" s="75"/>
    </row>
    <row r="7" spans="1:72" ht="8.25" customHeight="1">
      <c r="B7" s="271"/>
      <c r="C7" s="272"/>
      <c r="D7" s="272"/>
      <c r="E7" s="272"/>
      <c r="F7" s="272"/>
      <c r="G7" s="272"/>
      <c r="H7" s="172"/>
      <c r="I7" s="172"/>
      <c r="J7" s="172"/>
      <c r="K7" s="172"/>
      <c r="L7" s="172"/>
      <c r="M7" s="172"/>
      <c r="N7" s="172"/>
      <c r="O7" s="172"/>
      <c r="P7" s="172"/>
      <c r="Q7" s="173"/>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119"/>
      <c r="AY7" s="224"/>
      <c r="AZ7" s="182"/>
      <c r="BA7" s="182"/>
      <c r="BB7" s="182"/>
      <c r="BC7" s="182"/>
      <c r="BD7" s="182"/>
      <c r="BE7" s="182"/>
      <c r="BF7" s="225"/>
    </row>
    <row r="8" spans="1:72" ht="8.25" customHeight="1">
      <c r="B8" s="273"/>
      <c r="C8" s="274"/>
      <c r="D8" s="274"/>
      <c r="E8" s="274"/>
      <c r="F8" s="274"/>
      <c r="G8" s="274"/>
      <c r="H8" s="174"/>
      <c r="I8" s="174"/>
      <c r="J8" s="174"/>
      <c r="K8" s="174"/>
      <c r="L8" s="174"/>
      <c r="M8" s="174"/>
      <c r="N8" s="174"/>
      <c r="O8" s="174"/>
      <c r="P8" s="174"/>
      <c r="Q8" s="175"/>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119"/>
      <c r="AY8" s="224"/>
      <c r="AZ8" s="182"/>
      <c r="BA8" s="182"/>
      <c r="BB8" s="182"/>
      <c r="BC8" s="182"/>
      <c r="BD8" s="182"/>
      <c r="BE8" s="182"/>
      <c r="BF8" s="225"/>
    </row>
    <row r="9" spans="1:72" ht="8.25" customHeight="1">
      <c r="B9" s="250" t="s">
        <v>5054</v>
      </c>
      <c r="C9" s="251"/>
      <c r="D9" s="251"/>
      <c r="E9" s="251"/>
      <c r="F9" s="251"/>
      <c r="G9" s="251"/>
      <c r="H9" s="327" t="str">
        <f>IF(BL3&lt;&gt;"",BL3,"")</f>
        <v/>
      </c>
      <c r="I9" s="328"/>
      <c r="J9" s="328"/>
      <c r="K9" s="328"/>
      <c r="L9" s="328"/>
      <c r="M9" s="328"/>
      <c r="N9" s="328"/>
      <c r="O9" s="328"/>
      <c r="P9" s="328"/>
      <c r="Q9" s="329"/>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119"/>
      <c r="AY9" s="224"/>
      <c r="AZ9" s="182"/>
      <c r="BA9" s="182"/>
      <c r="BB9" s="182"/>
      <c r="BC9" s="182"/>
      <c r="BD9" s="182"/>
      <c r="BE9" s="182"/>
      <c r="BF9" s="225"/>
    </row>
    <row r="10" spans="1:72" ht="8.25" customHeight="1">
      <c r="B10" s="250"/>
      <c r="C10" s="251"/>
      <c r="D10" s="251"/>
      <c r="E10" s="251"/>
      <c r="F10" s="251"/>
      <c r="G10" s="251"/>
      <c r="H10" s="327"/>
      <c r="I10" s="328"/>
      <c r="J10" s="328"/>
      <c r="K10" s="328"/>
      <c r="L10" s="328"/>
      <c r="M10" s="328"/>
      <c r="N10" s="328"/>
      <c r="O10" s="328"/>
      <c r="P10" s="328"/>
      <c r="Q10" s="329"/>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119"/>
      <c r="AY10" s="224"/>
      <c r="AZ10" s="182"/>
      <c r="BA10" s="182"/>
      <c r="BB10" s="182"/>
      <c r="BC10" s="182"/>
      <c r="BD10" s="182"/>
      <c r="BE10" s="182"/>
      <c r="BF10" s="225"/>
    </row>
    <row r="11" spans="1:72" ht="8.25" customHeight="1">
      <c r="B11" s="252"/>
      <c r="C11" s="253"/>
      <c r="D11" s="253"/>
      <c r="E11" s="253"/>
      <c r="F11" s="253"/>
      <c r="G11" s="253"/>
      <c r="H11" s="330"/>
      <c r="I11" s="331"/>
      <c r="J11" s="331"/>
      <c r="K11" s="331"/>
      <c r="L11" s="331"/>
      <c r="M11" s="331"/>
      <c r="N11" s="331"/>
      <c r="O11" s="331"/>
      <c r="P11" s="331"/>
      <c r="Q11" s="332"/>
      <c r="R11" s="5"/>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119"/>
      <c r="AY11" s="224"/>
      <c r="AZ11" s="182"/>
      <c r="BA11" s="182"/>
      <c r="BB11" s="182"/>
      <c r="BC11" s="182"/>
      <c r="BD11" s="182"/>
      <c r="BE11" s="182"/>
      <c r="BF11" s="225"/>
    </row>
    <row r="12" spans="1:72" ht="8.25" customHeight="1">
      <c r="B12" s="333" t="s">
        <v>5047</v>
      </c>
      <c r="C12" s="333"/>
      <c r="D12" s="333"/>
      <c r="E12" s="333"/>
      <c r="F12" s="333"/>
      <c r="G12" s="333"/>
      <c r="H12" s="333"/>
      <c r="I12" s="333"/>
      <c r="J12" s="333"/>
      <c r="K12" s="333"/>
      <c r="L12" s="333"/>
      <c r="M12" s="333"/>
      <c r="N12" s="333"/>
      <c r="O12" s="333"/>
      <c r="P12" s="333"/>
      <c r="Q12" s="333"/>
      <c r="R12" s="5"/>
      <c r="S12" s="334" t="s">
        <v>5053</v>
      </c>
      <c r="T12" s="334"/>
      <c r="U12" s="334"/>
      <c r="V12" s="334"/>
      <c r="W12" s="334"/>
      <c r="X12" s="334"/>
      <c r="Y12" s="334"/>
      <c r="Z12" s="334"/>
      <c r="AA12" s="334"/>
      <c r="AB12" s="260" t="str">
        <f>BN5</f>
        <v/>
      </c>
      <c r="AC12" s="260"/>
      <c r="AD12" s="260"/>
      <c r="AE12" s="260"/>
      <c r="AF12" s="260"/>
      <c r="AG12" s="260"/>
      <c r="AH12" s="260"/>
      <c r="AI12" s="260"/>
      <c r="AJ12" s="260"/>
      <c r="AK12" s="260"/>
      <c r="AL12" s="260"/>
      <c r="AM12" s="260"/>
      <c r="AN12" s="260"/>
      <c r="AO12" s="260"/>
      <c r="AP12" s="260"/>
      <c r="AQ12" s="260"/>
      <c r="AR12" s="260"/>
      <c r="AS12" s="260"/>
      <c r="AT12" s="260"/>
      <c r="AU12" s="260"/>
      <c r="AV12" s="260"/>
      <c r="AW12" s="260"/>
      <c r="AY12" s="226"/>
      <c r="AZ12" s="227"/>
      <c r="BA12" s="227"/>
      <c r="BB12" s="227"/>
      <c r="BC12" s="227"/>
      <c r="BD12" s="227"/>
      <c r="BE12" s="227"/>
      <c r="BF12" s="228"/>
    </row>
    <row r="13" spans="1:72" ht="8.25" customHeight="1">
      <c r="B13" s="333"/>
      <c r="C13" s="333"/>
      <c r="D13" s="333"/>
      <c r="E13" s="333"/>
      <c r="F13" s="333"/>
      <c r="G13" s="333"/>
      <c r="H13" s="333"/>
      <c r="I13" s="333"/>
      <c r="J13" s="333"/>
      <c r="K13" s="333"/>
      <c r="L13" s="333"/>
      <c r="M13" s="333"/>
      <c r="N13" s="333"/>
      <c r="O13" s="333"/>
      <c r="P13" s="333"/>
      <c r="Q13" s="333"/>
      <c r="R13" s="5"/>
      <c r="S13" s="334"/>
      <c r="T13" s="334"/>
      <c r="U13" s="334"/>
      <c r="V13" s="334"/>
      <c r="W13" s="334"/>
      <c r="X13" s="334"/>
      <c r="Y13" s="334"/>
      <c r="Z13" s="334"/>
      <c r="AA13" s="334"/>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row>
    <row r="14" spans="1:72" ht="8.25" customHeight="1">
      <c r="B14" s="333"/>
      <c r="C14" s="333"/>
      <c r="D14" s="333"/>
      <c r="E14" s="333"/>
      <c r="F14" s="333"/>
      <c r="G14" s="333"/>
      <c r="H14" s="333"/>
      <c r="I14" s="333"/>
      <c r="J14" s="333"/>
      <c r="K14" s="333"/>
      <c r="L14" s="333"/>
      <c r="M14" s="333"/>
      <c r="N14" s="333"/>
      <c r="O14" s="333"/>
      <c r="P14" s="333"/>
      <c r="Q14" s="333"/>
      <c r="R14" s="4"/>
      <c r="S14" s="262" t="s">
        <v>5490</v>
      </c>
      <c r="T14" s="262"/>
      <c r="U14" s="262"/>
      <c r="V14" s="262"/>
      <c r="W14" s="262"/>
      <c r="X14" s="262"/>
      <c r="Y14" s="262"/>
      <c r="Z14" s="262"/>
      <c r="AA14" s="262"/>
      <c r="AB14" s="262" t="s">
        <v>5488</v>
      </c>
      <c r="AC14" s="262"/>
      <c r="AD14" s="262"/>
      <c r="AE14" s="262"/>
      <c r="AF14" s="262"/>
      <c r="AG14" s="262"/>
      <c r="AH14" s="262"/>
      <c r="AI14" s="262" t="s">
        <v>5489</v>
      </c>
      <c r="AJ14" s="262"/>
      <c r="AK14" s="262"/>
      <c r="AL14" s="262"/>
      <c r="AM14" s="262"/>
      <c r="AN14" s="262"/>
      <c r="AO14" s="262"/>
      <c r="AP14" s="262"/>
      <c r="AQ14" s="262"/>
      <c r="AR14" s="184" t="s">
        <v>5493</v>
      </c>
      <c r="AS14" s="184"/>
      <c r="AT14" s="184"/>
      <c r="AU14" s="184"/>
      <c r="AV14" s="184"/>
      <c r="AW14" s="184"/>
      <c r="AX14" s="184"/>
      <c r="AY14" s="184"/>
      <c r="AZ14" s="184"/>
      <c r="BA14" s="184"/>
      <c r="BB14" s="184"/>
      <c r="BC14" s="184"/>
      <c r="BD14" s="184"/>
      <c r="BE14" s="184"/>
      <c r="BF14" s="184"/>
    </row>
    <row r="15" spans="1:72" ht="8.25" customHeight="1">
      <c r="B15" s="335" t="s">
        <v>5038</v>
      </c>
      <c r="C15" s="335"/>
      <c r="D15" s="335" t="str">
        <f>IF($BT$3&lt;&gt;"",MID($BT$3,2,2),"")</f>
        <v/>
      </c>
      <c r="E15" s="335"/>
      <c r="F15" s="335" t="s">
        <v>5044</v>
      </c>
      <c r="G15" s="335"/>
      <c r="H15" s="335" t="str">
        <f>IF($BT$3&lt;&gt;"",MID($BT$3,4,2),"")</f>
        <v/>
      </c>
      <c r="I15" s="335"/>
      <c r="J15" s="182" t="s">
        <v>5045</v>
      </c>
      <c r="K15" s="182"/>
      <c r="L15" s="182" t="str">
        <f>IF($BT$3&lt;&gt;"",MID($BT$3,6,2),"")</f>
        <v/>
      </c>
      <c r="M15" s="182"/>
      <c r="N15" s="182" t="s">
        <v>5046</v>
      </c>
      <c r="O15" s="182"/>
      <c r="P15" s="4"/>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185"/>
      <c r="AS15" s="185"/>
      <c r="AT15" s="185"/>
      <c r="AU15" s="185"/>
      <c r="AV15" s="185"/>
      <c r="AW15" s="185"/>
      <c r="AX15" s="185"/>
      <c r="AY15" s="185"/>
      <c r="AZ15" s="185"/>
      <c r="BA15" s="185"/>
      <c r="BB15" s="185"/>
      <c r="BC15" s="185"/>
      <c r="BD15" s="185"/>
      <c r="BE15" s="185"/>
      <c r="BF15" s="185"/>
    </row>
    <row r="16" spans="1:72" ht="8.25" customHeight="1">
      <c r="B16" s="336"/>
      <c r="C16" s="336"/>
      <c r="D16" s="336"/>
      <c r="E16" s="336"/>
      <c r="F16" s="336"/>
      <c r="G16" s="336"/>
      <c r="H16" s="336"/>
      <c r="I16" s="336"/>
      <c r="J16" s="183"/>
      <c r="K16" s="183"/>
      <c r="L16" s="183"/>
      <c r="M16" s="183"/>
      <c r="N16" s="183"/>
      <c r="O16" s="183"/>
      <c r="P16" s="4"/>
      <c r="Q16" s="4"/>
      <c r="R16" s="4"/>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185"/>
      <c r="AS16" s="185"/>
      <c r="AT16" s="185"/>
      <c r="AU16" s="185"/>
      <c r="AV16" s="185"/>
      <c r="AW16" s="185"/>
      <c r="AX16" s="185"/>
      <c r="AY16" s="185"/>
      <c r="AZ16" s="185"/>
      <c r="BA16" s="185"/>
      <c r="BB16" s="185"/>
      <c r="BC16" s="185"/>
      <c r="BD16" s="185"/>
      <c r="BE16" s="185"/>
      <c r="BF16" s="185"/>
    </row>
    <row r="17" spans="1:83" ht="8.25" customHeight="1">
      <c r="B17" s="182" t="s">
        <v>5048</v>
      </c>
      <c r="C17" s="182"/>
      <c r="D17" s="182"/>
      <c r="E17" s="325" t="str">
        <f>IF(BL3&lt;&gt;"",BL3,"")</f>
        <v/>
      </c>
      <c r="F17" s="325"/>
      <c r="G17" s="325"/>
      <c r="H17" s="325"/>
      <c r="I17" s="325"/>
      <c r="J17" s="325"/>
      <c r="K17" s="325"/>
      <c r="L17" s="325"/>
      <c r="M17" s="325"/>
      <c r="N17" s="325"/>
      <c r="O17" s="325"/>
      <c r="P17" s="325"/>
      <c r="Q17" s="325"/>
      <c r="R17" s="4"/>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185"/>
      <c r="AS17" s="185"/>
      <c r="AT17" s="185"/>
      <c r="AU17" s="185"/>
      <c r="AV17" s="185"/>
      <c r="AW17" s="185"/>
      <c r="AX17" s="185"/>
      <c r="AY17" s="185"/>
      <c r="AZ17" s="185"/>
      <c r="BA17" s="185"/>
      <c r="BB17" s="185"/>
      <c r="BC17" s="185"/>
      <c r="BD17" s="185"/>
      <c r="BE17" s="185"/>
      <c r="BF17" s="185"/>
    </row>
    <row r="18" spans="1:83" ht="8.25" customHeight="1">
      <c r="B18" s="183"/>
      <c r="C18" s="183"/>
      <c r="D18" s="183"/>
      <c r="E18" s="326"/>
      <c r="F18" s="326"/>
      <c r="G18" s="326"/>
      <c r="H18" s="326"/>
      <c r="I18" s="326"/>
      <c r="J18" s="326"/>
      <c r="K18" s="326"/>
      <c r="L18" s="326"/>
      <c r="M18" s="326"/>
      <c r="N18" s="326"/>
      <c r="O18" s="326"/>
      <c r="P18" s="326"/>
      <c r="Q18" s="326"/>
      <c r="R18" s="4"/>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185"/>
      <c r="AS18" s="185"/>
      <c r="AT18" s="185"/>
      <c r="AU18" s="185"/>
      <c r="AV18" s="185"/>
      <c r="AW18" s="185"/>
      <c r="AX18" s="185"/>
      <c r="AY18" s="185"/>
      <c r="AZ18" s="185"/>
      <c r="BA18" s="185"/>
      <c r="BB18" s="185"/>
      <c r="BC18" s="185"/>
      <c r="BD18" s="185"/>
      <c r="BE18" s="185"/>
      <c r="BF18" s="185"/>
    </row>
    <row r="19" spans="1:83" ht="8.25" customHeight="1">
      <c r="B19" s="222" t="s">
        <v>5116</v>
      </c>
      <c r="C19" s="222"/>
      <c r="D19" s="222"/>
      <c r="E19" s="222" t="s">
        <v>5040</v>
      </c>
      <c r="F19" s="222"/>
      <c r="G19" s="222"/>
      <c r="H19" s="282" t="str">
        <f>IF(BQ3&lt;&gt;"",BQ3,"")</f>
        <v/>
      </c>
      <c r="I19" s="282"/>
      <c r="J19" s="282"/>
      <c r="K19" s="282"/>
      <c r="L19" s="282"/>
      <c r="M19" s="282"/>
      <c r="N19" s="282"/>
      <c r="O19" s="282"/>
      <c r="P19" s="282"/>
      <c r="Q19" s="282"/>
      <c r="R19" s="4"/>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185"/>
      <c r="AS19" s="185"/>
      <c r="AT19" s="185"/>
      <c r="AU19" s="185"/>
      <c r="AV19" s="185"/>
      <c r="AW19" s="185"/>
      <c r="AX19" s="185"/>
      <c r="AY19" s="185"/>
      <c r="AZ19" s="185"/>
      <c r="BA19" s="185"/>
      <c r="BB19" s="185"/>
      <c r="BC19" s="185"/>
      <c r="BD19" s="185"/>
      <c r="BE19" s="185"/>
      <c r="BF19" s="185"/>
    </row>
    <row r="20" spans="1:83" ht="8.25" customHeight="1">
      <c r="B20" s="183"/>
      <c r="C20" s="183"/>
      <c r="D20" s="183"/>
      <c r="E20" s="183"/>
      <c r="F20" s="183"/>
      <c r="G20" s="183"/>
      <c r="H20" s="283"/>
      <c r="I20" s="283"/>
      <c r="J20" s="283"/>
      <c r="K20" s="283"/>
      <c r="L20" s="283"/>
      <c r="M20" s="283"/>
      <c r="N20" s="283"/>
      <c r="O20" s="283"/>
      <c r="P20" s="283"/>
      <c r="Q20" s="283"/>
      <c r="R20" s="4"/>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185"/>
      <c r="AS20" s="185"/>
      <c r="AT20" s="185"/>
      <c r="AU20" s="185"/>
      <c r="AV20" s="185"/>
      <c r="AW20" s="185"/>
      <c r="AX20" s="185"/>
      <c r="AY20" s="185"/>
      <c r="AZ20" s="185"/>
      <c r="BA20" s="185"/>
      <c r="BB20" s="185"/>
      <c r="BC20" s="185"/>
      <c r="BD20" s="185"/>
      <c r="BE20" s="185"/>
      <c r="BF20" s="185"/>
    </row>
    <row r="21" spans="1:83" ht="8.25" customHeight="1">
      <c r="B21" s="222" t="s">
        <v>5049</v>
      </c>
      <c r="C21" s="222"/>
      <c r="D21" s="222"/>
      <c r="E21" s="282" t="str">
        <f>IF(BN3&lt;&gt;"",BN3,"")</f>
        <v/>
      </c>
      <c r="F21" s="282"/>
      <c r="G21" s="282"/>
      <c r="H21" s="282"/>
      <c r="I21" s="282"/>
      <c r="J21" s="282"/>
      <c r="K21" s="282"/>
      <c r="L21" s="282"/>
      <c r="M21" s="282"/>
      <c r="N21" s="282"/>
      <c r="O21" s="282"/>
      <c r="P21" s="282"/>
      <c r="Q21" s="282"/>
      <c r="R21" s="4"/>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185"/>
      <c r="AS21" s="185"/>
      <c r="AT21" s="185"/>
      <c r="AU21" s="185"/>
      <c r="AV21" s="185"/>
      <c r="AW21" s="185"/>
      <c r="AX21" s="185"/>
      <c r="AY21" s="185"/>
      <c r="AZ21" s="185"/>
      <c r="BA21" s="185"/>
      <c r="BB21" s="185"/>
      <c r="BC21" s="185"/>
      <c r="BD21" s="185"/>
      <c r="BE21" s="185"/>
      <c r="BF21" s="185"/>
    </row>
    <row r="22" spans="1:83" ht="8.25" customHeight="1">
      <c r="B22" s="183"/>
      <c r="C22" s="183"/>
      <c r="D22" s="183"/>
      <c r="E22" s="283"/>
      <c r="F22" s="283"/>
      <c r="G22" s="283"/>
      <c r="H22" s="283"/>
      <c r="I22" s="283"/>
      <c r="J22" s="283"/>
      <c r="K22" s="283"/>
      <c r="L22" s="283"/>
      <c r="M22" s="283"/>
      <c r="N22" s="283"/>
      <c r="O22" s="283"/>
      <c r="P22" s="283"/>
      <c r="Q22" s="283"/>
      <c r="R22" s="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186"/>
      <c r="AS22" s="186"/>
      <c r="AT22" s="186"/>
      <c r="AU22" s="186"/>
      <c r="AV22" s="186"/>
      <c r="AW22" s="186"/>
      <c r="AX22" s="186"/>
      <c r="AY22" s="186"/>
      <c r="AZ22" s="186"/>
      <c r="BA22" s="186"/>
      <c r="BB22" s="186"/>
      <c r="BC22" s="186"/>
      <c r="BD22" s="186"/>
      <c r="BE22" s="186"/>
      <c r="BF22" s="186"/>
    </row>
    <row r="23" spans="1:83" ht="8.25" customHeight="1">
      <c r="B23" s="4"/>
      <c r="C23" s="4"/>
      <c r="D23" s="4"/>
      <c r="E23" s="4"/>
      <c r="F23" s="4"/>
      <c r="G23" s="4"/>
      <c r="H23" s="4"/>
      <c r="I23" s="4"/>
    </row>
    <row r="24" spans="1:83" ht="8.25" customHeight="1">
      <c r="B24" s="298" t="s">
        <v>5051</v>
      </c>
      <c r="C24" s="299"/>
      <c r="D24" s="299"/>
      <c r="E24" s="299"/>
      <c r="F24" s="299"/>
      <c r="G24" s="299"/>
      <c r="H24" s="299"/>
      <c r="I24" s="299"/>
      <c r="J24" s="299"/>
      <c r="K24" s="299"/>
      <c r="L24" s="299"/>
      <c r="M24" s="299"/>
      <c r="N24" s="299"/>
      <c r="O24" s="299"/>
      <c r="P24" s="299"/>
      <c r="Q24" s="299"/>
      <c r="R24" s="300"/>
      <c r="S24" s="307" t="s">
        <v>5106</v>
      </c>
      <c r="T24" s="308"/>
      <c r="U24" s="308"/>
      <c r="V24" s="308"/>
      <c r="W24" s="308"/>
      <c r="X24" s="308"/>
      <c r="Y24" s="308"/>
      <c r="Z24" s="308"/>
      <c r="AA24" s="309"/>
      <c r="AB24" s="316" t="s">
        <v>5141</v>
      </c>
      <c r="AC24" s="317"/>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317"/>
      <c r="AZ24" s="317"/>
      <c r="BA24" s="317"/>
      <c r="BB24" s="318"/>
      <c r="BC24" s="195" t="s">
        <v>5117</v>
      </c>
      <c r="BD24" s="196"/>
      <c r="BE24" s="196"/>
      <c r="BF24" s="197"/>
    </row>
    <row r="25" spans="1:83" ht="8.25" customHeight="1">
      <c r="B25" s="301"/>
      <c r="C25" s="302"/>
      <c r="D25" s="302"/>
      <c r="E25" s="302"/>
      <c r="F25" s="302"/>
      <c r="G25" s="302"/>
      <c r="H25" s="302"/>
      <c r="I25" s="302"/>
      <c r="J25" s="302"/>
      <c r="K25" s="302"/>
      <c r="L25" s="302"/>
      <c r="M25" s="302"/>
      <c r="N25" s="302"/>
      <c r="O25" s="302"/>
      <c r="P25" s="302"/>
      <c r="Q25" s="302"/>
      <c r="R25" s="303"/>
      <c r="S25" s="310"/>
      <c r="T25" s="311"/>
      <c r="U25" s="311"/>
      <c r="V25" s="311"/>
      <c r="W25" s="311"/>
      <c r="X25" s="311"/>
      <c r="Y25" s="311"/>
      <c r="Z25" s="311"/>
      <c r="AA25" s="312"/>
      <c r="AB25" s="319"/>
      <c r="AC25" s="320"/>
      <c r="AD25" s="320"/>
      <c r="AE25" s="320"/>
      <c r="AF25" s="320"/>
      <c r="AG25" s="320"/>
      <c r="AH25" s="320"/>
      <c r="AI25" s="320"/>
      <c r="AJ25" s="320"/>
      <c r="AK25" s="320"/>
      <c r="AL25" s="320"/>
      <c r="AM25" s="320"/>
      <c r="AN25" s="320"/>
      <c r="AO25" s="320"/>
      <c r="AP25" s="320"/>
      <c r="AQ25" s="320"/>
      <c r="AR25" s="320"/>
      <c r="AS25" s="320"/>
      <c r="AT25" s="320"/>
      <c r="AU25" s="320"/>
      <c r="AV25" s="320"/>
      <c r="AW25" s="320"/>
      <c r="AX25" s="320"/>
      <c r="AY25" s="320"/>
      <c r="AZ25" s="320"/>
      <c r="BA25" s="320"/>
      <c r="BB25" s="321"/>
      <c r="BC25" s="198" t="s">
        <v>5118</v>
      </c>
      <c r="BD25" s="199"/>
      <c r="BE25" s="199"/>
      <c r="BF25" s="200"/>
    </row>
    <row r="26" spans="1:83" ht="7.5" customHeight="1">
      <c r="B26" s="304"/>
      <c r="C26" s="305"/>
      <c r="D26" s="305"/>
      <c r="E26" s="305"/>
      <c r="F26" s="305"/>
      <c r="G26" s="305"/>
      <c r="H26" s="305"/>
      <c r="I26" s="305"/>
      <c r="J26" s="305"/>
      <c r="K26" s="305"/>
      <c r="L26" s="305"/>
      <c r="M26" s="305"/>
      <c r="N26" s="305"/>
      <c r="O26" s="305"/>
      <c r="P26" s="305"/>
      <c r="Q26" s="305"/>
      <c r="R26" s="306"/>
      <c r="S26" s="313"/>
      <c r="T26" s="314"/>
      <c r="U26" s="314"/>
      <c r="V26" s="314"/>
      <c r="W26" s="314"/>
      <c r="X26" s="314"/>
      <c r="Y26" s="314"/>
      <c r="Z26" s="314"/>
      <c r="AA26" s="315"/>
      <c r="AB26" s="322"/>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4"/>
      <c r="BC26" s="201" t="s">
        <v>5119</v>
      </c>
      <c r="BD26" s="202"/>
      <c r="BE26" s="202"/>
      <c r="BF26" s="203"/>
      <c r="BG26" s="6"/>
      <c r="BH26" s="6"/>
      <c r="BI26" s="6"/>
      <c r="BJ26" s="6"/>
      <c r="BK26" s="6"/>
      <c r="BL26" s="6"/>
      <c r="BM26" s="6"/>
      <c r="BN26" s="6"/>
      <c r="BO26" s="6"/>
      <c r="BP26" s="6"/>
      <c r="BQ26" s="6"/>
      <c r="BR26" s="6"/>
      <c r="BS26" s="6"/>
      <c r="BT26" s="6"/>
      <c r="BU26" s="6"/>
      <c r="BV26" s="6"/>
      <c r="BW26" s="6"/>
      <c r="BX26" s="6"/>
      <c r="BY26" s="6"/>
      <c r="BZ26" s="6"/>
      <c r="CA26" s="6"/>
      <c r="CB26" s="6"/>
      <c r="CC26" s="6"/>
      <c r="CD26" s="6"/>
      <c r="CE26" s="6"/>
    </row>
    <row r="27" spans="1:83" ht="10.5" customHeight="1">
      <c r="A27" s="337"/>
      <c r="B27" s="288" t="s">
        <v>5234</v>
      </c>
      <c r="C27" s="289"/>
      <c r="D27" s="289"/>
      <c r="E27" s="289"/>
      <c r="F27" s="289"/>
      <c r="G27" s="289"/>
      <c r="H27" s="289"/>
      <c r="I27" s="289"/>
      <c r="J27" s="289"/>
      <c r="K27" s="338" t="s">
        <v>5129</v>
      </c>
      <c r="L27" s="339"/>
      <c r="M27" s="339"/>
      <c r="N27" s="340"/>
      <c r="O27" s="343" t="s">
        <v>5130</v>
      </c>
      <c r="P27" s="289"/>
      <c r="Q27" s="289"/>
      <c r="R27" s="344"/>
      <c r="S27" s="346" t="s">
        <v>5056</v>
      </c>
      <c r="T27" s="347"/>
      <c r="U27" s="347"/>
      <c r="V27" s="347"/>
      <c r="W27" s="347"/>
      <c r="X27" s="347"/>
      <c r="Y27" s="347"/>
      <c r="Z27" s="347"/>
      <c r="AA27" s="348"/>
      <c r="AB27" s="352" t="s">
        <v>5058</v>
      </c>
      <c r="AC27" s="353"/>
      <c r="AD27" s="353"/>
      <c r="AE27" s="353"/>
      <c r="AF27" s="353"/>
      <c r="AG27" s="353"/>
      <c r="AH27" s="354"/>
      <c r="AI27" s="358" t="s">
        <v>5059</v>
      </c>
      <c r="AJ27" s="359"/>
      <c r="AK27" s="359"/>
      <c r="AL27" s="359"/>
      <c r="AM27" s="359"/>
      <c r="AN27" s="359"/>
      <c r="AO27" s="359"/>
      <c r="AP27" s="359"/>
      <c r="AQ27" s="360"/>
      <c r="AR27" s="284" t="s">
        <v>5256</v>
      </c>
      <c r="AS27" s="284"/>
      <c r="AT27" s="284"/>
      <c r="AU27" s="284"/>
      <c r="AV27" s="284"/>
      <c r="AW27" s="284"/>
      <c r="AX27" s="284"/>
      <c r="AY27" s="284"/>
      <c r="AZ27" s="285"/>
      <c r="BA27" s="432" t="s">
        <v>5125</v>
      </c>
      <c r="BB27" s="433"/>
      <c r="BC27" s="424" t="s">
        <v>5131</v>
      </c>
      <c r="BD27" s="425"/>
      <c r="BE27" s="187"/>
      <c r="BF27" s="188"/>
      <c r="BG27" s="6"/>
      <c r="BH27" s="6"/>
      <c r="BI27" s="6"/>
      <c r="BJ27" s="6"/>
      <c r="BK27" s="6"/>
      <c r="BL27" s="6"/>
      <c r="BM27" s="6"/>
      <c r="BN27" s="6"/>
      <c r="BO27" s="6"/>
      <c r="BP27" s="6"/>
      <c r="BQ27" s="6"/>
      <c r="BR27" s="6"/>
      <c r="BS27" s="6"/>
      <c r="BT27" s="6"/>
      <c r="BU27" s="6"/>
      <c r="BV27" s="6"/>
      <c r="BW27" s="6"/>
      <c r="BX27" s="6"/>
      <c r="BY27" s="6"/>
      <c r="BZ27" s="6"/>
      <c r="CA27" s="6"/>
      <c r="CB27" s="6"/>
      <c r="CC27" s="6"/>
      <c r="CD27" s="6"/>
      <c r="CE27" s="6"/>
    </row>
    <row r="28" spans="1:83" ht="10.5" customHeight="1">
      <c r="A28" s="337"/>
      <c r="B28" s="290"/>
      <c r="C28" s="291"/>
      <c r="D28" s="291"/>
      <c r="E28" s="291"/>
      <c r="F28" s="291"/>
      <c r="G28" s="291"/>
      <c r="H28" s="291"/>
      <c r="I28" s="291"/>
      <c r="J28" s="291"/>
      <c r="K28" s="341"/>
      <c r="L28" s="291"/>
      <c r="M28" s="291"/>
      <c r="N28" s="342"/>
      <c r="O28" s="341"/>
      <c r="P28" s="291"/>
      <c r="Q28" s="291"/>
      <c r="R28" s="345"/>
      <c r="S28" s="349"/>
      <c r="T28" s="350"/>
      <c r="U28" s="350"/>
      <c r="V28" s="350"/>
      <c r="W28" s="350"/>
      <c r="X28" s="350"/>
      <c r="Y28" s="350"/>
      <c r="Z28" s="350"/>
      <c r="AA28" s="351"/>
      <c r="AB28" s="355"/>
      <c r="AC28" s="356"/>
      <c r="AD28" s="356"/>
      <c r="AE28" s="356"/>
      <c r="AF28" s="356"/>
      <c r="AG28" s="356"/>
      <c r="AH28" s="357"/>
      <c r="AI28" s="361"/>
      <c r="AJ28" s="362"/>
      <c r="AK28" s="362"/>
      <c r="AL28" s="362"/>
      <c r="AM28" s="362"/>
      <c r="AN28" s="362"/>
      <c r="AO28" s="362"/>
      <c r="AP28" s="362"/>
      <c r="AQ28" s="363"/>
      <c r="AR28" s="286"/>
      <c r="AS28" s="286"/>
      <c r="AT28" s="286"/>
      <c r="AU28" s="286"/>
      <c r="AV28" s="286"/>
      <c r="AW28" s="286"/>
      <c r="AX28" s="286"/>
      <c r="AY28" s="286"/>
      <c r="AZ28" s="287"/>
      <c r="BA28" s="429" t="s">
        <v>5126</v>
      </c>
      <c r="BB28" s="434"/>
      <c r="BC28" s="193" t="s">
        <v>5132</v>
      </c>
      <c r="BD28" s="194"/>
      <c r="BE28" s="189"/>
      <c r="BF28" s="190"/>
      <c r="BG28" s="6"/>
      <c r="BH28" s="6"/>
      <c r="BI28" s="6"/>
      <c r="BJ28" s="6"/>
      <c r="BK28" s="6"/>
      <c r="BL28" s="6"/>
      <c r="BM28" s="6"/>
      <c r="BN28" s="6"/>
      <c r="BO28" s="6"/>
      <c r="BP28" s="6"/>
      <c r="BQ28" s="6"/>
      <c r="BR28" s="6"/>
      <c r="BS28" s="6"/>
      <c r="BT28" s="6"/>
      <c r="BU28" s="6"/>
      <c r="BV28" s="6"/>
      <c r="BW28" s="6"/>
      <c r="BX28" s="6"/>
      <c r="BY28" s="6"/>
      <c r="BZ28" s="6"/>
      <c r="CA28" s="6"/>
      <c r="CB28" s="6"/>
      <c r="CC28" s="6"/>
      <c r="CD28" s="6"/>
      <c r="CE28" s="6"/>
    </row>
    <row r="29" spans="1:83" ht="10.5" customHeight="1">
      <c r="A29" s="337"/>
      <c r="B29" s="288" t="s">
        <v>5055</v>
      </c>
      <c r="C29" s="289"/>
      <c r="D29" s="289"/>
      <c r="E29" s="289"/>
      <c r="F29" s="289"/>
      <c r="G29" s="289"/>
      <c r="H29" s="289"/>
      <c r="I29" s="289"/>
      <c r="J29" s="289"/>
      <c r="K29" s="384" t="s">
        <v>5127</v>
      </c>
      <c r="L29" s="385"/>
      <c r="M29" s="385"/>
      <c r="N29" s="386"/>
      <c r="O29" s="384" t="s">
        <v>5128</v>
      </c>
      <c r="P29" s="385"/>
      <c r="Q29" s="385"/>
      <c r="R29" s="435"/>
      <c r="S29" s="292" t="s">
        <v>5057</v>
      </c>
      <c r="T29" s="293"/>
      <c r="U29" s="293"/>
      <c r="V29" s="293"/>
      <c r="W29" s="293"/>
      <c r="X29" s="293"/>
      <c r="Y29" s="293"/>
      <c r="Z29" s="293"/>
      <c r="AA29" s="294"/>
      <c r="AB29" s="355"/>
      <c r="AC29" s="356"/>
      <c r="AD29" s="356"/>
      <c r="AE29" s="356"/>
      <c r="AF29" s="356"/>
      <c r="AG29" s="356"/>
      <c r="AH29" s="357"/>
      <c r="AI29" s="426" t="s">
        <v>5123</v>
      </c>
      <c r="AJ29" s="427"/>
      <c r="AK29" s="427"/>
      <c r="AL29" s="427"/>
      <c r="AM29" s="427"/>
      <c r="AN29" s="427"/>
      <c r="AO29" s="427"/>
      <c r="AP29" s="427"/>
      <c r="AQ29" s="428"/>
      <c r="AR29" s="284" t="s">
        <v>5061</v>
      </c>
      <c r="AS29" s="284"/>
      <c r="AT29" s="284"/>
      <c r="AU29" s="284"/>
      <c r="AV29" s="284"/>
      <c r="AW29" s="284"/>
      <c r="AX29" s="284"/>
      <c r="AY29" s="284"/>
      <c r="AZ29" s="284"/>
      <c r="BA29" s="284"/>
      <c r="BB29" s="284"/>
      <c r="BC29" s="193" t="s">
        <v>5133</v>
      </c>
      <c r="BD29" s="194"/>
      <c r="BE29" s="267" t="s">
        <v>5122</v>
      </c>
      <c r="BF29" s="268"/>
      <c r="BG29" s="6"/>
      <c r="BH29" s="6"/>
      <c r="BI29" s="6"/>
      <c r="BJ29" s="6"/>
      <c r="BK29" s="6"/>
      <c r="BL29" s="6"/>
      <c r="BM29" s="6"/>
      <c r="BN29" s="6"/>
      <c r="BO29" s="6"/>
      <c r="BP29" s="6"/>
      <c r="BQ29" s="6"/>
      <c r="BR29" s="6"/>
      <c r="BS29" s="6"/>
      <c r="BT29" s="6"/>
      <c r="BU29" s="6"/>
      <c r="BV29" s="6"/>
      <c r="BW29" s="6"/>
      <c r="BX29" s="6"/>
      <c r="BY29" s="6"/>
      <c r="BZ29" s="6"/>
      <c r="CA29" s="6"/>
      <c r="CB29" s="6"/>
      <c r="CC29" s="6"/>
      <c r="CD29" s="6"/>
      <c r="CE29" s="6"/>
    </row>
    <row r="30" spans="1:83" ht="10.5" customHeight="1">
      <c r="A30" s="337"/>
      <c r="B30" s="290"/>
      <c r="C30" s="291"/>
      <c r="D30" s="291"/>
      <c r="E30" s="291"/>
      <c r="F30" s="291"/>
      <c r="G30" s="291"/>
      <c r="H30" s="291"/>
      <c r="I30" s="291"/>
      <c r="J30" s="291"/>
      <c r="K30" s="343"/>
      <c r="L30" s="289"/>
      <c r="M30" s="289"/>
      <c r="N30" s="387"/>
      <c r="O30" s="343"/>
      <c r="P30" s="289"/>
      <c r="Q30" s="289"/>
      <c r="R30" s="344"/>
      <c r="S30" s="295"/>
      <c r="T30" s="296"/>
      <c r="U30" s="296"/>
      <c r="V30" s="296"/>
      <c r="W30" s="296"/>
      <c r="X30" s="296"/>
      <c r="Y30" s="296"/>
      <c r="Z30" s="296"/>
      <c r="AA30" s="297"/>
      <c r="AB30" s="355"/>
      <c r="AC30" s="356"/>
      <c r="AD30" s="356"/>
      <c r="AE30" s="356"/>
      <c r="AF30" s="356"/>
      <c r="AG30" s="356"/>
      <c r="AH30" s="357"/>
      <c r="AI30" s="429" t="s">
        <v>5124</v>
      </c>
      <c r="AJ30" s="430"/>
      <c r="AK30" s="430"/>
      <c r="AL30" s="430"/>
      <c r="AM30" s="430"/>
      <c r="AN30" s="430"/>
      <c r="AO30" s="430"/>
      <c r="AP30" s="430"/>
      <c r="AQ30" s="431"/>
      <c r="AR30" s="284"/>
      <c r="AS30" s="284"/>
      <c r="AT30" s="284"/>
      <c r="AU30" s="284"/>
      <c r="AV30" s="284"/>
      <c r="AW30" s="284"/>
      <c r="AX30" s="284"/>
      <c r="AY30" s="284"/>
      <c r="AZ30" s="284"/>
      <c r="BA30" s="284"/>
      <c r="BB30" s="284"/>
      <c r="BC30" s="193" t="s">
        <v>5134</v>
      </c>
      <c r="BD30" s="194"/>
      <c r="BE30" s="265" t="s">
        <v>5121</v>
      </c>
      <c r="BF30" s="266"/>
      <c r="BG30" s="6"/>
      <c r="BH30" s="6"/>
      <c r="BI30" s="6"/>
      <c r="BJ30" s="6"/>
      <c r="BK30" s="6"/>
      <c r="BL30" s="6"/>
      <c r="BM30" s="6"/>
      <c r="BN30" s="6"/>
      <c r="BO30" s="6"/>
      <c r="BP30" s="6"/>
      <c r="BQ30" s="6"/>
      <c r="BR30" s="6"/>
      <c r="BS30" s="6"/>
      <c r="BT30" s="6"/>
      <c r="BU30" s="6"/>
      <c r="BV30" s="6"/>
      <c r="BW30" s="6"/>
      <c r="BX30" s="6"/>
      <c r="BY30" s="6"/>
      <c r="BZ30" s="6"/>
      <c r="CA30" s="6"/>
      <c r="CB30" s="6"/>
      <c r="CC30" s="6"/>
      <c r="CD30" s="6"/>
      <c r="CE30" s="6"/>
    </row>
    <row r="31" spans="1:83" ht="10.5" customHeight="1">
      <c r="A31" s="337"/>
      <c r="B31" s="377" t="s">
        <v>5039</v>
      </c>
      <c r="C31" s="378"/>
      <c r="D31" s="379"/>
      <c r="E31" s="380" t="s">
        <v>5041</v>
      </c>
      <c r="F31" s="380"/>
      <c r="G31" s="381" t="s">
        <v>5042</v>
      </c>
      <c r="H31" s="382"/>
      <c r="I31" s="381" t="s">
        <v>5043</v>
      </c>
      <c r="J31" s="383"/>
      <c r="K31" s="388"/>
      <c r="L31" s="389"/>
      <c r="M31" s="389"/>
      <c r="N31" s="390"/>
      <c r="O31" s="388"/>
      <c r="P31" s="389"/>
      <c r="Q31" s="389"/>
      <c r="R31" s="436"/>
      <c r="S31" s="370" t="s">
        <v>5039</v>
      </c>
      <c r="T31" s="371"/>
      <c r="U31" s="371"/>
      <c r="V31" s="372" t="s">
        <v>5041</v>
      </c>
      <c r="W31" s="372"/>
      <c r="X31" s="372" t="s">
        <v>5042</v>
      </c>
      <c r="Y31" s="372"/>
      <c r="Z31" s="372" t="s">
        <v>5043</v>
      </c>
      <c r="AA31" s="373"/>
      <c r="AB31" s="374"/>
      <c r="AC31" s="375"/>
      <c r="AD31" s="375"/>
      <c r="AE31" s="375"/>
      <c r="AF31" s="375"/>
      <c r="AG31" s="375"/>
      <c r="AH31" s="376"/>
      <c r="AI31" s="369" t="s">
        <v>5039</v>
      </c>
      <c r="AJ31" s="369"/>
      <c r="AK31" s="369"/>
      <c r="AL31" s="364" t="s">
        <v>5041</v>
      </c>
      <c r="AM31" s="364"/>
      <c r="AN31" s="364" t="s">
        <v>5042</v>
      </c>
      <c r="AO31" s="364"/>
      <c r="AP31" s="364" t="s">
        <v>5043</v>
      </c>
      <c r="AQ31" s="364"/>
      <c r="AR31" s="368" t="s">
        <v>5039</v>
      </c>
      <c r="AS31" s="369"/>
      <c r="AT31" s="369"/>
      <c r="AU31" s="364" t="s">
        <v>5041</v>
      </c>
      <c r="AV31" s="364"/>
      <c r="AW31" s="364" t="s">
        <v>5042</v>
      </c>
      <c r="AX31" s="364"/>
      <c r="AY31" s="364" t="s">
        <v>5043</v>
      </c>
      <c r="AZ31" s="365"/>
      <c r="BA31" s="366" t="s">
        <v>5052</v>
      </c>
      <c r="BB31" s="367"/>
      <c r="BC31" s="191" t="s">
        <v>5166</v>
      </c>
      <c r="BD31" s="192"/>
      <c r="BE31" s="108"/>
      <c r="BF31" s="50"/>
      <c r="BG31" s="6"/>
      <c r="BH31" s="6"/>
      <c r="BI31" s="6"/>
      <c r="BJ31" s="6"/>
      <c r="BK31" s="6"/>
      <c r="BL31" s="6"/>
      <c r="BM31" s="6"/>
      <c r="BN31" s="6"/>
      <c r="BO31" s="6"/>
      <c r="BP31" s="6"/>
      <c r="BQ31" s="6"/>
      <c r="BR31" s="6"/>
      <c r="BS31" s="6"/>
      <c r="BT31" s="6"/>
      <c r="BU31" s="6"/>
      <c r="BV31" s="6"/>
      <c r="BW31" s="6"/>
      <c r="BX31" s="6"/>
      <c r="BY31" s="6"/>
      <c r="BZ31" s="6"/>
      <c r="CA31" s="6"/>
      <c r="CB31" s="6"/>
      <c r="CC31" s="6"/>
      <c r="CD31" s="6"/>
      <c r="CE31" s="6"/>
    </row>
    <row r="32" spans="1:83" ht="8.1" customHeight="1">
      <c r="A32" s="391">
        <v>1</v>
      </c>
      <c r="B32" s="392" t="str">
        <f ca="1">OFFSET(①一括入力!$V$9,'②（一括入力用）異動報告書'!$A32-1,0)</f>
        <v/>
      </c>
      <c r="C32" s="393"/>
      <c r="D32" s="393"/>
      <c r="E32" s="393"/>
      <c r="F32" s="393"/>
      <c r="G32" s="393"/>
      <c r="H32" s="393"/>
      <c r="I32" s="393"/>
      <c r="J32" s="394"/>
      <c r="K32" s="399" t="str">
        <f ca="1">IFERROR(OFFSET(①一括入力!$AP$9,'②（一括入力用）異動報告書'!$A32-1,0),"")</f>
        <v/>
      </c>
      <c r="L32" s="393"/>
      <c r="M32" s="393"/>
      <c r="N32" s="394"/>
      <c r="O32" s="399" t="str">
        <f ca="1">IFERROR(OFFSET(①一括入力!$AQ$9,'②（一括入力用）異動報告書'!$A32-1,0),"")</f>
        <v/>
      </c>
      <c r="P32" s="393"/>
      <c r="Q32" s="393"/>
      <c r="R32" s="401"/>
      <c r="S32" s="257" t="s">
        <v>5060</v>
      </c>
      <c r="T32" s="177"/>
      <c r="U32" s="204" t="str">
        <f ca="1">OFFSET(①一括入力!AV$9,'②（一括入力用）異動報告書'!$A32-1,0)</f>
        <v/>
      </c>
      <c r="V32" s="204" t="str">
        <f ca="1">OFFSET(①一括入力!AW$9,'②（一括入力用）異動報告書'!$A32-1,0)</f>
        <v/>
      </c>
      <c r="W32" s="204" t="str">
        <f ca="1">OFFSET(①一括入力!AX$9,'②（一括入力用）異動報告書'!$A32-1,0)</f>
        <v/>
      </c>
      <c r="X32" s="204" t="str">
        <f ca="1">OFFSET(①一括入力!AY$9,'②（一括入力用）異動報告書'!$A32-1,0)</f>
        <v/>
      </c>
      <c r="Y32" s="204" t="str">
        <f ca="1">OFFSET(①一括入力!AZ$9,'②（一括入力用）異動報告書'!$A32-1,0)</f>
        <v/>
      </c>
      <c r="Z32" s="204" t="str">
        <f ca="1">OFFSET(①一括入力!BA$9,'②（一括入力用）異動報告書'!$A32-1,0)</f>
        <v/>
      </c>
      <c r="AA32" s="207" t="str">
        <f ca="1">OFFSET(①一括入力!BB$9,'②（一括入力用）異動報告書'!$A32-1,0)</f>
        <v/>
      </c>
      <c r="AB32" s="235" t="s">
        <v>5104</v>
      </c>
      <c r="AC32" s="236"/>
      <c r="AD32" s="236"/>
      <c r="AE32" s="236"/>
      <c r="AF32" s="236"/>
      <c r="AG32" s="237"/>
      <c r="AH32" s="238" t="str">
        <f ca="1">OFFSET(①一括入力!$BF$9,'②（一括入力用）異動報告書'!A32-1,0)</f>
        <v/>
      </c>
      <c r="AI32" s="176" t="s">
        <v>5060</v>
      </c>
      <c r="AJ32" s="177"/>
      <c r="AK32" s="204" t="str">
        <f ca="1">OFFSET(①一括入力!BK$9,'②（一括入力用）異動報告書'!$A32-1,0)</f>
        <v/>
      </c>
      <c r="AL32" s="204" t="str">
        <f ca="1">OFFSET(①一括入力!BL$9,'②（一括入力用）異動報告書'!$A32-1,0)</f>
        <v/>
      </c>
      <c r="AM32" s="204" t="str">
        <f ca="1">OFFSET(①一括入力!BM$9,'②（一括入力用）異動報告書'!$A32-1,0)</f>
        <v/>
      </c>
      <c r="AN32" s="204" t="str">
        <f ca="1">OFFSET(①一括入力!BN$9,'②（一括入力用）異動報告書'!$A32-1,0)</f>
        <v/>
      </c>
      <c r="AO32" s="204" t="str">
        <f ca="1">OFFSET(①一括入力!BO$9,'②（一括入力用）異動報告書'!$A32-1,0)</f>
        <v/>
      </c>
      <c r="AP32" s="204" t="str">
        <f ca="1">OFFSET(①一括入力!BP$9,'②（一括入力用）異動報告書'!$A32-1,0)</f>
        <v/>
      </c>
      <c r="AQ32" s="204" t="str">
        <f ca="1">OFFSET(①一括入力!BQ$9,'②（一括入力用）異動報告書'!$A32-1,0)</f>
        <v/>
      </c>
      <c r="AR32" s="176" t="s">
        <v>5060</v>
      </c>
      <c r="AS32" s="177"/>
      <c r="AT32" s="204" t="str">
        <f ca="1">OFFSET(①一括入力!BY$9,'②（一括入力用）異動報告書'!$A32-1,0)</f>
        <v/>
      </c>
      <c r="AU32" s="204" t="str">
        <f ca="1">OFFSET(①一括入力!BZ$9,'②（一括入力用）異動報告書'!$A32-1,0)</f>
        <v/>
      </c>
      <c r="AV32" s="204" t="str">
        <f ca="1">OFFSET(①一括入力!CA$9,'②（一括入力用）異動報告書'!$A32-1,0)</f>
        <v/>
      </c>
      <c r="AW32" s="204" t="str">
        <f ca="1">OFFSET(①一括入力!CB$9,'②（一括入力用）異動報告書'!$A32-1,0)</f>
        <v/>
      </c>
      <c r="AX32" s="204" t="str">
        <f ca="1">OFFSET(①一括入力!CC$9,'②（一括入力用）異動報告書'!$A32-1,0)</f>
        <v/>
      </c>
      <c r="AY32" s="204" t="str">
        <f ca="1">OFFSET(①一括入力!CD$9,'②（一括入力用）異動報告書'!$A32-1,0)</f>
        <v/>
      </c>
      <c r="AZ32" s="207" t="str">
        <f ca="1">OFFSET(①一括入力!CE$9,'②（一括入力用）異動報告書'!$A32-1,0)</f>
        <v/>
      </c>
      <c r="BA32" s="210" t="str">
        <f ca="1">OFFSET(①一括入力!$CF$9,'②（一括入力用）異動報告書'!A32-1,0)</f>
        <v/>
      </c>
      <c r="BB32" s="211"/>
      <c r="BC32" s="160" t="s">
        <v>5131</v>
      </c>
      <c r="BD32" s="162" t="str">
        <f ca="1">OFFSET(①一括入力!$CI$9,A32-1,0)</f>
        <v/>
      </c>
      <c r="BE32" s="164"/>
      <c r="BF32" s="165"/>
    </row>
    <row r="33" spans="1:58" ht="8.1" customHeight="1">
      <c r="A33" s="391"/>
      <c r="B33" s="395"/>
      <c r="C33" s="245"/>
      <c r="D33" s="245"/>
      <c r="E33" s="245"/>
      <c r="F33" s="245"/>
      <c r="G33" s="245"/>
      <c r="H33" s="245"/>
      <c r="I33" s="245"/>
      <c r="J33" s="246"/>
      <c r="K33" s="244"/>
      <c r="L33" s="245"/>
      <c r="M33" s="245"/>
      <c r="N33" s="246"/>
      <c r="O33" s="244"/>
      <c r="P33" s="245"/>
      <c r="Q33" s="245"/>
      <c r="R33" s="402"/>
      <c r="S33" s="258"/>
      <c r="T33" s="179"/>
      <c r="U33" s="205"/>
      <c r="V33" s="205"/>
      <c r="W33" s="205"/>
      <c r="X33" s="205"/>
      <c r="Y33" s="205"/>
      <c r="Z33" s="205"/>
      <c r="AA33" s="208"/>
      <c r="AB33" s="254" t="s">
        <v>5105</v>
      </c>
      <c r="AC33" s="255"/>
      <c r="AD33" s="255"/>
      <c r="AE33" s="255"/>
      <c r="AF33" s="255"/>
      <c r="AG33" s="256"/>
      <c r="AH33" s="239"/>
      <c r="AI33" s="178"/>
      <c r="AJ33" s="179"/>
      <c r="AK33" s="205"/>
      <c r="AL33" s="205"/>
      <c r="AM33" s="205"/>
      <c r="AN33" s="205"/>
      <c r="AO33" s="205"/>
      <c r="AP33" s="205"/>
      <c r="AQ33" s="205"/>
      <c r="AR33" s="178"/>
      <c r="AS33" s="179"/>
      <c r="AT33" s="205"/>
      <c r="AU33" s="205"/>
      <c r="AV33" s="205"/>
      <c r="AW33" s="205"/>
      <c r="AX33" s="205"/>
      <c r="AY33" s="205"/>
      <c r="AZ33" s="208"/>
      <c r="BA33" s="212"/>
      <c r="BB33" s="213"/>
      <c r="BC33" s="161"/>
      <c r="BD33" s="163"/>
      <c r="BE33" s="166"/>
      <c r="BF33" s="167"/>
    </row>
    <row r="34" spans="1:58" ht="8.1" customHeight="1">
      <c r="A34" s="391"/>
      <c r="B34" s="396"/>
      <c r="C34" s="397"/>
      <c r="D34" s="397"/>
      <c r="E34" s="397"/>
      <c r="F34" s="397"/>
      <c r="G34" s="397"/>
      <c r="H34" s="397"/>
      <c r="I34" s="397"/>
      <c r="J34" s="398"/>
      <c r="K34" s="400"/>
      <c r="L34" s="397"/>
      <c r="M34" s="397"/>
      <c r="N34" s="398"/>
      <c r="O34" s="400"/>
      <c r="P34" s="397"/>
      <c r="Q34" s="397"/>
      <c r="R34" s="403"/>
      <c r="S34" s="259"/>
      <c r="T34" s="181"/>
      <c r="U34" s="206"/>
      <c r="V34" s="206"/>
      <c r="W34" s="206"/>
      <c r="X34" s="206"/>
      <c r="Y34" s="206"/>
      <c r="Z34" s="206"/>
      <c r="AA34" s="209"/>
      <c r="AB34" s="254" t="s">
        <v>5101</v>
      </c>
      <c r="AC34" s="255"/>
      <c r="AD34" s="255"/>
      <c r="AE34" s="255"/>
      <c r="AF34" s="255"/>
      <c r="AG34" s="256"/>
      <c r="AH34" s="239"/>
      <c r="AI34" s="180"/>
      <c r="AJ34" s="181"/>
      <c r="AK34" s="206"/>
      <c r="AL34" s="206"/>
      <c r="AM34" s="206"/>
      <c r="AN34" s="206"/>
      <c r="AO34" s="206"/>
      <c r="AP34" s="206"/>
      <c r="AQ34" s="206"/>
      <c r="AR34" s="180"/>
      <c r="AS34" s="181"/>
      <c r="AT34" s="206"/>
      <c r="AU34" s="206"/>
      <c r="AV34" s="206"/>
      <c r="AW34" s="206"/>
      <c r="AX34" s="206"/>
      <c r="AY34" s="206"/>
      <c r="AZ34" s="209"/>
      <c r="BA34" s="214"/>
      <c r="BB34" s="215"/>
      <c r="BC34" s="71" t="s">
        <v>5163</v>
      </c>
      <c r="BD34" s="72" t="str">
        <f ca="1">IF(AND(COUNTBLANK(B32:BB37)&lt;&gt;309,COUNTBLANK(B32:R37)&lt;&gt;89),1,"")</f>
        <v/>
      </c>
      <c r="BE34" s="166"/>
      <c r="BF34" s="167"/>
    </row>
    <row r="35" spans="1:58" ht="8.1" customHeight="1">
      <c r="A35" s="391"/>
      <c r="B35" s="416" t="s">
        <v>5037</v>
      </c>
      <c r="C35" s="417"/>
      <c r="D35" s="407" t="str">
        <f ca="1">OFFSET(①一括入力!AA$9,'②（一括入力用）異動報告書'!$A32-1,0)</f>
        <v/>
      </c>
      <c r="E35" s="407" t="str">
        <f ca="1">OFFSET(①一括入力!AB$9,'②（一括入力用）異動報告書'!$A32-1,0)</f>
        <v/>
      </c>
      <c r="F35" s="407" t="str">
        <f ca="1">OFFSET(①一括入力!AC$9,'②（一括入力用）異動報告書'!$A32-1,0)</f>
        <v/>
      </c>
      <c r="G35" s="407" t="str">
        <f ca="1">OFFSET(①一括入力!AD$9,'②（一括入力用）異動報告書'!$A32-1,0)</f>
        <v/>
      </c>
      <c r="H35" s="407" t="str">
        <f ca="1">OFFSET(①一括入力!AE$9,'②（一括入力用）異動報告書'!$A32-1,0)</f>
        <v/>
      </c>
      <c r="I35" s="407" t="str">
        <f ca="1">OFFSET(①一括入力!AF$9,'②（一括入力用）異動報告書'!$A32-1,0)</f>
        <v/>
      </c>
      <c r="J35" s="407" t="str">
        <f ca="1">OFFSET(①一括入力!AG$9,'②（一括入力用）異動報告書'!$A32-1,0)</f>
        <v/>
      </c>
      <c r="K35" s="241" t="str">
        <f ca="1">IFERROR(OFFSET(①一括入力!$AK$9,'②（一括入力用）異動報告書'!$A32-1,0),"")</f>
        <v/>
      </c>
      <c r="L35" s="242"/>
      <c r="M35" s="242"/>
      <c r="N35" s="243"/>
      <c r="O35" s="241" t="str">
        <f ca="1">IFERROR(OFFSET(①一括入力!$AL$9,'②（一括入力用）異動報告書'!$A32-1,0),"")</f>
        <v/>
      </c>
      <c r="P35" s="242"/>
      <c r="Q35" s="242"/>
      <c r="R35" s="409"/>
      <c r="S35" s="411" t="str">
        <f ca="1">OFFSET(①一括入力!$BC$9,'②（一括入力用）異動報告書'!$A32-1,0)</f>
        <v/>
      </c>
      <c r="T35" s="412"/>
      <c r="U35" s="412"/>
      <c r="V35" s="412"/>
      <c r="W35" s="412"/>
      <c r="X35" s="412"/>
      <c r="Y35" s="412"/>
      <c r="Z35" s="412"/>
      <c r="AA35" s="413"/>
      <c r="AB35" s="254" t="s">
        <v>5102</v>
      </c>
      <c r="AC35" s="255"/>
      <c r="AD35" s="255"/>
      <c r="AE35" s="255"/>
      <c r="AF35" s="255"/>
      <c r="AG35" s="256"/>
      <c r="AH35" s="239"/>
      <c r="AI35" s="241" t="str">
        <f ca="1">OFFSET(①一括入力!$BT$9,'②（一括入力用）異動報告書'!A32-1,0)</f>
        <v/>
      </c>
      <c r="AJ35" s="242"/>
      <c r="AK35" s="242"/>
      <c r="AL35" s="242"/>
      <c r="AM35" s="242"/>
      <c r="AN35" s="242"/>
      <c r="AO35" s="242"/>
      <c r="AP35" s="242"/>
      <c r="AQ35" s="243"/>
      <c r="AR35" s="229" t="str">
        <f ca="1">OFFSET(①一括入力!$CG$9,'②（一括入力用）異動報告書'!A32-1,0)</f>
        <v/>
      </c>
      <c r="AS35" s="230"/>
      <c r="AT35" s="230"/>
      <c r="AU35" s="230"/>
      <c r="AV35" s="230"/>
      <c r="AW35" s="230"/>
      <c r="AX35" s="230"/>
      <c r="AY35" s="230"/>
      <c r="AZ35" s="230"/>
      <c r="BA35" s="230"/>
      <c r="BB35" s="231"/>
      <c r="BC35" s="71" t="s">
        <v>5168</v>
      </c>
      <c r="BD35" s="72" t="str">
        <f ca="1">IF(OR(COUNTBLANK(S32:AA37)=45,COUNTBLANK(S32:AA37)=53),"",1)</f>
        <v/>
      </c>
      <c r="BE35" s="166"/>
      <c r="BF35" s="167"/>
    </row>
    <row r="36" spans="1:58" ht="8.1" customHeight="1">
      <c r="A36" s="391"/>
      <c r="B36" s="258"/>
      <c r="C36" s="179"/>
      <c r="D36" s="205"/>
      <c r="E36" s="205"/>
      <c r="F36" s="205"/>
      <c r="G36" s="205"/>
      <c r="H36" s="205"/>
      <c r="I36" s="205"/>
      <c r="J36" s="205"/>
      <c r="K36" s="244"/>
      <c r="L36" s="245"/>
      <c r="M36" s="245"/>
      <c r="N36" s="246"/>
      <c r="O36" s="244"/>
      <c r="P36" s="245"/>
      <c r="Q36" s="245"/>
      <c r="R36" s="402"/>
      <c r="S36" s="212"/>
      <c r="T36" s="414"/>
      <c r="U36" s="414"/>
      <c r="V36" s="414"/>
      <c r="W36" s="414"/>
      <c r="X36" s="414"/>
      <c r="Y36" s="414"/>
      <c r="Z36" s="414"/>
      <c r="AA36" s="213"/>
      <c r="AB36" s="254" t="s">
        <v>5103</v>
      </c>
      <c r="AC36" s="255"/>
      <c r="AD36" s="255"/>
      <c r="AE36" s="255"/>
      <c r="AF36" s="255"/>
      <c r="AG36" s="256"/>
      <c r="AH36" s="239"/>
      <c r="AI36" s="244"/>
      <c r="AJ36" s="245"/>
      <c r="AK36" s="245"/>
      <c r="AL36" s="245"/>
      <c r="AM36" s="245"/>
      <c r="AN36" s="245"/>
      <c r="AO36" s="245"/>
      <c r="AP36" s="245"/>
      <c r="AQ36" s="246"/>
      <c r="AR36" s="229"/>
      <c r="AS36" s="230"/>
      <c r="AT36" s="230"/>
      <c r="AU36" s="230"/>
      <c r="AV36" s="230"/>
      <c r="AW36" s="230"/>
      <c r="AX36" s="230"/>
      <c r="AY36" s="230"/>
      <c r="AZ36" s="230"/>
      <c r="BA36" s="230"/>
      <c r="BB36" s="231"/>
      <c r="BC36" s="71" t="s">
        <v>5169</v>
      </c>
      <c r="BD36" s="72" t="str">
        <f ca="1">IF(OR(AH32=2,AH32=3,AH32=4),IF(COUNTBLANK(AB32:AQ37)=81,"",1),IF(COUNTBLANK(AB32:AQ37)=82,"",IF(COUNTBLANK(AB32:AQ37)=90,"",1)))</f>
        <v/>
      </c>
      <c r="BE36" s="166"/>
      <c r="BF36" s="167"/>
    </row>
    <row r="37" spans="1:58" ht="8.1" customHeight="1">
      <c r="A37" s="391"/>
      <c r="B37" s="418"/>
      <c r="C37" s="419"/>
      <c r="D37" s="408"/>
      <c r="E37" s="408"/>
      <c r="F37" s="408"/>
      <c r="G37" s="408"/>
      <c r="H37" s="408"/>
      <c r="I37" s="408"/>
      <c r="J37" s="408"/>
      <c r="K37" s="247"/>
      <c r="L37" s="248"/>
      <c r="M37" s="248"/>
      <c r="N37" s="249"/>
      <c r="O37" s="247"/>
      <c r="P37" s="248"/>
      <c r="Q37" s="248"/>
      <c r="R37" s="410"/>
      <c r="S37" s="214"/>
      <c r="T37" s="415"/>
      <c r="U37" s="415"/>
      <c r="V37" s="415"/>
      <c r="W37" s="415"/>
      <c r="X37" s="415"/>
      <c r="Y37" s="415"/>
      <c r="Z37" s="415"/>
      <c r="AA37" s="215"/>
      <c r="AB37" s="404"/>
      <c r="AC37" s="405"/>
      <c r="AD37" s="405"/>
      <c r="AE37" s="405"/>
      <c r="AF37" s="405"/>
      <c r="AG37" s="406"/>
      <c r="AH37" s="240"/>
      <c r="AI37" s="247"/>
      <c r="AJ37" s="248"/>
      <c r="AK37" s="248"/>
      <c r="AL37" s="248"/>
      <c r="AM37" s="248"/>
      <c r="AN37" s="248"/>
      <c r="AO37" s="248"/>
      <c r="AP37" s="248"/>
      <c r="AQ37" s="249"/>
      <c r="AR37" s="232"/>
      <c r="AS37" s="233"/>
      <c r="AT37" s="233"/>
      <c r="AU37" s="233"/>
      <c r="AV37" s="233"/>
      <c r="AW37" s="233"/>
      <c r="AX37" s="233"/>
      <c r="AY37" s="233"/>
      <c r="AZ37" s="233"/>
      <c r="BA37" s="233"/>
      <c r="BB37" s="234"/>
      <c r="BC37" s="73" t="s">
        <v>5166</v>
      </c>
      <c r="BD37" s="74" t="str">
        <f ca="1">IF(AND(COUNTBLANK(B32:R37)=89,COUNTBLANK(S32:AA37)&lt;&gt;53,COUNTBLANK(AB32:BB37)&lt;&gt;155),1,"")</f>
        <v/>
      </c>
      <c r="BE37" s="168"/>
      <c r="BF37" s="169"/>
    </row>
    <row r="38" spans="1:58" ht="8.1" customHeight="1">
      <c r="A38" s="391">
        <v>2</v>
      </c>
      <c r="B38" s="392" t="str">
        <f ca="1">OFFSET(①一括入力!$V$9,'②（一括入力用）異動報告書'!$A38-1,0)</f>
        <v/>
      </c>
      <c r="C38" s="393"/>
      <c r="D38" s="393"/>
      <c r="E38" s="393"/>
      <c r="F38" s="393"/>
      <c r="G38" s="393"/>
      <c r="H38" s="393"/>
      <c r="I38" s="393"/>
      <c r="J38" s="394"/>
      <c r="K38" s="399" t="str">
        <f ca="1">IFERROR(OFFSET(①一括入力!$AP$9,'②（一括入力用）異動報告書'!$A38-1,0),"")</f>
        <v/>
      </c>
      <c r="L38" s="393"/>
      <c r="M38" s="393"/>
      <c r="N38" s="394"/>
      <c r="O38" s="399" t="str">
        <f ca="1">IFERROR(OFFSET(①一括入力!$AQ$9,'②（一括入力用）異動報告書'!$A38-1,0),"")</f>
        <v/>
      </c>
      <c r="P38" s="393"/>
      <c r="Q38" s="393"/>
      <c r="R38" s="401"/>
      <c r="S38" s="257" t="s">
        <v>5060</v>
      </c>
      <c r="T38" s="177"/>
      <c r="U38" s="204" t="str">
        <f ca="1">OFFSET(①一括入力!AV$9,'②（一括入力用）異動報告書'!$A38-1,0)</f>
        <v/>
      </c>
      <c r="V38" s="204" t="str">
        <f ca="1">OFFSET(①一括入力!AW$9,'②（一括入力用）異動報告書'!$A38-1,0)</f>
        <v/>
      </c>
      <c r="W38" s="204" t="str">
        <f ca="1">OFFSET(①一括入力!AX$9,'②（一括入力用）異動報告書'!$A38-1,0)</f>
        <v/>
      </c>
      <c r="X38" s="204" t="str">
        <f ca="1">OFFSET(①一括入力!AY$9,'②（一括入力用）異動報告書'!$A38-1,0)</f>
        <v/>
      </c>
      <c r="Y38" s="204" t="str">
        <f ca="1">OFFSET(①一括入力!AZ$9,'②（一括入力用）異動報告書'!$A38-1,0)</f>
        <v/>
      </c>
      <c r="Z38" s="204" t="str">
        <f ca="1">OFFSET(①一括入力!BA$9,'②（一括入力用）異動報告書'!$A38-1,0)</f>
        <v/>
      </c>
      <c r="AA38" s="207" t="str">
        <f ca="1">OFFSET(①一括入力!BB$9,'②（一括入力用）異動報告書'!$A38-1,0)</f>
        <v/>
      </c>
      <c r="AB38" s="235" t="s">
        <v>5104</v>
      </c>
      <c r="AC38" s="236"/>
      <c r="AD38" s="236"/>
      <c r="AE38" s="236"/>
      <c r="AF38" s="236"/>
      <c r="AG38" s="237"/>
      <c r="AH38" s="238" t="str">
        <f ca="1">OFFSET(①一括入力!$BF$9,'②（一括入力用）異動報告書'!A38-1,0)</f>
        <v/>
      </c>
      <c r="AI38" s="176" t="s">
        <v>5060</v>
      </c>
      <c r="AJ38" s="177"/>
      <c r="AK38" s="204" t="str">
        <f ca="1">OFFSET(①一括入力!BK$9,'②（一括入力用）異動報告書'!$A38-1,0)</f>
        <v/>
      </c>
      <c r="AL38" s="204" t="str">
        <f ca="1">OFFSET(①一括入力!BL$9,'②（一括入力用）異動報告書'!$A38-1,0)</f>
        <v/>
      </c>
      <c r="AM38" s="204" t="str">
        <f ca="1">OFFSET(①一括入力!BM$9,'②（一括入力用）異動報告書'!$A38-1,0)</f>
        <v/>
      </c>
      <c r="AN38" s="204" t="str">
        <f ca="1">OFFSET(①一括入力!BN$9,'②（一括入力用）異動報告書'!$A38-1,0)</f>
        <v/>
      </c>
      <c r="AO38" s="204" t="str">
        <f ca="1">OFFSET(①一括入力!BO$9,'②（一括入力用）異動報告書'!$A38-1,0)</f>
        <v/>
      </c>
      <c r="AP38" s="204" t="str">
        <f ca="1">OFFSET(①一括入力!BP$9,'②（一括入力用）異動報告書'!$A38-1,0)</f>
        <v/>
      </c>
      <c r="AQ38" s="204" t="str">
        <f ca="1">OFFSET(①一括入力!BQ$9,'②（一括入力用）異動報告書'!$A38-1,0)</f>
        <v/>
      </c>
      <c r="AR38" s="176" t="s">
        <v>5060</v>
      </c>
      <c r="AS38" s="177"/>
      <c r="AT38" s="204" t="str">
        <f ca="1">OFFSET(①一括入力!BY$9,'②（一括入力用）異動報告書'!$A38-1,0)</f>
        <v/>
      </c>
      <c r="AU38" s="204" t="str">
        <f ca="1">OFFSET(①一括入力!BZ$9,'②（一括入力用）異動報告書'!$A38-1,0)</f>
        <v/>
      </c>
      <c r="AV38" s="204" t="str">
        <f ca="1">OFFSET(①一括入力!CA$9,'②（一括入力用）異動報告書'!$A38-1,0)</f>
        <v/>
      </c>
      <c r="AW38" s="204" t="str">
        <f ca="1">OFFSET(①一括入力!CB$9,'②（一括入力用）異動報告書'!$A38-1,0)</f>
        <v/>
      </c>
      <c r="AX38" s="204" t="str">
        <f ca="1">OFFSET(①一括入力!CC$9,'②（一括入力用）異動報告書'!$A38-1,0)</f>
        <v/>
      </c>
      <c r="AY38" s="204" t="str">
        <f ca="1">OFFSET(①一括入力!CD$9,'②（一括入力用）異動報告書'!$A38-1,0)</f>
        <v/>
      </c>
      <c r="AZ38" s="207" t="str">
        <f ca="1">OFFSET(①一括入力!CE$9,'②（一括入力用）異動報告書'!$A38-1,0)</f>
        <v/>
      </c>
      <c r="BA38" s="210" t="str">
        <f ca="1">OFFSET(①一括入力!$CF$9,'②（一括入力用）異動報告書'!A38-1,0)</f>
        <v/>
      </c>
      <c r="BB38" s="211"/>
      <c r="BC38" s="160" t="s">
        <v>5131</v>
      </c>
      <c r="BD38" s="162" t="str">
        <f ca="1">OFFSET(①一括入力!$CI$9,A38-1,0)</f>
        <v/>
      </c>
      <c r="BE38" s="164"/>
      <c r="BF38" s="165"/>
    </row>
    <row r="39" spans="1:58" ht="8.1" customHeight="1">
      <c r="A39" s="391"/>
      <c r="B39" s="395"/>
      <c r="C39" s="245"/>
      <c r="D39" s="245"/>
      <c r="E39" s="245"/>
      <c r="F39" s="245"/>
      <c r="G39" s="245"/>
      <c r="H39" s="245"/>
      <c r="I39" s="245"/>
      <c r="J39" s="246"/>
      <c r="K39" s="244"/>
      <c r="L39" s="245"/>
      <c r="M39" s="245"/>
      <c r="N39" s="246"/>
      <c r="O39" s="244"/>
      <c r="P39" s="245"/>
      <c r="Q39" s="245"/>
      <c r="R39" s="402"/>
      <c r="S39" s="258"/>
      <c r="T39" s="179"/>
      <c r="U39" s="205"/>
      <c r="V39" s="205"/>
      <c r="W39" s="205"/>
      <c r="X39" s="205"/>
      <c r="Y39" s="205"/>
      <c r="Z39" s="205"/>
      <c r="AA39" s="208"/>
      <c r="AB39" s="254" t="s">
        <v>5105</v>
      </c>
      <c r="AC39" s="255"/>
      <c r="AD39" s="255"/>
      <c r="AE39" s="255"/>
      <c r="AF39" s="255"/>
      <c r="AG39" s="256"/>
      <c r="AH39" s="239"/>
      <c r="AI39" s="178"/>
      <c r="AJ39" s="179"/>
      <c r="AK39" s="205"/>
      <c r="AL39" s="205"/>
      <c r="AM39" s="205"/>
      <c r="AN39" s="205"/>
      <c r="AO39" s="205"/>
      <c r="AP39" s="205"/>
      <c r="AQ39" s="205"/>
      <c r="AR39" s="178"/>
      <c r="AS39" s="179"/>
      <c r="AT39" s="205"/>
      <c r="AU39" s="205"/>
      <c r="AV39" s="205"/>
      <c r="AW39" s="205"/>
      <c r="AX39" s="205"/>
      <c r="AY39" s="205"/>
      <c r="AZ39" s="208"/>
      <c r="BA39" s="212"/>
      <c r="BB39" s="213"/>
      <c r="BC39" s="161"/>
      <c r="BD39" s="163"/>
      <c r="BE39" s="166"/>
      <c r="BF39" s="167"/>
    </row>
    <row r="40" spans="1:58" ht="8.1" customHeight="1">
      <c r="A40" s="391"/>
      <c r="B40" s="396"/>
      <c r="C40" s="397"/>
      <c r="D40" s="397"/>
      <c r="E40" s="397"/>
      <c r="F40" s="397"/>
      <c r="G40" s="397"/>
      <c r="H40" s="397"/>
      <c r="I40" s="397"/>
      <c r="J40" s="398"/>
      <c r="K40" s="400"/>
      <c r="L40" s="397"/>
      <c r="M40" s="397"/>
      <c r="N40" s="398"/>
      <c r="O40" s="400"/>
      <c r="P40" s="397"/>
      <c r="Q40" s="397"/>
      <c r="R40" s="403"/>
      <c r="S40" s="259"/>
      <c r="T40" s="181"/>
      <c r="U40" s="206"/>
      <c r="V40" s="206"/>
      <c r="W40" s="206"/>
      <c r="X40" s="206"/>
      <c r="Y40" s="206"/>
      <c r="Z40" s="206"/>
      <c r="AA40" s="209"/>
      <c r="AB40" s="254" t="s">
        <v>5101</v>
      </c>
      <c r="AC40" s="255"/>
      <c r="AD40" s="255"/>
      <c r="AE40" s="255"/>
      <c r="AF40" s="255"/>
      <c r="AG40" s="256"/>
      <c r="AH40" s="239"/>
      <c r="AI40" s="180"/>
      <c r="AJ40" s="181"/>
      <c r="AK40" s="206"/>
      <c r="AL40" s="206"/>
      <c r="AM40" s="206"/>
      <c r="AN40" s="206"/>
      <c r="AO40" s="206"/>
      <c r="AP40" s="206"/>
      <c r="AQ40" s="206"/>
      <c r="AR40" s="180"/>
      <c r="AS40" s="181"/>
      <c r="AT40" s="206"/>
      <c r="AU40" s="206"/>
      <c r="AV40" s="206"/>
      <c r="AW40" s="206"/>
      <c r="AX40" s="206"/>
      <c r="AY40" s="206"/>
      <c r="AZ40" s="209"/>
      <c r="BA40" s="214"/>
      <c r="BB40" s="215"/>
      <c r="BC40" s="71" t="s">
        <v>5163</v>
      </c>
      <c r="BD40" s="72" t="str">
        <f t="shared" ref="BD40" ca="1" si="0">IF(AND(COUNTBLANK(B38:BB43)&lt;&gt;309,COUNTBLANK(B38:R43)&lt;&gt;89),1,"")</f>
        <v/>
      </c>
      <c r="BE40" s="166"/>
      <c r="BF40" s="167"/>
    </row>
    <row r="41" spans="1:58" ht="8.1" customHeight="1">
      <c r="A41" s="391"/>
      <c r="B41" s="416" t="s">
        <v>5037</v>
      </c>
      <c r="C41" s="417"/>
      <c r="D41" s="407" t="str">
        <f ca="1">OFFSET(①一括入力!AA$9,'②（一括入力用）異動報告書'!$A38-1,0)</f>
        <v/>
      </c>
      <c r="E41" s="407" t="str">
        <f ca="1">OFFSET(①一括入力!AB$9,'②（一括入力用）異動報告書'!$A38-1,0)</f>
        <v/>
      </c>
      <c r="F41" s="407" t="str">
        <f ca="1">OFFSET(①一括入力!AC$9,'②（一括入力用）異動報告書'!$A38-1,0)</f>
        <v/>
      </c>
      <c r="G41" s="407" t="str">
        <f ca="1">OFFSET(①一括入力!AD$9,'②（一括入力用）異動報告書'!$A38-1,0)</f>
        <v/>
      </c>
      <c r="H41" s="407" t="str">
        <f ca="1">OFFSET(①一括入力!AE$9,'②（一括入力用）異動報告書'!$A38-1,0)</f>
        <v/>
      </c>
      <c r="I41" s="407" t="str">
        <f ca="1">OFFSET(①一括入力!AF$9,'②（一括入力用）異動報告書'!$A38-1,0)</f>
        <v/>
      </c>
      <c r="J41" s="407" t="str">
        <f ca="1">OFFSET(①一括入力!AG$9,'②（一括入力用）異動報告書'!$A38-1,0)</f>
        <v/>
      </c>
      <c r="K41" s="241" t="str">
        <f ca="1">IFERROR(OFFSET(①一括入力!$AK$9,'②（一括入力用）異動報告書'!$A38-1,0),"")</f>
        <v/>
      </c>
      <c r="L41" s="242"/>
      <c r="M41" s="242"/>
      <c r="N41" s="243"/>
      <c r="O41" s="241" t="str">
        <f ca="1">IFERROR(OFFSET(①一括入力!$AL$9,'②（一括入力用）異動報告書'!$A38-1,0),"")</f>
        <v/>
      </c>
      <c r="P41" s="242"/>
      <c r="Q41" s="242"/>
      <c r="R41" s="409"/>
      <c r="S41" s="411" t="str">
        <f ca="1">OFFSET(①一括入力!$BC$9,'②（一括入力用）異動報告書'!$A38-1,0)</f>
        <v/>
      </c>
      <c r="T41" s="412"/>
      <c r="U41" s="412"/>
      <c r="V41" s="412"/>
      <c r="W41" s="412"/>
      <c r="X41" s="412"/>
      <c r="Y41" s="412"/>
      <c r="Z41" s="412"/>
      <c r="AA41" s="413"/>
      <c r="AB41" s="254" t="s">
        <v>5102</v>
      </c>
      <c r="AC41" s="255"/>
      <c r="AD41" s="255"/>
      <c r="AE41" s="255"/>
      <c r="AF41" s="255"/>
      <c r="AG41" s="256"/>
      <c r="AH41" s="239"/>
      <c r="AI41" s="241" t="str">
        <f ca="1">OFFSET(①一括入力!$BT$9,'②（一括入力用）異動報告書'!A38-1,0)</f>
        <v/>
      </c>
      <c r="AJ41" s="242"/>
      <c r="AK41" s="242"/>
      <c r="AL41" s="242"/>
      <c r="AM41" s="242"/>
      <c r="AN41" s="242"/>
      <c r="AO41" s="242"/>
      <c r="AP41" s="242"/>
      <c r="AQ41" s="243"/>
      <c r="AR41" s="229" t="str">
        <f ca="1">OFFSET(①一括入力!$CG$9,'②（一括入力用）異動報告書'!A38-1,0)</f>
        <v/>
      </c>
      <c r="AS41" s="230"/>
      <c r="AT41" s="230"/>
      <c r="AU41" s="230"/>
      <c r="AV41" s="230"/>
      <c r="AW41" s="230"/>
      <c r="AX41" s="230"/>
      <c r="AY41" s="230"/>
      <c r="AZ41" s="230"/>
      <c r="BA41" s="230"/>
      <c r="BB41" s="231"/>
      <c r="BC41" s="71" t="s">
        <v>5168</v>
      </c>
      <c r="BD41" s="72" t="str">
        <f t="shared" ref="BD41" ca="1" si="1">IF(OR(COUNTBLANK(S38:AA43)=45,COUNTBLANK(S38:AA43)=53),"",1)</f>
        <v/>
      </c>
      <c r="BE41" s="166"/>
      <c r="BF41" s="167"/>
    </row>
    <row r="42" spans="1:58" ht="8.1" customHeight="1">
      <c r="A42" s="391"/>
      <c r="B42" s="258"/>
      <c r="C42" s="179"/>
      <c r="D42" s="205"/>
      <c r="E42" s="205"/>
      <c r="F42" s="205"/>
      <c r="G42" s="205"/>
      <c r="H42" s="205"/>
      <c r="I42" s="205"/>
      <c r="J42" s="205"/>
      <c r="K42" s="244"/>
      <c r="L42" s="245"/>
      <c r="M42" s="245"/>
      <c r="N42" s="246"/>
      <c r="O42" s="244"/>
      <c r="P42" s="245"/>
      <c r="Q42" s="245"/>
      <c r="R42" s="402"/>
      <c r="S42" s="212"/>
      <c r="T42" s="414"/>
      <c r="U42" s="414"/>
      <c r="V42" s="414"/>
      <c r="W42" s="414"/>
      <c r="X42" s="414"/>
      <c r="Y42" s="414"/>
      <c r="Z42" s="414"/>
      <c r="AA42" s="213"/>
      <c r="AB42" s="254" t="s">
        <v>5103</v>
      </c>
      <c r="AC42" s="255"/>
      <c r="AD42" s="255"/>
      <c r="AE42" s="255"/>
      <c r="AF42" s="255"/>
      <c r="AG42" s="256"/>
      <c r="AH42" s="239"/>
      <c r="AI42" s="244"/>
      <c r="AJ42" s="245"/>
      <c r="AK42" s="245"/>
      <c r="AL42" s="245"/>
      <c r="AM42" s="245"/>
      <c r="AN42" s="245"/>
      <c r="AO42" s="245"/>
      <c r="AP42" s="245"/>
      <c r="AQ42" s="246"/>
      <c r="AR42" s="229"/>
      <c r="AS42" s="230"/>
      <c r="AT42" s="230"/>
      <c r="AU42" s="230"/>
      <c r="AV42" s="230"/>
      <c r="AW42" s="230"/>
      <c r="AX42" s="230"/>
      <c r="AY42" s="230"/>
      <c r="AZ42" s="230"/>
      <c r="BA42" s="230"/>
      <c r="BB42" s="231"/>
      <c r="BC42" s="71" t="s">
        <v>5169</v>
      </c>
      <c r="BD42" s="72" t="str">
        <f t="shared" ref="BD42" ca="1" si="2">IF(OR(AH38=2,AH38=3,AH38=4),IF(COUNTBLANK(AB38:AQ43)=81,"",1),IF(COUNTBLANK(AB38:AQ43)=82,"",IF(COUNTBLANK(AB38:AQ43)=90,"",1)))</f>
        <v/>
      </c>
      <c r="BE42" s="166"/>
      <c r="BF42" s="167"/>
    </row>
    <row r="43" spans="1:58" ht="8.1" customHeight="1">
      <c r="A43" s="391"/>
      <c r="B43" s="418"/>
      <c r="C43" s="419"/>
      <c r="D43" s="408"/>
      <c r="E43" s="408"/>
      <c r="F43" s="408"/>
      <c r="G43" s="408"/>
      <c r="H43" s="408"/>
      <c r="I43" s="408"/>
      <c r="J43" s="408"/>
      <c r="K43" s="247"/>
      <c r="L43" s="248"/>
      <c r="M43" s="248"/>
      <c r="N43" s="249"/>
      <c r="O43" s="247"/>
      <c r="P43" s="248"/>
      <c r="Q43" s="248"/>
      <c r="R43" s="410"/>
      <c r="S43" s="214"/>
      <c r="T43" s="415"/>
      <c r="U43" s="415"/>
      <c r="V43" s="415"/>
      <c r="W43" s="415"/>
      <c r="X43" s="415"/>
      <c r="Y43" s="415"/>
      <c r="Z43" s="415"/>
      <c r="AA43" s="215"/>
      <c r="AB43" s="404"/>
      <c r="AC43" s="405"/>
      <c r="AD43" s="405"/>
      <c r="AE43" s="405"/>
      <c r="AF43" s="405"/>
      <c r="AG43" s="406"/>
      <c r="AH43" s="240"/>
      <c r="AI43" s="247"/>
      <c r="AJ43" s="248"/>
      <c r="AK43" s="248"/>
      <c r="AL43" s="248"/>
      <c r="AM43" s="248"/>
      <c r="AN43" s="248"/>
      <c r="AO43" s="248"/>
      <c r="AP43" s="248"/>
      <c r="AQ43" s="249"/>
      <c r="AR43" s="232"/>
      <c r="AS43" s="233"/>
      <c r="AT43" s="233"/>
      <c r="AU43" s="233"/>
      <c r="AV43" s="233"/>
      <c r="AW43" s="233"/>
      <c r="AX43" s="233"/>
      <c r="AY43" s="233"/>
      <c r="AZ43" s="233"/>
      <c r="BA43" s="233"/>
      <c r="BB43" s="234"/>
      <c r="BC43" s="73" t="s">
        <v>5166</v>
      </c>
      <c r="BD43" s="74" t="str">
        <f t="shared" ref="BD43" ca="1" si="3">IF(AND(COUNTBLANK(B38:R43)=89,COUNTBLANK(S38:AA43)&lt;&gt;53,COUNTBLANK(AB38:BB43)&lt;&gt;155),1,"")</f>
        <v/>
      </c>
      <c r="BE43" s="168"/>
      <c r="BF43" s="169"/>
    </row>
    <row r="44" spans="1:58" ht="8.1" customHeight="1">
      <c r="A44" s="391">
        <v>3</v>
      </c>
      <c r="B44" s="392" t="str">
        <f ca="1">OFFSET(①一括入力!$V$9,'②（一括入力用）異動報告書'!$A44-1,0)</f>
        <v/>
      </c>
      <c r="C44" s="393"/>
      <c r="D44" s="393"/>
      <c r="E44" s="393"/>
      <c r="F44" s="393"/>
      <c r="G44" s="393"/>
      <c r="H44" s="393"/>
      <c r="I44" s="393"/>
      <c r="J44" s="394"/>
      <c r="K44" s="399" t="str">
        <f ca="1">IFERROR(OFFSET(①一括入力!$AP$9,'②（一括入力用）異動報告書'!$A44-1,0),"")</f>
        <v/>
      </c>
      <c r="L44" s="393"/>
      <c r="M44" s="393"/>
      <c r="N44" s="394"/>
      <c r="O44" s="399" t="str">
        <f ca="1">IFERROR(OFFSET(①一括入力!$AQ$9,'②（一括入力用）異動報告書'!$A44-1,0),"")</f>
        <v/>
      </c>
      <c r="P44" s="393"/>
      <c r="Q44" s="393"/>
      <c r="R44" s="401"/>
      <c r="S44" s="257" t="s">
        <v>5060</v>
      </c>
      <c r="T44" s="177"/>
      <c r="U44" s="204" t="str">
        <f ca="1">OFFSET(①一括入力!AV$9,'②（一括入力用）異動報告書'!$A44-1,0)</f>
        <v/>
      </c>
      <c r="V44" s="204" t="str">
        <f ca="1">OFFSET(①一括入力!AW$9,'②（一括入力用）異動報告書'!$A44-1,0)</f>
        <v/>
      </c>
      <c r="W44" s="204" t="str">
        <f ca="1">OFFSET(①一括入力!AX$9,'②（一括入力用）異動報告書'!$A44-1,0)</f>
        <v/>
      </c>
      <c r="X44" s="204" t="str">
        <f ca="1">OFFSET(①一括入力!AY$9,'②（一括入力用）異動報告書'!$A44-1,0)</f>
        <v/>
      </c>
      <c r="Y44" s="204" t="str">
        <f ca="1">OFFSET(①一括入力!AZ$9,'②（一括入力用）異動報告書'!$A44-1,0)</f>
        <v/>
      </c>
      <c r="Z44" s="204" t="str">
        <f ca="1">OFFSET(①一括入力!BA$9,'②（一括入力用）異動報告書'!$A44-1,0)</f>
        <v/>
      </c>
      <c r="AA44" s="207" t="str">
        <f ca="1">OFFSET(①一括入力!BB$9,'②（一括入力用）異動報告書'!$A44-1,0)</f>
        <v/>
      </c>
      <c r="AB44" s="235" t="s">
        <v>5104</v>
      </c>
      <c r="AC44" s="236"/>
      <c r="AD44" s="236"/>
      <c r="AE44" s="236"/>
      <c r="AF44" s="236"/>
      <c r="AG44" s="237"/>
      <c r="AH44" s="238" t="str">
        <f ca="1">OFFSET(①一括入力!$BF$9,'②（一括入力用）異動報告書'!A44-1,0)</f>
        <v/>
      </c>
      <c r="AI44" s="176" t="s">
        <v>5060</v>
      </c>
      <c r="AJ44" s="177"/>
      <c r="AK44" s="204" t="str">
        <f ca="1">OFFSET(①一括入力!BK$9,'②（一括入力用）異動報告書'!$A44-1,0)</f>
        <v/>
      </c>
      <c r="AL44" s="204" t="str">
        <f ca="1">OFFSET(①一括入力!BL$9,'②（一括入力用）異動報告書'!$A44-1,0)</f>
        <v/>
      </c>
      <c r="AM44" s="204" t="str">
        <f ca="1">OFFSET(①一括入力!BM$9,'②（一括入力用）異動報告書'!$A44-1,0)</f>
        <v/>
      </c>
      <c r="AN44" s="204" t="str">
        <f ca="1">OFFSET(①一括入力!BN$9,'②（一括入力用）異動報告書'!$A44-1,0)</f>
        <v/>
      </c>
      <c r="AO44" s="204" t="str">
        <f ca="1">OFFSET(①一括入力!BO$9,'②（一括入力用）異動報告書'!$A44-1,0)</f>
        <v/>
      </c>
      <c r="AP44" s="204" t="str">
        <f ca="1">OFFSET(①一括入力!BP$9,'②（一括入力用）異動報告書'!$A44-1,0)</f>
        <v/>
      </c>
      <c r="AQ44" s="204" t="str">
        <f ca="1">OFFSET(①一括入力!BQ$9,'②（一括入力用）異動報告書'!$A44-1,0)</f>
        <v/>
      </c>
      <c r="AR44" s="176" t="s">
        <v>5060</v>
      </c>
      <c r="AS44" s="177"/>
      <c r="AT44" s="204" t="str">
        <f ca="1">OFFSET(①一括入力!BY$9,'②（一括入力用）異動報告書'!$A44-1,0)</f>
        <v/>
      </c>
      <c r="AU44" s="204" t="str">
        <f ca="1">OFFSET(①一括入力!BZ$9,'②（一括入力用）異動報告書'!$A44-1,0)</f>
        <v/>
      </c>
      <c r="AV44" s="204" t="str">
        <f ca="1">OFFSET(①一括入力!CA$9,'②（一括入力用）異動報告書'!$A44-1,0)</f>
        <v/>
      </c>
      <c r="AW44" s="204" t="str">
        <f ca="1">OFFSET(①一括入力!CB$9,'②（一括入力用）異動報告書'!$A44-1,0)</f>
        <v/>
      </c>
      <c r="AX44" s="204" t="str">
        <f ca="1">OFFSET(①一括入力!CC$9,'②（一括入力用）異動報告書'!$A44-1,0)</f>
        <v/>
      </c>
      <c r="AY44" s="204" t="str">
        <f ca="1">OFFSET(①一括入力!CD$9,'②（一括入力用）異動報告書'!$A44-1,0)</f>
        <v/>
      </c>
      <c r="AZ44" s="207" t="str">
        <f ca="1">OFFSET(①一括入力!CE$9,'②（一括入力用）異動報告書'!$A44-1,0)</f>
        <v/>
      </c>
      <c r="BA44" s="210" t="str">
        <f ca="1">OFFSET(①一括入力!$CF$9,'②（一括入力用）異動報告書'!A44-1,0)</f>
        <v/>
      </c>
      <c r="BB44" s="211"/>
      <c r="BC44" s="160" t="s">
        <v>5131</v>
      </c>
      <c r="BD44" s="162" t="str">
        <f ca="1">OFFSET(①一括入力!$CI$9,A44-1,0)</f>
        <v/>
      </c>
      <c r="BE44" s="164"/>
      <c r="BF44" s="165"/>
    </row>
    <row r="45" spans="1:58" ht="8.1" customHeight="1">
      <c r="A45" s="391"/>
      <c r="B45" s="395"/>
      <c r="C45" s="245"/>
      <c r="D45" s="245"/>
      <c r="E45" s="245"/>
      <c r="F45" s="245"/>
      <c r="G45" s="245"/>
      <c r="H45" s="245"/>
      <c r="I45" s="245"/>
      <c r="J45" s="246"/>
      <c r="K45" s="244"/>
      <c r="L45" s="245"/>
      <c r="M45" s="245"/>
      <c r="N45" s="246"/>
      <c r="O45" s="244"/>
      <c r="P45" s="245"/>
      <c r="Q45" s="245"/>
      <c r="R45" s="402"/>
      <c r="S45" s="258"/>
      <c r="T45" s="179"/>
      <c r="U45" s="205"/>
      <c r="V45" s="205"/>
      <c r="W45" s="205"/>
      <c r="X45" s="205"/>
      <c r="Y45" s="205"/>
      <c r="Z45" s="205"/>
      <c r="AA45" s="208"/>
      <c r="AB45" s="254" t="s">
        <v>5105</v>
      </c>
      <c r="AC45" s="255"/>
      <c r="AD45" s="255"/>
      <c r="AE45" s="255"/>
      <c r="AF45" s="255"/>
      <c r="AG45" s="256"/>
      <c r="AH45" s="239"/>
      <c r="AI45" s="178"/>
      <c r="AJ45" s="179"/>
      <c r="AK45" s="205"/>
      <c r="AL45" s="205"/>
      <c r="AM45" s="205"/>
      <c r="AN45" s="205"/>
      <c r="AO45" s="205"/>
      <c r="AP45" s="205"/>
      <c r="AQ45" s="205"/>
      <c r="AR45" s="178"/>
      <c r="AS45" s="179"/>
      <c r="AT45" s="205"/>
      <c r="AU45" s="205"/>
      <c r="AV45" s="205"/>
      <c r="AW45" s="205"/>
      <c r="AX45" s="205"/>
      <c r="AY45" s="205"/>
      <c r="AZ45" s="208"/>
      <c r="BA45" s="212"/>
      <c r="BB45" s="213"/>
      <c r="BC45" s="161"/>
      <c r="BD45" s="163"/>
      <c r="BE45" s="166"/>
      <c r="BF45" s="167"/>
    </row>
    <row r="46" spans="1:58" ht="8.1" customHeight="1">
      <c r="A46" s="391"/>
      <c r="B46" s="396"/>
      <c r="C46" s="397"/>
      <c r="D46" s="397"/>
      <c r="E46" s="397"/>
      <c r="F46" s="397"/>
      <c r="G46" s="397"/>
      <c r="H46" s="397"/>
      <c r="I46" s="397"/>
      <c r="J46" s="398"/>
      <c r="K46" s="400"/>
      <c r="L46" s="397"/>
      <c r="M46" s="397"/>
      <c r="N46" s="398"/>
      <c r="O46" s="400"/>
      <c r="P46" s="397"/>
      <c r="Q46" s="397"/>
      <c r="R46" s="403"/>
      <c r="S46" s="259"/>
      <c r="T46" s="181"/>
      <c r="U46" s="206"/>
      <c r="V46" s="206"/>
      <c r="W46" s="206"/>
      <c r="X46" s="206"/>
      <c r="Y46" s="206"/>
      <c r="Z46" s="206"/>
      <c r="AA46" s="209"/>
      <c r="AB46" s="254" t="s">
        <v>5101</v>
      </c>
      <c r="AC46" s="255"/>
      <c r="AD46" s="255"/>
      <c r="AE46" s="255"/>
      <c r="AF46" s="255"/>
      <c r="AG46" s="256"/>
      <c r="AH46" s="239"/>
      <c r="AI46" s="180"/>
      <c r="AJ46" s="181"/>
      <c r="AK46" s="206"/>
      <c r="AL46" s="206"/>
      <c r="AM46" s="206"/>
      <c r="AN46" s="206"/>
      <c r="AO46" s="206"/>
      <c r="AP46" s="206"/>
      <c r="AQ46" s="206"/>
      <c r="AR46" s="180"/>
      <c r="AS46" s="181"/>
      <c r="AT46" s="206"/>
      <c r="AU46" s="206"/>
      <c r="AV46" s="206"/>
      <c r="AW46" s="206"/>
      <c r="AX46" s="206"/>
      <c r="AY46" s="206"/>
      <c r="AZ46" s="209"/>
      <c r="BA46" s="214"/>
      <c r="BB46" s="215"/>
      <c r="BC46" s="71" t="s">
        <v>5163</v>
      </c>
      <c r="BD46" s="72" t="str">
        <f t="shared" ref="BD46" ca="1" si="4">IF(AND(COUNTBLANK(B44:BB49)&lt;&gt;309,COUNTBLANK(B44:R49)&lt;&gt;89),1,"")</f>
        <v/>
      </c>
      <c r="BE46" s="166"/>
      <c r="BF46" s="167"/>
    </row>
    <row r="47" spans="1:58" ht="8.1" customHeight="1">
      <c r="A47" s="391"/>
      <c r="B47" s="416" t="s">
        <v>5037</v>
      </c>
      <c r="C47" s="417"/>
      <c r="D47" s="407" t="str">
        <f ca="1">OFFSET(①一括入力!AA$9,'②（一括入力用）異動報告書'!$A44-1,0)</f>
        <v/>
      </c>
      <c r="E47" s="407" t="str">
        <f ca="1">OFFSET(①一括入力!AB$9,'②（一括入力用）異動報告書'!$A44-1,0)</f>
        <v/>
      </c>
      <c r="F47" s="407" t="str">
        <f ca="1">OFFSET(①一括入力!AC$9,'②（一括入力用）異動報告書'!$A44-1,0)</f>
        <v/>
      </c>
      <c r="G47" s="407" t="str">
        <f ca="1">OFFSET(①一括入力!AD$9,'②（一括入力用）異動報告書'!$A44-1,0)</f>
        <v/>
      </c>
      <c r="H47" s="407" t="str">
        <f ca="1">OFFSET(①一括入力!AE$9,'②（一括入力用）異動報告書'!$A44-1,0)</f>
        <v/>
      </c>
      <c r="I47" s="407" t="str">
        <f ca="1">OFFSET(①一括入力!AF$9,'②（一括入力用）異動報告書'!$A44-1,0)</f>
        <v/>
      </c>
      <c r="J47" s="407" t="str">
        <f ca="1">OFFSET(①一括入力!AG$9,'②（一括入力用）異動報告書'!$A44-1,0)</f>
        <v/>
      </c>
      <c r="K47" s="241" t="str">
        <f ca="1">IFERROR(OFFSET(①一括入力!$AK$9,'②（一括入力用）異動報告書'!$A44-1,0),"")</f>
        <v/>
      </c>
      <c r="L47" s="242"/>
      <c r="M47" s="242"/>
      <c r="N47" s="243"/>
      <c r="O47" s="241" t="str">
        <f ca="1">IFERROR(OFFSET(①一括入力!$AL$9,'②（一括入力用）異動報告書'!$A44-1,0),"")</f>
        <v/>
      </c>
      <c r="P47" s="242"/>
      <c r="Q47" s="242"/>
      <c r="R47" s="409"/>
      <c r="S47" s="411" t="str">
        <f ca="1">OFFSET(①一括入力!$BC$9,'②（一括入力用）異動報告書'!$A44-1,0)</f>
        <v/>
      </c>
      <c r="T47" s="412"/>
      <c r="U47" s="412"/>
      <c r="V47" s="412"/>
      <c r="W47" s="412"/>
      <c r="X47" s="412"/>
      <c r="Y47" s="412"/>
      <c r="Z47" s="412"/>
      <c r="AA47" s="413"/>
      <c r="AB47" s="254" t="s">
        <v>5102</v>
      </c>
      <c r="AC47" s="255"/>
      <c r="AD47" s="255"/>
      <c r="AE47" s="255"/>
      <c r="AF47" s="255"/>
      <c r="AG47" s="256"/>
      <c r="AH47" s="239"/>
      <c r="AI47" s="241" t="str">
        <f ca="1">OFFSET(①一括入力!$BT$9,'②（一括入力用）異動報告書'!A44-1,0)</f>
        <v/>
      </c>
      <c r="AJ47" s="242"/>
      <c r="AK47" s="242"/>
      <c r="AL47" s="242"/>
      <c r="AM47" s="242"/>
      <c r="AN47" s="242"/>
      <c r="AO47" s="242"/>
      <c r="AP47" s="242"/>
      <c r="AQ47" s="243"/>
      <c r="AR47" s="229" t="str">
        <f ca="1">OFFSET(①一括入力!$CG$9,'②（一括入力用）異動報告書'!A44-1,0)</f>
        <v/>
      </c>
      <c r="AS47" s="230"/>
      <c r="AT47" s="230"/>
      <c r="AU47" s="230"/>
      <c r="AV47" s="230"/>
      <c r="AW47" s="230"/>
      <c r="AX47" s="230"/>
      <c r="AY47" s="230"/>
      <c r="AZ47" s="230"/>
      <c r="BA47" s="230"/>
      <c r="BB47" s="231"/>
      <c r="BC47" s="71" t="s">
        <v>5168</v>
      </c>
      <c r="BD47" s="72" t="str">
        <f t="shared" ref="BD47" ca="1" si="5">IF(OR(COUNTBLANK(S44:AA49)=45,COUNTBLANK(S44:AA49)=53),"",1)</f>
        <v/>
      </c>
      <c r="BE47" s="166"/>
      <c r="BF47" s="167"/>
    </row>
    <row r="48" spans="1:58" ht="8.1" customHeight="1">
      <c r="A48" s="391"/>
      <c r="B48" s="258"/>
      <c r="C48" s="179"/>
      <c r="D48" s="205"/>
      <c r="E48" s="205"/>
      <c r="F48" s="205"/>
      <c r="G48" s="205"/>
      <c r="H48" s="205"/>
      <c r="I48" s="205"/>
      <c r="J48" s="205"/>
      <c r="K48" s="244"/>
      <c r="L48" s="245"/>
      <c r="M48" s="245"/>
      <c r="N48" s="246"/>
      <c r="O48" s="244"/>
      <c r="P48" s="245"/>
      <c r="Q48" s="245"/>
      <c r="R48" s="402"/>
      <c r="S48" s="212"/>
      <c r="T48" s="414"/>
      <c r="U48" s="414"/>
      <c r="V48" s="414"/>
      <c r="W48" s="414"/>
      <c r="X48" s="414"/>
      <c r="Y48" s="414"/>
      <c r="Z48" s="414"/>
      <c r="AA48" s="213"/>
      <c r="AB48" s="254" t="s">
        <v>5103</v>
      </c>
      <c r="AC48" s="255"/>
      <c r="AD48" s="255"/>
      <c r="AE48" s="255"/>
      <c r="AF48" s="255"/>
      <c r="AG48" s="256"/>
      <c r="AH48" s="239"/>
      <c r="AI48" s="244"/>
      <c r="AJ48" s="245"/>
      <c r="AK48" s="245"/>
      <c r="AL48" s="245"/>
      <c r="AM48" s="245"/>
      <c r="AN48" s="245"/>
      <c r="AO48" s="245"/>
      <c r="AP48" s="245"/>
      <c r="AQ48" s="246"/>
      <c r="AR48" s="229"/>
      <c r="AS48" s="230"/>
      <c r="AT48" s="230"/>
      <c r="AU48" s="230"/>
      <c r="AV48" s="230"/>
      <c r="AW48" s="230"/>
      <c r="AX48" s="230"/>
      <c r="AY48" s="230"/>
      <c r="AZ48" s="230"/>
      <c r="BA48" s="230"/>
      <c r="BB48" s="231"/>
      <c r="BC48" s="71" t="s">
        <v>5169</v>
      </c>
      <c r="BD48" s="72" t="str">
        <f t="shared" ref="BD48" ca="1" si="6">IF(OR(AH44=2,AH44=3,AH44=4),IF(COUNTBLANK(AB44:AQ49)=81,"",1),IF(COUNTBLANK(AB44:AQ49)=82,"",IF(COUNTBLANK(AB44:AQ49)=90,"",1)))</f>
        <v/>
      </c>
      <c r="BE48" s="166"/>
      <c r="BF48" s="167"/>
    </row>
    <row r="49" spans="1:58" ht="8.1" customHeight="1">
      <c r="A49" s="391"/>
      <c r="B49" s="418"/>
      <c r="C49" s="419"/>
      <c r="D49" s="408"/>
      <c r="E49" s="408"/>
      <c r="F49" s="408"/>
      <c r="G49" s="408"/>
      <c r="H49" s="408"/>
      <c r="I49" s="408"/>
      <c r="J49" s="408"/>
      <c r="K49" s="247"/>
      <c r="L49" s="248"/>
      <c r="M49" s="248"/>
      <c r="N49" s="249"/>
      <c r="O49" s="247"/>
      <c r="P49" s="248"/>
      <c r="Q49" s="248"/>
      <c r="R49" s="410"/>
      <c r="S49" s="214"/>
      <c r="T49" s="415"/>
      <c r="U49" s="415"/>
      <c r="V49" s="415"/>
      <c r="W49" s="415"/>
      <c r="X49" s="415"/>
      <c r="Y49" s="415"/>
      <c r="Z49" s="415"/>
      <c r="AA49" s="215"/>
      <c r="AB49" s="404"/>
      <c r="AC49" s="405"/>
      <c r="AD49" s="405"/>
      <c r="AE49" s="405"/>
      <c r="AF49" s="405"/>
      <c r="AG49" s="406"/>
      <c r="AH49" s="240"/>
      <c r="AI49" s="247"/>
      <c r="AJ49" s="248"/>
      <c r="AK49" s="248"/>
      <c r="AL49" s="248"/>
      <c r="AM49" s="248"/>
      <c r="AN49" s="248"/>
      <c r="AO49" s="248"/>
      <c r="AP49" s="248"/>
      <c r="AQ49" s="249"/>
      <c r="AR49" s="232"/>
      <c r="AS49" s="233"/>
      <c r="AT49" s="233"/>
      <c r="AU49" s="233"/>
      <c r="AV49" s="233"/>
      <c r="AW49" s="233"/>
      <c r="AX49" s="233"/>
      <c r="AY49" s="233"/>
      <c r="AZ49" s="233"/>
      <c r="BA49" s="233"/>
      <c r="BB49" s="234"/>
      <c r="BC49" s="73" t="s">
        <v>5166</v>
      </c>
      <c r="BD49" s="74" t="str">
        <f t="shared" ref="BD49" ca="1" si="7">IF(AND(COUNTBLANK(B44:R49)=89,COUNTBLANK(S44:AA49)&lt;&gt;53,COUNTBLANK(AB44:BB49)&lt;&gt;155),1,"")</f>
        <v/>
      </c>
      <c r="BE49" s="168"/>
      <c r="BF49" s="169"/>
    </row>
    <row r="50" spans="1:58" ht="8.1" customHeight="1">
      <c r="A50" s="391">
        <v>4</v>
      </c>
      <c r="B50" s="392" t="str">
        <f ca="1">OFFSET(①一括入力!$V$9,'②（一括入力用）異動報告書'!$A50-1,0)</f>
        <v/>
      </c>
      <c r="C50" s="393"/>
      <c r="D50" s="393"/>
      <c r="E50" s="393"/>
      <c r="F50" s="393"/>
      <c r="G50" s="393"/>
      <c r="H50" s="393"/>
      <c r="I50" s="393"/>
      <c r="J50" s="394"/>
      <c r="K50" s="399" t="str">
        <f ca="1">IFERROR(OFFSET(①一括入力!$AP$9,'②（一括入力用）異動報告書'!$A50-1,0),"")</f>
        <v/>
      </c>
      <c r="L50" s="393"/>
      <c r="M50" s="393"/>
      <c r="N50" s="394"/>
      <c r="O50" s="399" t="str">
        <f ca="1">IFERROR(OFFSET(①一括入力!$AQ$9,'②（一括入力用）異動報告書'!$A50-1,0),"")</f>
        <v/>
      </c>
      <c r="P50" s="393"/>
      <c r="Q50" s="393"/>
      <c r="R50" s="401"/>
      <c r="S50" s="257" t="s">
        <v>5060</v>
      </c>
      <c r="T50" s="177"/>
      <c r="U50" s="204" t="str">
        <f ca="1">OFFSET(①一括入力!AV$9,'②（一括入力用）異動報告書'!$A50-1,0)</f>
        <v/>
      </c>
      <c r="V50" s="204" t="str">
        <f ca="1">OFFSET(①一括入力!AW$9,'②（一括入力用）異動報告書'!$A50-1,0)</f>
        <v/>
      </c>
      <c r="W50" s="204" t="str">
        <f ca="1">OFFSET(①一括入力!AX$9,'②（一括入力用）異動報告書'!$A50-1,0)</f>
        <v/>
      </c>
      <c r="X50" s="204" t="str">
        <f ca="1">OFFSET(①一括入力!AY$9,'②（一括入力用）異動報告書'!$A50-1,0)</f>
        <v/>
      </c>
      <c r="Y50" s="204" t="str">
        <f ca="1">OFFSET(①一括入力!AZ$9,'②（一括入力用）異動報告書'!$A50-1,0)</f>
        <v/>
      </c>
      <c r="Z50" s="204" t="str">
        <f ca="1">OFFSET(①一括入力!BA$9,'②（一括入力用）異動報告書'!$A50-1,0)</f>
        <v/>
      </c>
      <c r="AA50" s="207" t="str">
        <f ca="1">OFFSET(①一括入力!BB$9,'②（一括入力用）異動報告書'!$A50-1,0)</f>
        <v/>
      </c>
      <c r="AB50" s="235" t="s">
        <v>5104</v>
      </c>
      <c r="AC50" s="236"/>
      <c r="AD50" s="236"/>
      <c r="AE50" s="236"/>
      <c r="AF50" s="236"/>
      <c r="AG50" s="237"/>
      <c r="AH50" s="238" t="str">
        <f ca="1">OFFSET(①一括入力!$BF$9,'②（一括入力用）異動報告書'!A50-1,0)</f>
        <v/>
      </c>
      <c r="AI50" s="176" t="s">
        <v>5060</v>
      </c>
      <c r="AJ50" s="177"/>
      <c r="AK50" s="204" t="str">
        <f ca="1">OFFSET(①一括入力!BK$9,'②（一括入力用）異動報告書'!$A50-1,0)</f>
        <v/>
      </c>
      <c r="AL50" s="204" t="str">
        <f ca="1">OFFSET(①一括入力!BL$9,'②（一括入力用）異動報告書'!$A50-1,0)</f>
        <v/>
      </c>
      <c r="AM50" s="204" t="str">
        <f ca="1">OFFSET(①一括入力!BM$9,'②（一括入力用）異動報告書'!$A50-1,0)</f>
        <v/>
      </c>
      <c r="AN50" s="204" t="str">
        <f ca="1">OFFSET(①一括入力!BN$9,'②（一括入力用）異動報告書'!$A50-1,0)</f>
        <v/>
      </c>
      <c r="AO50" s="204" t="str">
        <f ca="1">OFFSET(①一括入力!BO$9,'②（一括入力用）異動報告書'!$A50-1,0)</f>
        <v/>
      </c>
      <c r="AP50" s="204" t="str">
        <f ca="1">OFFSET(①一括入力!BP$9,'②（一括入力用）異動報告書'!$A50-1,0)</f>
        <v/>
      </c>
      <c r="AQ50" s="204" t="str">
        <f ca="1">OFFSET(①一括入力!BQ$9,'②（一括入力用）異動報告書'!$A50-1,0)</f>
        <v/>
      </c>
      <c r="AR50" s="176" t="s">
        <v>5060</v>
      </c>
      <c r="AS50" s="177"/>
      <c r="AT50" s="204" t="str">
        <f ca="1">OFFSET(①一括入力!BY$9,'②（一括入力用）異動報告書'!$A50-1,0)</f>
        <v/>
      </c>
      <c r="AU50" s="204" t="str">
        <f ca="1">OFFSET(①一括入力!BZ$9,'②（一括入力用）異動報告書'!$A50-1,0)</f>
        <v/>
      </c>
      <c r="AV50" s="204" t="str">
        <f ca="1">OFFSET(①一括入力!CA$9,'②（一括入力用）異動報告書'!$A50-1,0)</f>
        <v/>
      </c>
      <c r="AW50" s="204" t="str">
        <f ca="1">OFFSET(①一括入力!CB$9,'②（一括入力用）異動報告書'!$A50-1,0)</f>
        <v/>
      </c>
      <c r="AX50" s="204" t="str">
        <f ca="1">OFFSET(①一括入力!CC$9,'②（一括入力用）異動報告書'!$A50-1,0)</f>
        <v/>
      </c>
      <c r="AY50" s="204" t="str">
        <f ca="1">OFFSET(①一括入力!CD$9,'②（一括入力用）異動報告書'!$A50-1,0)</f>
        <v/>
      </c>
      <c r="AZ50" s="207" t="str">
        <f ca="1">OFFSET(①一括入力!CE$9,'②（一括入力用）異動報告書'!$A50-1,0)</f>
        <v/>
      </c>
      <c r="BA50" s="210" t="str">
        <f ca="1">OFFSET(①一括入力!$CF$9,'②（一括入力用）異動報告書'!A50-1,0)</f>
        <v/>
      </c>
      <c r="BB50" s="211"/>
      <c r="BC50" s="160" t="s">
        <v>5131</v>
      </c>
      <c r="BD50" s="162" t="str">
        <f ca="1">OFFSET(①一括入力!$CI$9,A50-1,0)</f>
        <v/>
      </c>
      <c r="BE50" s="164"/>
      <c r="BF50" s="165"/>
    </row>
    <row r="51" spans="1:58" ht="8.1" customHeight="1">
      <c r="A51" s="391"/>
      <c r="B51" s="395"/>
      <c r="C51" s="245"/>
      <c r="D51" s="245"/>
      <c r="E51" s="245"/>
      <c r="F51" s="245"/>
      <c r="G51" s="245"/>
      <c r="H51" s="245"/>
      <c r="I51" s="245"/>
      <c r="J51" s="246"/>
      <c r="K51" s="244"/>
      <c r="L51" s="245"/>
      <c r="M51" s="245"/>
      <c r="N51" s="246"/>
      <c r="O51" s="244"/>
      <c r="P51" s="245"/>
      <c r="Q51" s="245"/>
      <c r="R51" s="402"/>
      <c r="S51" s="258"/>
      <c r="T51" s="179"/>
      <c r="U51" s="205"/>
      <c r="V51" s="205"/>
      <c r="W51" s="205"/>
      <c r="X51" s="205"/>
      <c r="Y51" s="205"/>
      <c r="Z51" s="205"/>
      <c r="AA51" s="208"/>
      <c r="AB51" s="254" t="s">
        <v>5105</v>
      </c>
      <c r="AC51" s="255"/>
      <c r="AD51" s="255"/>
      <c r="AE51" s="255"/>
      <c r="AF51" s="255"/>
      <c r="AG51" s="256"/>
      <c r="AH51" s="239"/>
      <c r="AI51" s="178"/>
      <c r="AJ51" s="179"/>
      <c r="AK51" s="205"/>
      <c r="AL51" s="205"/>
      <c r="AM51" s="205"/>
      <c r="AN51" s="205"/>
      <c r="AO51" s="205"/>
      <c r="AP51" s="205"/>
      <c r="AQ51" s="205"/>
      <c r="AR51" s="178"/>
      <c r="AS51" s="179"/>
      <c r="AT51" s="205"/>
      <c r="AU51" s="205"/>
      <c r="AV51" s="205"/>
      <c r="AW51" s="205"/>
      <c r="AX51" s="205"/>
      <c r="AY51" s="205"/>
      <c r="AZ51" s="208"/>
      <c r="BA51" s="212"/>
      <c r="BB51" s="213"/>
      <c r="BC51" s="161"/>
      <c r="BD51" s="163"/>
      <c r="BE51" s="166"/>
      <c r="BF51" s="167"/>
    </row>
    <row r="52" spans="1:58" ht="8.1" customHeight="1">
      <c r="A52" s="391"/>
      <c r="B52" s="396"/>
      <c r="C52" s="397"/>
      <c r="D52" s="397"/>
      <c r="E52" s="397"/>
      <c r="F52" s="397"/>
      <c r="G52" s="397"/>
      <c r="H52" s="397"/>
      <c r="I52" s="397"/>
      <c r="J52" s="398"/>
      <c r="K52" s="400"/>
      <c r="L52" s="397"/>
      <c r="M52" s="397"/>
      <c r="N52" s="398"/>
      <c r="O52" s="400"/>
      <c r="P52" s="397"/>
      <c r="Q52" s="397"/>
      <c r="R52" s="403"/>
      <c r="S52" s="259"/>
      <c r="T52" s="181"/>
      <c r="U52" s="206"/>
      <c r="V52" s="206"/>
      <c r="W52" s="206"/>
      <c r="X52" s="206"/>
      <c r="Y52" s="206"/>
      <c r="Z52" s="206"/>
      <c r="AA52" s="209"/>
      <c r="AB52" s="254" t="s">
        <v>5101</v>
      </c>
      <c r="AC52" s="255"/>
      <c r="AD52" s="255"/>
      <c r="AE52" s="255"/>
      <c r="AF52" s="255"/>
      <c r="AG52" s="256"/>
      <c r="AH52" s="239"/>
      <c r="AI52" s="180"/>
      <c r="AJ52" s="181"/>
      <c r="AK52" s="206"/>
      <c r="AL52" s="206"/>
      <c r="AM52" s="206"/>
      <c r="AN52" s="206"/>
      <c r="AO52" s="206"/>
      <c r="AP52" s="206"/>
      <c r="AQ52" s="206"/>
      <c r="AR52" s="180"/>
      <c r="AS52" s="181"/>
      <c r="AT52" s="206"/>
      <c r="AU52" s="206"/>
      <c r="AV52" s="206"/>
      <c r="AW52" s="206"/>
      <c r="AX52" s="206"/>
      <c r="AY52" s="206"/>
      <c r="AZ52" s="209"/>
      <c r="BA52" s="214"/>
      <c r="BB52" s="215"/>
      <c r="BC52" s="71" t="s">
        <v>5163</v>
      </c>
      <c r="BD52" s="72" t="str">
        <f t="shared" ref="BD52" ca="1" si="8">IF(AND(COUNTBLANK(B50:BB55)&lt;&gt;309,COUNTBLANK(B50:R55)&lt;&gt;89),1,"")</f>
        <v/>
      </c>
      <c r="BE52" s="166"/>
      <c r="BF52" s="167"/>
    </row>
    <row r="53" spans="1:58" ht="8.1" customHeight="1">
      <c r="A53" s="391"/>
      <c r="B53" s="416" t="s">
        <v>5037</v>
      </c>
      <c r="C53" s="417"/>
      <c r="D53" s="407" t="str">
        <f ca="1">OFFSET(①一括入力!AA$9,'②（一括入力用）異動報告書'!$A50-1,0)</f>
        <v/>
      </c>
      <c r="E53" s="407" t="str">
        <f ca="1">OFFSET(①一括入力!AB$9,'②（一括入力用）異動報告書'!$A50-1,0)</f>
        <v/>
      </c>
      <c r="F53" s="407" t="str">
        <f ca="1">OFFSET(①一括入力!AC$9,'②（一括入力用）異動報告書'!$A50-1,0)</f>
        <v/>
      </c>
      <c r="G53" s="407" t="str">
        <f ca="1">OFFSET(①一括入力!AD$9,'②（一括入力用）異動報告書'!$A50-1,0)</f>
        <v/>
      </c>
      <c r="H53" s="407" t="str">
        <f ca="1">OFFSET(①一括入力!AE$9,'②（一括入力用）異動報告書'!$A50-1,0)</f>
        <v/>
      </c>
      <c r="I53" s="407" t="str">
        <f ca="1">OFFSET(①一括入力!AF$9,'②（一括入力用）異動報告書'!$A50-1,0)</f>
        <v/>
      </c>
      <c r="J53" s="407" t="str">
        <f ca="1">OFFSET(①一括入力!AG$9,'②（一括入力用）異動報告書'!$A50-1,0)</f>
        <v/>
      </c>
      <c r="K53" s="241" t="str">
        <f ca="1">IFERROR(OFFSET(①一括入力!$AK$9,'②（一括入力用）異動報告書'!$A50-1,0),"")</f>
        <v/>
      </c>
      <c r="L53" s="242"/>
      <c r="M53" s="242"/>
      <c r="N53" s="243"/>
      <c r="O53" s="241" t="str">
        <f ca="1">IFERROR(OFFSET(①一括入力!$AL$9,'②（一括入力用）異動報告書'!$A50-1,0),"")</f>
        <v/>
      </c>
      <c r="P53" s="242"/>
      <c r="Q53" s="242"/>
      <c r="R53" s="409"/>
      <c r="S53" s="411" t="str">
        <f ca="1">OFFSET(①一括入力!$BC$9,'②（一括入力用）異動報告書'!$A50-1,0)</f>
        <v/>
      </c>
      <c r="T53" s="412"/>
      <c r="U53" s="412"/>
      <c r="V53" s="412"/>
      <c r="W53" s="412"/>
      <c r="X53" s="412"/>
      <c r="Y53" s="412"/>
      <c r="Z53" s="412"/>
      <c r="AA53" s="413"/>
      <c r="AB53" s="254" t="s">
        <v>5102</v>
      </c>
      <c r="AC53" s="255"/>
      <c r="AD53" s="255"/>
      <c r="AE53" s="255"/>
      <c r="AF53" s="255"/>
      <c r="AG53" s="256"/>
      <c r="AH53" s="239"/>
      <c r="AI53" s="241" t="str">
        <f ca="1">OFFSET(①一括入力!$BT$9,'②（一括入力用）異動報告書'!A50-1,0)</f>
        <v/>
      </c>
      <c r="AJ53" s="242"/>
      <c r="AK53" s="242"/>
      <c r="AL53" s="242"/>
      <c r="AM53" s="242"/>
      <c r="AN53" s="242"/>
      <c r="AO53" s="242"/>
      <c r="AP53" s="242"/>
      <c r="AQ53" s="243"/>
      <c r="AR53" s="229" t="str">
        <f ca="1">OFFSET(①一括入力!$CG$9,'②（一括入力用）異動報告書'!A50-1,0)</f>
        <v/>
      </c>
      <c r="AS53" s="230"/>
      <c r="AT53" s="230"/>
      <c r="AU53" s="230"/>
      <c r="AV53" s="230"/>
      <c r="AW53" s="230"/>
      <c r="AX53" s="230"/>
      <c r="AY53" s="230"/>
      <c r="AZ53" s="230"/>
      <c r="BA53" s="230"/>
      <c r="BB53" s="231"/>
      <c r="BC53" s="71" t="s">
        <v>5168</v>
      </c>
      <c r="BD53" s="72" t="str">
        <f t="shared" ref="BD53" ca="1" si="9">IF(OR(COUNTBLANK(S50:AA55)=45,COUNTBLANK(S50:AA55)=53),"",1)</f>
        <v/>
      </c>
      <c r="BE53" s="166"/>
      <c r="BF53" s="167"/>
    </row>
    <row r="54" spans="1:58" ht="8.1" customHeight="1">
      <c r="A54" s="391"/>
      <c r="B54" s="258"/>
      <c r="C54" s="179"/>
      <c r="D54" s="205"/>
      <c r="E54" s="205"/>
      <c r="F54" s="205"/>
      <c r="G54" s="205"/>
      <c r="H54" s="205"/>
      <c r="I54" s="205"/>
      <c r="J54" s="205"/>
      <c r="K54" s="244"/>
      <c r="L54" s="245"/>
      <c r="M54" s="245"/>
      <c r="N54" s="246"/>
      <c r="O54" s="244"/>
      <c r="P54" s="245"/>
      <c r="Q54" s="245"/>
      <c r="R54" s="402"/>
      <c r="S54" s="212"/>
      <c r="T54" s="414"/>
      <c r="U54" s="414"/>
      <c r="V54" s="414"/>
      <c r="W54" s="414"/>
      <c r="X54" s="414"/>
      <c r="Y54" s="414"/>
      <c r="Z54" s="414"/>
      <c r="AA54" s="213"/>
      <c r="AB54" s="254" t="s">
        <v>5103</v>
      </c>
      <c r="AC54" s="255"/>
      <c r="AD54" s="255"/>
      <c r="AE54" s="255"/>
      <c r="AF54" s="255"/>
      <c r="AG54" s="256"/>
      <c r="AH54" s="239"/>
      <c r="AI54" s="244"/>
      <c r="AJ54" s="245"/>
      <c r="AK54" s="245"/>
      <c r="AL54" s="245"/>
      <c r="AM54" s="245"/>
      <c r="AN54" s="245"/>
      <c r="AO54" s="245"/>
      <c r="AP54" s="245"/>
      <c r="AQ54" s="246"/>
      <c r="AR54" s="229"/>
      <c r="AS54" s="230"/>
      <c r="AT54" s="230"/>
      <c r="AU54" s="230"/>
      <c r="AV54" s="230"/>
      <c r="AW54" s="230"/>
      <c r="AX54" s="230"/>
      <c r="AY54" s="230"/>
      <c r="AZ54" s="230"/>
      <c r="BA54" s="230"/>
      <c r="BB54" s="231"/>
      <c r="BC54" s="71" t="s">
        <v>5169</v>
      </c>
      <c r="BD54" s="72" t="str">
        <f t="shared" ref="BD54" ca="1" si="10">IF(OR(AH50=2,AH50=3,AH50=4),IF(COUNTBLANK(AB50:AQ55)=81,"",1),IF(COUNTBLANK(AB50:AQ55)=82,"",IF(COUNTBLANK(AB50:AQ55)=90,"",1)))</f>
        <v/>
      </c>
      <c r="BE54" s="166"/>
      <c r="BF54" s="167"/>
    </row>
    <row r="55" spans="1:58" ht="8.1" customHeight="1">
      <c r="A55" s="391"/>
      <c r="B55" s="418"/>
      <c r="C55" s="419"/>
      <c r="D55" s="408"/>
      <c r="E55" s="408"/>
      <c r="F55" s="408"/>
      <c r="G55" s="408"/>
      <c r="H55" s="408"/>
      <c r="I55" s="408"/>
      <c r="J55" s="408"/>
      <c r="K55" s="247"/>
      <c r="L55" s="248"/>
      <c r="M55" s="248"/>
      <c r="N55" s="249"/>
      <c r="O55" s="247"/>
      <c r="P55" s="248"/>
      <c r="Q55" s="248"/>
      <c r="R55" s="410"/>
      <c r="S55" s="214"/>
      <c r="T55" s="415"/>
      <c r="U55" s="415"/>
      <c r="V55" s="415"/>
      <c r="W55" s="415"/>
      <c r="X55" s="415"/>
      <c r="Y55" s="415"/>
      <c r="Z55" s="415"/>
      <c r="AA55" s="215"/>
      <c r="AB55" s="404"/>
      <c r="AC55" s="405"/>
      <c r="AD55" s="405"/>
      <c r="AE55" s="405"/>
      <c r="AF55" s="405"/>
      <c r="AG55" s="406"/>
      <c r="AH55" s="240"/>
      <c r="AI55" s="247"/>
      <c r="AJ55" s="248"/>
      <c r="AK55" s="248"/>
      <c r="AL55" s="248"/>
      <c r="AM55" s="248"/>
      <c r="AN55" s="248"/>
      <c r="AO55" s="248"/>
      <c r="AP55" s="248"/>
      <c r="AQ55" s="249"/>
      <c r="AR55" s="232"/>
      <c r="AS55" s="233"/>
      <c r="AT55" s="233"/>
      <c r="AU55" s="233"/>
      <c r="AV55" s="233"/>
      <c r="AW55" s="233"/>
      <c r="AX55" s="233"/>
      <c r="AY55" s="233"/>
      <c r="AZ55" s="233"/>
      <c r="BA55" s="233"/>
      <c r="BB55" s="234"/>
      <c r="BC55" s="73" t="s">
        <v>5166</v>
      </c>
      <c r="BD55" s="74" t="str">
        <f t="shared" ref="BD55" ca="1" si="11">IF(AND(COUNTBLANK(B50:R55)=89,COUNTBLANK(S50:AA55)&lt;&gt;53,COUNTBLANK(AB50:BB55)&lt;&gt;155),1,"")</f>
        <v/>
      </c>
      <c r="BE55" s="168"/>
      <c r="BF55" s="169"/>
    </row>
    <row r="56" spans="1:58" ht="8.1" customHeight="1">
      <c r="A56" s="391">
        <v>5</v>
      </c>
      <c r="B56" s="392" t="str">
        <f ca="1">OFFSET(①一括入力!$V$9,'②（一括入力用）異動報告書'!$A56-1,0)</f>
        <v/>
      </c>
      <c r="C56" s="393"/>
      <c r="D56" s="393"/>
      <c r="E56" s="393"/>
      <c r="F56" s="393"/>
      <c r="G56" s="393"/>
      <c r="H56" s="393"/>
      <c r="I56" s="393"/>
      <c r="J56" s="394"/>
      <c r="K56" s="399" t="str">
        <f ca="1">IFERROR(OFFSET(①一括入力!$AP$9,'②（一括入力用）異動報告書'!$A56-1,0),"")</f>
        <v/>
      </c>
      <c r="L56" s="393"/>
      <c r="M56" s="393"/>
      <c r="N56" s="394"/>
      <c r="O56" s="399" t="str">
        <f ca="1">IFERROR(OFFSET(①一括入力!$AQ$9,'②（一括入力用）異動報告書'!$A56-1,0),"")</f>
        <v/>
      </c>
      <c r="P56" s="393"/>
      <c r="Q56" s="393"/>
      <c r="R56" s="401"/>
      <c r="S56" s="257" t="s">
        <v>5060</v>
      </c>
      <c r="T56" s="177"/>
      <c r="U56" s="204" t="str">
        <f ca="1">OFFSET(①一括入力!AV$9,'②（一括入力用）異動報告書'!$A56-1,0)</f>
        <v/>
      </c>
      <c r="V56" s="204" t="str">
        <f ca="1">OFFSET(①一括入力!AW$9,'②（一括入力用）異動報告書'!$A56-1,0)</f>
        <v/>
      </c>
      <c r="W56" s="204" t="str">
        <f ca="1">OFFSET(①一括入力!AX$9,'②（一括入力用）異動報告書'!$A56-1,0)</f>
        <v/>
      </c>
      <c r="X56" s="204" t="str">
        <f ca="1">OFFSET(①一括入力!AY$9,'②（一括入力用）異動報告書'!$A56-1,0)</f>
        <v/>
      </c>
      <c r="Y56" s="204" t="str">
        <f ca="1">OFFSET(①一括入力!AZ$9,'②（一括入力用）異動報告書'!$A56-1,0)</f>
        <v/>
      </c>
      <c r="Z56" s="204" t="str">
        <f ca="1">OFFSET(①一括入力!BA$9,'②（一括入力用）異動報告書'!$A56-1,0)</f>
        <v/>
      </c>
      <c r="AA56" s="207" t="str">
        <f ca="1">OFFSET(①一括入力!BB$9,'②（一括入力用）異動報告書'!$A56-1,0)</f>
        <v/>
      </c>
      <c r="AB56" s="235" t="s">
        <v>5104</v>
      </c>
      <c r="AC56" s="236"/>
      <c r="AD56" s="236"/>
      <c r="AE56" s="236"/>
      <c r="AF56" s="236"/>
      <c r="AG56" s="237"/>
      <c r="AH56" s="238" t="str">
        <f ca="1">OFFSET(①一括入力!$BF$9,'②（一括入力用）異動報告書'!A56-1,0)</f>
        <v/>
      </c>
      <c r="AI56" s="176" t="s">
        <v>5060</v>
      </c>
      <c r="AJ56" s="177"/>
      <c r="AK56" s="204" t="str">
        <f ca="1">OFFSET(①一括入力!BK$9,'②（一括入力用）異動報告書'!$A56-1,0)</f>
        <v/>
      </c>
      <c r="AL56" s="204" t="str">
        <f ca="1">OFFSET(①一括入力!BL$9,'②（一括入力用）異動報告書'!$A56-1,0)</f>
        <v/>
      </c>
      <c r="AM56" s="204" t="str">
        <f ca="1">OFFSET(①一括入力!BM$9,'②（一括入力用）異動報告書'!$A56-1,0)</f>
        <v/>
      </c>
      <c r="AN56" s="204" t="str">
        <f ca="1">OFFSET(①一括入力!BN$9,'②（一括入力用）異動報告書'!$A56-1,0)</f>
        <v/>
      </c>
      <c r="AO56" s="204" t="str">
        <f ca="1">OFFSET(①一括入力!BO$9,'②（一括入力用）異動報告書'!$A56-1,0)</f>
        <v/>
      </c>
      <c r="AP56" s="204" t="str">
        <f ca="1">OFFSET(①一括入力!BP$9,'②（一括入力用）異動報告書'!$A56-1,0)</f>
        <v/>
      </c>
      <c r="AQ56" s="204" t="str">
        <f ca="1">OFFSET(①一括入力!BQ$9,'②（一括入力用）異動報告書'!$A56-1,0)</f>
        <v/>
      </c>
      <c r="AR56" s="176" t="s">
        <v>5060</v>
      </c>
      <c r="AS56" s="177"/>
      <c r="AT56" s="204" t="str">
        <f ca="1">OFFSET(①一括入力!BY$9,'②（一括入力用）異動報告書'!$A56-1,0)</f>
        <v/>
      </c>
      <c r="AU56" s="204" t="str">
        <f ca="1">OFFSET(①一括入力!BZ$9,'②（一括入力用）異動報告書'!$A56-1,0)</f>
        <v/>
      </c>
      <c r="AV56" s="204" t="str">
        <f ca="1">OFFSET(①一括入力!CA$9,'②（一括入力用）異動報告書'!$A56-1,0)</f>
        <v/>
      </c>
      <c r="AW56" s="204" t="str">
        <f ca="1">OFFSET(①一括入力!CB$9,'②（一括入力用）異動報告書'!$A56-1,0)</f>
        <v/>
      </c>
      <c r="AX56" s="204" t="str">
        <f ca="1">OFFSET(①一括入力!CC$9,'②（一括入力用）異動報告書'!$A56-1,0)</f>
        <v/>
      </c>
      <c r="AY56" s="204" t="str">
        <f ca="1">OFFSET(①一括入力!CD$9,'②（一括入力用）異動報告書'!$A56-1,0)</f>
        <v/>
      </c>
      <c r="AZ56" s="207" t="str">
        <f ca="1">OFFSET(①一括入力!CE$9,'②（一括入力用）異動報告書'!$A56-1,0)</f>
        <v/>
      </c>
      <c r="BA56" s="210" t="str">
        <f ca="1">OFFSET(①一括入力!$CF$9,'②（一括入力用）異動報告書'!A56-1,0)</f>
        <v/>
      </c>
      <c r="BB56" s="211"/>
      <c r="BC56" s="160" t="s">
        <v>5131</v>
      </c>
      <c r="BD56" s="162" t="str">
        <f ca="1">OFFSET(①一括入力!$CI$9,A56-1,0)</f>
        <v/>
      </c>
      <c r="BE56" s="164"/>
      <c r="BF56" s="165"/>
    </row>
    <row r="57" spans="1:58" ht="8.1" customHeight="1">
      <c r="A57" s="391"/>
      <c r="B57" s="395"/>
      <c r="C57" s="245"/>
      <c r="D57" s="245"/>
      <c r="E57" s="245"/>
      <c r="F57" s="245"/>
      <c r="G57" s="245"/>
      <c r="H57" s="245"/>
      <c r="I57" s="245"/>
      <c r="J57" s="246"/>
      <c r="K57" s="244"/>
      <c r="L57" s="245"/>
      <c r="M57" s="245"/>
      <c r="N57" s="246"/>
      <c r="O57" s="244"/>
      <c r="P57" s="245"/>
      <c r="Q57" s="245"/>
      <c r="R57" s="402"/>
      <c r="S57" s="258"/>
      <c r="T57" s="179"/>
      <c r="U57" s="205"/>
      <c r="V57" s="205"/>
      <c r="W57" s="205"/>
      <c r="X57" s="205"/>
      <c r="Y57" s="205"/>
      <c r="Z57" s="205"/>
      <c r="AA57" s="208"/>
      <c r="AB57" s="254" t="s">
        <v>5105</v>
      </c>
      <c r="AC57" s="255"/>
      <c r="AD57" s="255"/>
      <c r="AE57" s="255"/>
      <c r="AF57" s="255"/>
      <c r="AG57" s="256"/>
      <c r="AH57" s="239"/>
      <c r="AI57" s="178"/>
      <c r="AJ57" s="179"/>
      <c r="AK57" s="205"/>
      <c r="AL57" s="205"/>
      <c r="AM57" s="205"/>
      <c r="AN57" s="205"/>
      <c r="AO57" s="205"/>
      <c r="AP57" s="205"/>
      <c r="AQ57" s="205"/>
      <c r="AR57" s="178"/>
      <c r="AS57" s="179"/>
      <c r="AT57" s="205"/>
      <c r="AU57" s="205"/>
      <c r="AV57" s="205"/>
      <c r="AW57" s="205"/>
      <c r="AX57" s="205"/>
      <c r="AY57" s="205"/>
      <c r="AZ57" s="208"/>
      <c r="BA57" s="212"/>
      <c r="BB57" s="213"/>
      <c r="BC57" s="161"/>
      <c r="BD57" s="163"/>
      <c r="BE57" s="166"/>
      <c r="BF57" s="167"/>
    </row>
    <row r="58" spans="1:58" ht="8.1" customHeight="1">
      <c r="A58" s="391"/>
      <c r="B58" s="396"/>
      <c r="C58" s="397"/>
      <c r="D58" s="397"/>
      <c r="E58" s="397"/>
      <c r="F58" s="397"/>
      <c r="G58" s="397"/>
      <c r="H58" s="397"/>
      <c r="I58" s="397"/>
      <c r="J58" s="398"/>
      <c r="K58" s="400"/>
      <c r="L58" s="397"/>
      <c r="M58" s="397"/>
      <c r="N58" s="398"/>
      <c r="O58" s="400"/>
      <c r="P58" s="397"/>
      <c r="Q58" s="397"/>
      <c r="R58" s="403"/>
      <c r="S58" s="259"/>
      <c r="T58" s="181"/>
      <c r="U58" s="206"/>
      <c r="V58" s="206"/>
      <c r="W58" s="206"/>
      <c r="X58" s="206"/>
      <c r="Y58" s="206"/>
      <c r="Z58" s="206"/>
      <c r="AA58" s="209"/>
      <c r="AB58" s="254" t="s">
        <v>5101</v>
      </c>
      <c r="AC58" s="255"/>
      <c r="AD58" s="255"/>
      <c r="AE58" s="255"/>
      <c r="AF58" s="255"/>
      <c r="AG58" s="256"/>
      <c r="AH58" s="239"/>
      <c r="AI58" s="180"/>
      <c r="AJ58" s="181"/>
      <c r="AK58" s="206"/>
      <c r="AL58" s="206"/>
      <c r="AM58" s="206"/>
      <c r="AN58" s="206"/>
      <c r="AO58" s="206"/>
      <c r="AP58" s="206"/>
      <c r="AQ58" s="206"/>
      <c r="AR58" s="180"/>
      <c r="AS58" s="181"/>
      <c r="AT58" s="206"/>
      <c r="AU58" s="206"/>
      <c r="AV58" s="206"/>
      <c r="AW58" s="206"/>
      <c r="AX58" s="206"/>
      <c r="AY58" s="206"/>
      <c r="AZ58" s="209"/>
      <c r="BA58" s="214"/>
      <c r="BB58" s="215"/>
      <c r="BC58" s="71" t="s">
        <v>5163</v>
      </c>
      <c r="BD58" s="72" t="str">
        <f t="shared" ref="BD58" ca="1" si="12">IF(AND(COUNTBLANK(B56:BB61)&lt;&gt;309,COUNTBLANK(B56:R61)&lt;&gt;89),1,"")</f>
        <v/>
      </c>
      <c r="BE58" s="166"/>
      <c r="BF58" s="167"/>
    </row>
    <row r="59" spans="1:58" ht="8.1" customHeight="1">
      <c r="A59" s="391"/>
      <c r="B59" s="416" t="s">
        <v>5037</v>
      </c>
      <c r="C59" s="417"/>
      <c r="D59" s="407" t="str">
        <f ca="1">OFFSET(①一括入力!AA$9,'②（一括入力用）異動報告書'!$A56-1,0)</f>
        <v/>
      </c>
      <c r="E59" s="407" t="str">
        <f ca="1">OFFSET(①一括入力!AB$9,'②（一括入力用）異動報告書'!$A56-1,0)</f>
        <v/>
      </c>
      <c r="F59" s="407" t="str">
        <f ca="1">OFFSET(①一括入力!AC$9,'②（一括入力用）異動報告書'!$A56-1,0)</f>
        <v/>
      </c>
      <c r="G59" s="407" t="str">
        <f ca="1">OFFSET(①一括入力!AD$9,'②（一括入力用）異動報告書'!$A56-1,0)</f>
        <v/>
      </c>
      <c r="H59" s="407" t="str">
        <f ca="1">OFFSET(①一括入力!AE$9,'②（一括入力用）異動報告書'!$A56-1,0)</f>
        <v/>
      </c>
      <c r="I59" s="407" t="str">
        <f ca="1">OFFSET(①一括入力!AF$9,'②（一括入力用）異動報告書'!$A56-1,0)</f>
        <v/>
      </c>
      <c r="J59" s="407" t="str">
        <f ca="1">OFFSET(①一括入力!AG$9,'②（一括入力用）異動報告書'!$A56-1,0)</f>
        <v/>
      </c>
      <c r="K59" s="241" t="str">
        <f ca="1">IFERROR(OFFSET(①一括入力!$AK$9,'②（一括入力用）異動報告書'!$A56-1,0),"")</f>
        <v/>
      </c>
      <c r="L59" s="242"/>
      <c r="M59" s="242"/>
      <c r="N59" s="243"/>
      <c r="O59" s="241" t="str">
        <f ca="1">IFERROR(OFFSET(①一括入力!$AL$9,'②（一括入力用）異動報告書'!$A56-1,0),"")</f>
        <v/>
      </c>
      <c r="P59" s="242"/>
      <c r="Q59" s="242"/>
      <c r="R59" s="409"/>
      <c r="S59" s="411" t="str">
        <f ca="1">OFFSET(①一括入力!$BC$9,'②（一括入力用）異動報告書'!$A56-1,0)</f>
        <v/>
      </c>
      <c r="T59" s="412"/>
      <c r="U59" s="412"/>
      <c r="V59" s="412"/>
      <c r="W59" s="412"/>
      <c r="X59" s="412"/>
      <c r="Y59" s="412"/>
      <c r="Z59" s="412"/>
      <c r="AA59" s="413"/>
      <c r="AB59" s="254" t="s">
        <v>5102</v>
      </c>
      <c r="AC59" s="255"/>
      <c r="AD59" s="255"/>
      <c r="AE59" s="255"/>
      <c r="AF59" s="255"/>
      <c r="AG59" s="256"/>
      <c r="AH59" s="239"/>
      <c r="AI59" s="241" t="str">
        <f ca="1">OFFSET(①一括入力!$BT$9,'②（一括入力用）異動報告書'!A56-1,0)</f>
        <v/>
      </c>
      <c r="AJ59" s="242"/>
      <c r="AK59" s="242"/>
      <c r="AL59" s="242"/>
      <c r="AM59" s="242"/>
      <c r="AN59" s="242"/>
      <c r="AO59" s="242"/>
      <c r="AP59" s="242"/>
      <c r="AQ59" s="243"/>
      <c r="AR59" s="229" t="str">
        <f ca="1">OFFSET(①一括入力!$CG$9,'②（一括入力用）異動報告書'!A56-1,0)</f>
        <v/>
      </c>
      <c r="AS59" s="230"/>
      <c r="AT59" s="230"/>
      <c r="AU59" s="230"/>
      <c r="AV59" s="230"/>
      <c r="AW59" s="230"/>
      <c r="AX59" s="230"/>
      <c r="AY59" s="230"/>
      <c r="AZ59" s="230"/>
      <c r="BA59" s="230"/>
      <c r="BB59" s="231"/>
      <c r="BC59" s="71" t="s">
        <v>5168</v>
      </c>
      <c r="BD59" s="72" t="str">
        <f t="shared" ref="BD59" ca="1" si="13">IF(OR(COUNTBLANK(S56:AA61)=45,COUNTBLANK(S56:AA61)=53),"",1)</f>
        <v/>
      </c>
      <c r="BE59" s="166"/>
      <c r="BF59" s="167"/>
    </row>
    <row r="60" spans="1:58" ht="8.1" customHeight="1">
      <c r="A60" s="391"/>
      <c r="B60" s="258"/>
      <c r="C60" s="179"/>
      <c r="D60" s="205"/>
      <c r="E60" s="205"/>
      <c r="F60" s="205"/>
      <c r="G60" s="205"/>
      <c r="H60" s="205"/>
      <c r="I60" s="205"/>
      <c r="J60" s="205"/>
      <c r="K60" s="244"/>
      <c r="L60" s="245"/>
      <c r="M60" s="245"/>
      <c r="N60" s="246"/>
      <c r="O60" s="244"/>
      <c r="P60" s="245"/>
      <c r="Q60" s="245"/>
      <c r="R60" s="402"/>
      <c r="S60" s="212"/>
      <c r="T60" s="414"/>
      <c r="U60" s="414"/>
      <c r="V60" s="414"/>
      <c r="W60" s="414"/>
      <c r="X60" s="414"/>
      <c r="Y60" s="414"/>
      <c r="Z60" s="414"/>
      <c r="AA60" s="213"/>
      <c r="AB60" s="254" t="s">
        <v>5103</v>
      </c>
      <c r="AC60" s="255"/>
      <c r="AD60" s="255"/>
      <c r="AE60" s="255"/>
      <c r="AF60" s="255"/>
      <c r="AG60" s="256"/>
      <c r="AH60" s="239"/>
      <c r="AI60" s="244"/>
      <c r="AJ60" s="245"/>
      <c r="AK60" s="245"/>
      <c r="AL60" s="245"/>
      <c r="AM60" s="245"/>
      <c r="AN60" s="245"/>
      <c r="AO60" s="245"/>
      <c r="AP60" s="245"/>
      <c r="AQ60" s="246"/>
      <c r="AR60" s="229"/>
      <c r="AS60" s="230"/>
      <c r="AT60" s="230"/>
      <c r="AU60" s="230"/>
      <c r="AV60" s="230"/>
      <c r="AW60" s="230"/>
      <c r="AX60" s="230"/>
      <c r="AY60" s="230"/>
      <c r="AZ60" s="230"/>
      <c r="BA60" s="230"/>
      <c r="BB60" s="231"/>
      <c r="BC60" s="71" t="s">
        <v>5169</v>
      </c>
      <c r="BD60" s="72" t="str">
        <f t="shared" ref="BD60" ca="1" si="14">IF(OR(AH56=2,AH56=3,AH56=4),IF(COUNTBLANK(AB56:AQ61)=81,"",1),IF(COUNTBLANK(AB56:AQ61)=82,"",IF(COUNTBLANK(AB56:AQ61)=90,"",1)))</f>
        <v/>
      </c>
      <c r="BE60" s="166"/>
      <c r="BF60" s="167"/>
    </row>
    <row r="61" spans="1:58" ht="8.1" customHeight="1">
      <c r="A61" s="391"/>
      <c r="B61" s="418"/>
      <c r="C61" s="419"/>
      <c r="D61" s="408"/>
      <c r="E61" s="408"/>
      <c r="F61" s="408"/>
      <c r="G61" s="408"/>
      <c r="H61" s="408"/>
      <c r="I61" s="408"/>
      <c r="J61" s="408"/>
      <c r="K61" s="247"/>
      <c r="L61" s="248"/>
      <c r="M61" s="248"/>
      <c r="N61" s="249"/>
      <c r="O61" s="247"/>
      <c r="P61" s="248"/>
      <c r="Q61" s="248"/>
      <c r="R61" s="410"/>
      <c r="S61" s="214"/>
      <c r="T61" s="415"/>
      <c r="U61" s="415"/>
      <c r="V61" s="415"/>
      <c r="W61" s="415"/>
      <c r="X61" s="415"/>
      <c r="Y61" s="415"/>
      <c r="Z61" s="415"/>
      <c r="AA61" s="215"/>
      <c r="AB61" s="404"/>
      <c r="AC61" s="405"/>
      <c r="AD61" s="405"/>
      <c r="AE61" s="405"/>
      <c r="AF61" s="405"/>
      <c r="AG61" s="406"/>
      <c r="AH61" s="240"/>
      <c r="AI61" s="247"/>
      <c r="AJ61" s="248"/>
      <c r="AK61" s="248"/>
      <c r="AL61" s="248"/>
      <c r="AM61" s="248"/>
      <c r="AN61" s="248"/>
      <c r="AO61" s="248"/>
      <c r="AP61" s="248"/>
      <c r="AQ61" s="249"/>
      <c r="AR61" s="232"/>
      <c r="AS61" s="233"/>
      <c r="AT61" s="233"/>
      <c r="AU61" s="233"/>
      <c r="AV61" s="233"/>
      <c r="AW61" s="233"/>
      <c r="AX61" s="233"/>
      <c r="AY61" s="233"/>
      <c r="AZ61" s="233"/>
      <c r="BA61" s="233"/>
      <c r="BB61" s="234"/>
      <c r="BC61" s="73" t="s">
        <v>5166</v>
      </c>
      <c r="BD61" s="74" t="str">
        <f t="shared" ref="BD61" ca="1" si="15">IF(AND(COUNTBLANK(B56:R61)=89,COUNTBLANK(S56:AA61)&lt;&gt;53,COUNTBLANK(AB56:BB61)&lt;&gt;155),1,"")</f>
        <v/>
      </c>
      <c r="BE61" s="168"/>
      <c r="BF61" s="169"/>
    </row>
    <row r="62" spans="1:58" ht="8.1" customHeight="1">
      <c r="A62" s="391">
        <v>6</v>
      </c>
      <c r="B62" s="392" t="str">
        <f ca="1">OFFSET(①一括入力!$V$9,'②（一括入力用）異動報告書'!$A62-1,0)</f>
        <v/>
      </c>
      <c r="C62" s="393"/>
      <c r="D62" s="393"/>
      <c r="E62" s="393"/>
      <c r="F62" s="393"/>
      <c r="G62" s="393"/>
      <c r="H62" s="393"/>
      <c r="I62" s="393"/>
      <c r="J62" s="394"/>
      <c r="K62" s="399" t="str">
        <f ca="1">IFERROR(OFFSET(①一括入力!$AP$9,'②（一括入力用）異動報告書'!$A62-1,0),"")</f>
        <v/>
      </c>
      <c r="L62" s="393"/>
      <c r="M62" s="393"/>
      <c r="N62" s="394"/>
      <c r="O62" s="399" t="str">
        <f ca="1">IFERROR(OFFSET(①一括入力!$AQ$9,'②（一括入力用）異動報告書'!$A62-1,0),"")</f>
        <v/>
      </c>
      <c r="P62" s="393"/>
      <c r="Q62" s="393"/>
      <c r="R62" s="401"/>
      <c r="S62" s="257" t="s">
        <v>5060</v>
      </c>
      <c r="T62" s="177"/>
      <c r="U62" s="204" t="str">
        <f ca="1">OFFSET(①一括入力!AV$9,'②（一括入力用）異動報告書'!$A62-1,0)</f>
        <v/>
      </c>
      <c r="V62" s="204" t="str">
        <f ca="1">OFFSET(①一括入力!AW$9,'②（一括入力用）異動報告書'!$A62-1,0)</f>
        <v/>
      </c>
      <c r="W62" s="204" t="str">
        <f ca="1">OFFSET(①一括入力!AX$9,'②（一括入力用）異動報告書'!$A62-1,0)</f>
        <v/>
      </c>
      <c r="X62" s="204" t="str">
        <f ca="1">OFFSET(①一括入力!AY$9,'②（一括入力用）異動報告書'!$A62-1,0)</f>
        <v/>
      </c>
      <c r="Y62" s="204" t="str">
        <f ca="1">OFFSET(①一括入力!AZ$9,'②（一括入力用）異動報告書'!$A62-1,0)</f>
        <v/>
      </c>
      <c r="Z62" s="204" t="str">
        <f ca="1">OFFSET(①一括入力!BA$9,'②（一括入力用）異動報告書'!$A62-1,0)</f>
        <v/>
      </c>
      <c r="AA62" s="207" t="str">
        <f ca="1">OFFSET(①一括入力!BB$9,'②（一括入力用）異動報告書'!$A62-1,0)</f>
        <v/>
      </c>
      <c r="AB62" s="235" t="s">
        <v>5104</v>
      </c>
      <c r="AC62" s="236"/>
      <c r="AD62" s="236"/>
      <c r="AE62" s="236"/>
      <c r="AF62" s="236"/>
      <c r="AG62" s="237"/>
      <c r="AH62" s="238" t="str">
        <f ca="1">OFFSET(①一括入力!$BF$9,'②（一括入力用）異動報告書'!A62-1,0)</f>
        <v/>
      </c>
      <c r="AI62" s="176" t="s">
        <v>5060</v>
      </c>
      <c r="AJ62" s="177"/>
      <c r="AK62" s="204" t="str">
        <f ca="1">OFFSET(①一括入力!BK$9,'②（一括入力用）異動報告書'!$A62-1,0)</f>
        <v/>
      </c>
      <c r="AL62" s="204" t="str">
        <f ca="1">OFFSET(①一括入力!BL$9,'②（一括入力用）異動報告書'!$A62-1,0)</f>
        <v/>
      </c>
      <c r="AM62" s="204" t="str">
        <f ca="1">OFFSET(①一括入力!BM$9,'②（一括入力用）異動報告書'!$A62-1,0)</f>
        <v/>
      </c>
      <c r="AN62" s="204" t="str">
        <f ca="1">OFFSET(①一括入力!BN$9,'②（一括入力用）異動報告書'!$A62-1,0)</f>
        <v/>
      </c>
      <c r="AO62" s="204" t="str">
        <f ca="1">OFFSET(①一括入力!BO$9,'②（一括入力用）異動報告書'!$A62-1,0)</f>
        <v/>
      </c>
      <c r="AP62" s="204" t="str">
        <f ca="1">OFFSET(①一括入力!BP$9,'②（一括入力用）異動報告書'!$A62-1,0)</f>
        <v/>
      </c>
      <c r="AQ62" s="204" t="str">
        <f ca="1">OFFSET(①一括入力!BQ$9,'②（一括入力用）異動報告書'!$A62-1,0)</f>
        <v/>
      </c>
      <c r="AR62" s="176" t="s">
        <v>5060</v>
      </c>
      <c r="AS62" s="177"/>
      <c r="AT62" s="204" t="str">
        <f ca="1">OFFSET(①一括入力!BY$9,'②（一括入力用）異動報告書'!$A62-1,0)</f>
        <v/>
      </c>
      <c r="AU62" s="204" t="str">
        <f ca="1">OFFSET(①一括入力!BZ$9,'②（一括入力用）異動報告書'!$A62-1,0)</f>
        <v/>
      </c>
      <c r="AV62" s="204" t="str">
        <f ca="1">OFFSET(①一括入力!CA$9,'②（一括入力用）異動報告書'!$A62-1,0)</f>
        <v/>
      </c>
      <c r="AW62" s="204" t="str">
        <f ca="1">OFFSET(①一括入力!CB$9,'②（一括入力用）異動報告書'!$A62-1,0)</f>
        <v/>
      </c>
      <c r="AX62" s="204" t="str">
        <f ca="1">OFFSET(①一括入力!CC$9,'②（一括入力用）異動報告書'!$A62-1,0)</f>
        <v/>
      </c>
      <c r="AY62" s="204" t="str">
        <f ca="1">OFFSET(①一括入力!CD$9,'②（一括入力用）異動報告書'!$A62-1,0)</f>
        <v/>
      </c>
      <c r="AZ62" s="207" t="str">
        <f ca="1">OFFSET(①一括入力!CE$9,'②（一括入力用）異動報告書'!$A62-1,0)</f>
        <v/>
      </c>
      <c r="BA62" s="210" t="str">
        <f ca="1">OFFSET(①一括入力!$CF$9,'②（一括入力用）異動報告書'!A62-1,0)</f>
        <v/>
      </c>
      <c r="BB62" s="211"/>
      <c r="BC62" s="160" t="s">
        <v>5131</v>
      </c>
      <c r="BD62" s="162" t="str">
        <f ca="1">OFFSET(①一括入力!$CI$9,A62-1,0)</f>
        <v/>
      </c>
      <c r="BE62" s="164"/>
      <c r="BF62" s="165"/>
    </row>
    <row r="63" spans="1:58" ht="8.1" customHeight="1">
      <c r="A63" s="391"/>
      <c r="B63" s="395"/>
      <c r="C63" s="245"/>
      <c r="D63" s="245"/>
      <c r="E63" s="245"/>
      <c r="F63" s="245"/>
      <c r="G63" s="245"/>
      <c r="H63" s="245"/>
      <c r="I63" s="245"/>
      <c r="J63" s="246"/>
      <c r="K63" s="244"/>
      <c r="L63" s="245"/>
      <c r="M63" s="245"/>
      <c r="N63" s="246"/>
      <c r="O63" s="244"/>
      <c r="P63" s="245"/>
      <c r="Q63" s="245"/>
      <c r="R63" s="402"/>
      <c r="S63" s="258"/>
      <c r="T63" s="179"/>
      <c r="U63" s="205"/>
      <c r="V63" s="205"/>
      <c r="W63" s="205"/>
      <c r="X63" s="205"/>
      <c r="Y63" s="205"/>
      <c r="Z63" s="205"/>
      <c r="AA63" s="208"/>
      <c r="AB63" s="254" t="s">
        <v>5105</v>
      </c>
      <c r="AC63" s="255"/>
      <c r="AD63" s="255"/>
      <c r="AE63" s="255"/>
      <c r="AF63" s="255"/>
      <c r="AG63" s="256"/>
      <c r="AH63" s="239"/>
      <c r="AI63" s="178"/>
      <c r="AJ63" s="179"/>
      <c r="AK63" s="205"/>
      <c r="AL63" s="205"/>
      <c r="AM63" s="205"/>
      <c r="AN63" s="205"/>
      <c r="AO63" s="205"/>
      <c r="AP63" s="205"/>
      <c r="AQ63" s="205"/>
      <c r="AR63" s="178"/>
      <c r="AS63" s="179"/>
      <c r="AT63" s="205"/>
      <c r="AU63" s="205"/>
      <c r="AV63" s="205"/>
      <c r="AW63" s="205"/>
      <c r="AX63" s="205"/>
      <c r="AY63" s="205"/>
      <c r="AZ63" s="208"/>
      <c r="BA63" s="212"/>
      <c r="BB63" s="213"/>
      <c r="BC63" s="161"/>
      <c r="BD63" s="163"/>
      <c r="BE63" s="166"/>
      <c r="BF63" s="167"/>
    </row>
    <row r="64" spans="1:58" ht="8.1" customHeight="1">
      <c r="A64" s="391"/>
      <c r="B64" s="396"/>
      <c r="C64" s="397"/>
      <c r="D64" s="397"/>
      <c r="E64" s="397"/>
      <c r="F64" s="397"/>
      <c r="G64" s="397"/>
      <c r="H64" s="397"/>
      <c r="I64" s="397"/>
      <c r="J64" s="398"/>
      <c r="K64" s="400"/>
      <c r="L64" s="397"/>
      <c r="M64" s="397"/>
      <c r="N64" s="398"/>
      <c r="O64" s="400"/>
      <c r="P64" s="397"/>
      <c r="Q64" s="397"/>
      <c r="R64" s="403"/>
      <c r="S64" s="259"/>
      <c r="T64" s="181"/>
      <c r="U64" s="206"/>
      <c r="V64" s="206"/>
      <c r="W64" s="206"/>
      <c r="X64" s="206"/>
      <c r="Y64" s="206"/>
      <c r="Z64" s="206"/>
      <c r="AA64" s="209"/>
      <c r="AB64" s="254" t="s">
        <v>5101</v>
      </c>
      <c r="AC64" s="255"/>
      <c r="AD64" s="255"/>
      <c r="AE64" s="255"/>
      <c r="AF64" s="255"/>
      <c r="AG64" s="256"/>
      <c r="AH64" s="239"/>
      <c r="AI64" s="180"/>
      <c r="AJ64" s="181"/>
      <c r="AK64" s="206"/>
      <c r="AL64" s="206"/>
      <c r="AM64" s="206"/>
      <c r="AN64" s="206"/>
      <c r="AO64" s="206"/>
      <c r="AP64" s="206"/>
      <c r="AQ64" s="206"/>
      <c r="AR64" s="180"/>
      <c r="AS64" s="181"/>
      <c r="AT64" s="206"/>
      <c r="AU64" s="206"/>
      <c r="AV64" s="206"/>
      <c r="AW64" s="206"/>
      <c r="AX64" s="206"/>
      <c r="AY64" s="206"/>
      <c r="AZ64" s="209"/>
      <c r="BA64" s="214"/>
      <c r="BB64" s="215"/>
      <c r="BC64" s="71" t="s">
        <v>5163</v>
      </c>
      <c r="BD64" s="72" t="str">
        <f t="shared" ref="BD64" ca="1" si="16">IF(AND(COUNTBLANK(B62:BB67)&lt;&gt;309,COUNTBLANK(B62:R67)&lt;&gt;89),1,"")</f>
        <v/>
      </c>
      <c r="BE64" s="166"/>
      <c r="BF64" s="167"/>
    </row>
    <row r="65" spans="1:58" ht="8.1" customHeight="1">
      <c r="A65" s="391"/>
      <c r="B65" s="416" t="s">
        <v>5037</v>
      </c>
      <c r="C65" s="417"/>
      <c r="D65" s="407" t="str">
        <f ca="1">OFFSET(①一括入力!AA$9,'②（一括入力用）異動報告書'!$A62-1,0)</f>
        <v/>
      </c>
      <c r="E65" s="407" t="str">
        <f ca="1">OFFSET(①一括入力!AB$9,'②（一括入力用）異動報告書'!$A62-1,0)</f>
        <v/>
      </c>
      <c r="F65" s="407" t="str">
        <f ca="1">OFFSET(①一括入力!AC$9,'②（一括入力用）異動報告書'!$A62-1,0)</f>
        <v/>
      </c>
      <c r="G65" s="407" t="str">
        <f ca="1">OFFSET(①一括入力!AD$9,'②（一括入力用）異動報告書'!$A62-1,0)</f>
        <v/>
      </c>
      <c r="H65" s="407" t="str">
        <f ca="1">OFFSET(①一括入力!AE$9,'②（一括入力用）異動報告書'!$A62-1,0)</f>
        <v/>
      </c>
      <c r="I65" s="407" t="str">
        <f ca="1">OFFSET(①一括入力!AF$9,'②（一括入力用）異動報告書'!$A62-1,0)</f>
        <v/>
      </c>
      <c r="J65" s="407" t="str">
        <f ca="1">OFFSET(①一括入力!AG$9,'②（一括入力用）異動報告書'!$A62-1,0)</f>
        <v/>
      </c>
      <c r="K65" s="241" t="str">
        <f ca="1">IFERROR(OFFSET(①一括入力!$AK$9,'②（一括入力用）異動報告書'!$A62-1,0),"")</f>
        <v/>
      </c>
      <c r="L65" s="242"/>
      <c r="M65" s="242"/>
      <c r="N65" s="243"/>
      <c r="O65" s="241" t="str">
        <f ca="1">IFERROR(OFFSET(①一括入力!$AL$9,'②（一括入力用）異動報告書'!$A62-1,0),"")</f>
        <v/>
      </c>
      <c r="P65" s="242"/>
      <c r="Q65" s="242"/>
      <c r="R65" s="409"/>
      <c r="S65" s="411" t="str">
        <f ca="1">OFFSET(①一括入力!$BC$9,'②（一括入力用）異動報告書'!$A62-1,0)</f>
        <v/>
      </c>
      <c r="T65" s="412"/>
      <c r="U65" s="412"/>
      <c r="V65" s="412"/>
      <c r="W65" s="412"/>
      <c r="X65" s="412"/>
      <c r="Y65" s="412"/>
      <c r="Z65" s="412"/>
      <c r="AA65" s="413"/>
      <c r="AB65" s="254" t="s">
        <v>5102</v>
      </c>
      <c r="AC65" s="255"/>
      <c r="AD65" s="255"/>
      <c r="AE65" s="255"/>
      <c r="AF65" s="255"/>
      <c r="AG65" s="256"/>
      <c r="AH65" s="239"/>
      <c r="AI65" s="241" t="str">
        <f ca="1">OFFSET(①一括入力!$BT$9,'②（一括入力用）異動報告書'!A62-1,0)</f>
        <v/>
      </c>
      <c r="AJ65" s="242"/>
      <c r="AK65" s="242"/>
      <c r="AL65" s="242"/>
      <c r="AM65" s="242"/>
      <c r="AN65" s="242"/>
      <c r="AO65" s="242"/>
      <c r="AP65" s="242"/>
      <c r="AQ65" s="243"/>
      <c r="AR65" s="229" t="str">
        <f ca="1">OFFSET(①一括入力!$CG$9,'②（一括入力用）異動報告書'!A62-1,0)</f>
        <v/>
      </c>
      <c r="AS65" s="230"/>
      <c r="AT65" s="230"/>
      <c r="AU65" s="230"/>
      <c r="AV65" s="230"/>
      <c r="AW65" s="230"/>
      <c r="AX65" s="230"/>
      <c r="AY65" s="230"/>
      <c r="AZ65" s="230"/>
      <c r="BA65" s="230"/>
      <c r="BB65" s="231"/>
      <c r="BC65" s="71" t="s">
        <v>5168</v>
      </c>
      <c r="BD65" s="72" t="str">
        <f t="shared" ref="BD65" ca="1" si="17">IF(OR(COUNTBLANK(S62:AA67)=45,COUNTBLANK(S62:AA67)=53),"",1)</f>
        <v/>
      </c>
      <c r="BE65" s="166"/>
      <c r="BF65" s="167"/>
    </row>
    <row r="66" spans="1:58" ht="8.1" customHeight="1">
      <c r="A66" s="391"/>
      <c r="B66" s="258"/>
      <c r="C66" s="179"/>
      <c r="D66" s="205"/>
      <c r="E66" s="205"/>
      <c r="F66" s="205"/>
      <c r="G66" s="205"/>
      <c r="H66" s="205"/>
      <c r="I66" s="205"/>
      <c r="J66" s="205"/>
      <c r="K66" s="244"/>
      <c r="L66" s="245"/>
      <c r="M66" s="245"/>
      <c r="N66" s="246"/>
      <c r="O66" s="244"/>
      <c r="P66" s="245"/>
      <c r="Q66" s="245"/>
      <c r="R66" s="402"/>
      <c r="S66" s="212"/>
      <c r="T66" s="414"/>
      <c r="U66" s="414"/>
      <c r="V66" s="414"/>
      <c r="W66" s="414"/>
      <c r="X66" s="414"/>
      <c r="Y66" s="414"/>
      <c r="Z66" s="414"/>
      <c r="AA66" s="213"/>
      <c r="AB66" s="254" t="s">
        <v>5103</v>
      </c>
      <c r="AC66" s="255"/>
      <c r="AD66" s="255"/>
      <c r="AE66" s="255"/>
      <c r="AF66" s="255"/>
      <c r="AG66" s="256"/>
      <c r="AH66" s="239"/>
      <c r="AI66" s="244"/>
      <c r="AJ66" s="245"/>
      <c r="AK66" s="245"/>
      <c r="AL66" s="245"/>
      <c r="AM66" s="245"/>
      <c r="AN66" s="245"/>
      <c r="AO66" s="245"/>
      <c r="AP66" s="245"/>
      <c r="AQ66" s="246"/>
      <c r="AR66" s="229"/>
      <c r="AS66" s="230"/>
      <c r="AT66" s="230"/>
      <c r="AU66" s="230"/>
      <c r="AV66" s="230"/>
      <c r="AW66" s="230"/>
      <c r="AX66" s="230"/>
      <c r="AY66" s="230"/>
      <c r="AZ66" s="230"/>
      <c r="BA66" s="230"/>
      <c r="BB66" s="231"/>
      <c r="BC66" s="71" t="s">
        <v>5169</v>
      </c>
      <c r="BD66" s="72" t="str">
        <f t="shared" ref="BD66" ca="1" si="18">IF(OR(AH62=2,AH62=3,AH62=4),IF(COUNTBLANK(AB62:AQ67)=81,"",1),IF(COUNTBLANK(AB62:AQ67)=82,"",IF(COUNTBLANK(AB62:AQ67)=90,"",1)))</f>
        <v/>
      </c>
      <c r="BE66" s="166"/>
      <c r="BF66" s="167"/>
    </row>
    <row r="67" spans="1:58" ht="8.1" customHeight="1">
      <c r="A67" s="391"/>
      <c r="B67" s="418"/>
      <c r="C67" s="419"/>
      <c r="D67" s="408"/>
      <c r="E67" s="408"/>
      <c r="F67" s="408"/>
      <c r="G67" s="408"/>
      <c r="H67" s="408"/>
      <c r="I67" s="408"/>
      <c r="J67" s="408"/>
      <c r="K67" s="247"/>
      <c r="L67" s="248"/>
      <c r="M67" s="248"/>
      <c r="N67" s="249"/>
      <c r="O67" s="247"/>
      <c r="P67" s="248"/>
      <c r="Q67" s="248"/>
      <c r="R67" s="410"/>
      <c r="S67" s="214"/>
      <c r="T67" s="415"/>
      <c r="U67" s="415"/>
      <c r="V67" s="415"/>
      <c r="W67" s="415"/>
      <c r="X67" s="415"/>
      <c r="Y67" s="415"/>
      <c r="Z67" s="415"/>
      <c r="AA67" s="215"/>
      <c r="AB67" s="404"/>
      <c r="AC67" s="405"/>
      <c r="AD67" s="405"/>
      <c r="AE67" s="405"/>
      <c r="AF67" s="405"/>
      <c r="AG67" s="406"/>
      <c r="AH67" s="240"/>
      <c r="AI67" s="247"/>
      <c r="AJ67" s="248"/>
      <c r="AK67" s="248"/>
      <c r="AL67" s="248"/>
      <c r="AM67" s="248"/>
      <c r="AN67" s="248"/>
      <c r="AO67" s="248"/>
      <c r="AP67" s="248"/>
      <c r="AQ67" s="249"/>
      <c r="AR67" s="232"/>
      <c r="AS67" s="233"/>
      <c r="AT67" s="233"/>
      <c r="AU67" s="233"/>
      <c r="AV67" s="233"/>
      <c r="AW67" s="233"/>
      <c r="AX67" s="233"/>
      <c r="AY67" s="233"/>
      <c r="AZ67" s="233"/>
      <c r="BA67" s="233"/>
      <c r="BB67" s="234"/>
      <c r="BC67" s="73" t="s">
        <v>5166</v>
      </c>
      <c r="BD67" s="74" t="str">
        <f t="shared" ref="BD67" ca="1" si="19">IF(AND(COUNTBLANK(B62:R67)=89,COUNTBLANK(S62:AA67)&lt;&gt;53,COUNTBLANK(AB62:BB67)&lt;&gt;155),1,"")</f>
        <v/>
      </c>
      <c r="BE67" s="168"/>
      <c r="BF67" s="169"/>
    </row>
    <row r="68" spans="1:58" ht="8.1" customHeight="1">
      <c r="A68" s="391">
        <v>7</v>
      </c>
      <c r="B68" s="392" t="str">
        <f ca="1">OFFSET(①一括入力!$V$9,'②（一括入力用）異動報告書'!$A68-1,0)</f>
        <v/>
      </c>
      <c r="C68" s="393"/>
      <c r="D68" s="393"/>
      <c r="E68" s="393"/>
      <c r="F68" s="393"/>
      <c r="G68" s="393"/>
      <c r="H68" s="393"/>
      <c r="I68" s="393"/>
      <c r="J68" s="394"/>
      <c r="K68" s="399" t="str">
        <f ca="1">IFERROR(OFFSET(①一括入力!$AP$9,'②（一括入力用）異動報告書'!$A68-1,0),"")</f>
        <v/>
      </c>
      <c r="L68" s="393"/>
      <c r="M68" s="393"/>
      <c r="N68" s="394"/>
      <c r="O68" s="399" t="str">
        <f ca="1">IFERROR(OFFSET(①一括入力!$AQ$9,'②（一括入力用）異動報告書'!$A68-1,0),"")</f>
        <v/>
      </c>
      <c r="P68" s="393"/>
      <c r="Q68" s="393"/>
      <c r="R68" s="401"/>
      <c r="S68" s="257" t="s">
        <v>5060</v>
      </c>
      <c r="T68" s="177"/>
      <c r="U68" s="204" t="str">
        <f ca="1">OFFSET(①一括入力!AV$9,'②（一括入力用）異動報告書'!$A68-1,0)</f>
        <v/>
      </c>
      <c r="V68" s="204" t="str">
        <f ca="1">OFFSET(①一括入力!AW$9,'②（一括入力用）異動報告書'!$A68-1,0)</f>
        <v/>
      </c>
      <c r="W68" s="204" t="str">
        <f ca="1">OFFSET(①一括入力!AX$9,'②（一括入力用）異動報告書'!$A68-1,0)</f>
        <v/>
      </c>
      <c r="X68" s="204" t="str">
        <f ca="1">OFFSET(①一括入力!AY$9,'②（一括入力用）異動報告書'!$A68-1,0)</f>
        <v/>
      </c>
      <c r="Y68" s="204" t="str">
        <f ca="1">OFFSET(①一括入力!AZ$9,'②（一括入力用）異動報告書'!$A68-1,0)</f>
        <v/>
      </c>
      <c r="Z68" s="204" t="str">
        <f ca="1">OFFSET(①一括入力!BA$9,'②（一括入力用）異動報告書'!$A68-1,0)</f>
        <v/>
      </c>
      <c r="AA68" s="207" t="str">
        <f ca="1">OFFSET(①一括入力!BB$9,'②（一括入力用）異動報告書'!$A68-1,0)</f>
        <v/>
      </c>
      <c r="AB68" s="235" t="s">
        <v>5104</v>
      </c>
      <c r="AC68" s="236"/>
      <c r="AD68" s="236"/>
      <c r="AE68" s="236"/>
      <c r="AF68" s="236"/>
      <c r="AG68" s="237"/>
      <c r="AH68" s="238" t="str">
        <f ca="1">OFFSET(①一括入力!$BF$9,'②（一括入力用）異動報告書'!A68-1,0)</f>
        <v/>
      </c>
      <c r="AI68" s="176" t="s">
        <v>5060</v>
      </c>
      <c r="AJ68" s="177"/>
      <c r="AK68" s="204" t="str">
        <f ca="1">OFFSET(①一括入力!BK$9,'②（一括入力用）異動報告書'!$A68-1,0)</f>
        <v/>
      </c>
      <c r="AL68" s="204" t="str">
        <f ca="1">OFFSET(①一括入力!BL$9,'②（一括入力用）異動報告書'!$A68-1,0)</f>
        <v/>
      </c>
      <c r="AM68" s="204" t="str">
        <f ca="1">OFFSET(①一括入力!BM$9,'②（一括入力用）異動報告書'!$A68-1,0)</f>
        <v/>
      </c>
      <c r="AN68" s="204" t="str">
        <f ca="1">OFFSET(①一括入力!BN$9,'②（一括入力用）異動報告書'!$A68-1,0)</f>
        <v/>
      </c>
      <c r="AO68" s="204" t="str">
        <f ca="1">OFFSET(①一括入力!BO$9,'②（一括入力用）異動報告書'!$A68-1,0)</f>
        <v/>
      </c>
      <c r="AP68" s="204" t="str">
        <f ca="1">OFFSET(①一括入力!BP$9,'②（一括入力用）異動報告書'!$A68-1,0)</f>
        <v/>
      </c>
      <c r="AQ68" s="204" t="str">
        <f ca="1">OFFSET(①一括入力!BQ$9,'②（一括入力用）異動報告書'!$A68-1,0)</f>
        <v/>
      </c>
      <c r="AR68" s="176" t="s">
        <v>5060</v>
      </c>
      <c r="AS68" s="177"/>
      <c r="AT68" s="204" t="str">
        <f ca="1">OFFSET(①一括入力!BY$9,'②（一括入力用）異動報告書'!$A68-1,0)</f>
        <v/>
      </c>
      <c r="AU68" s="204" t="str">
        <f ca="1">OFFSET(①一括入力!BZ$9,'②（一括入力用）異動報告書'!$A68-1,0)</f>
        <v/>
      </c>
      <c r="AV68" s="204" t="str">
        <f ca="1">OFFSET(①一括入力!CA$9,'②（一括入力用）異動報告書'!$A68-1,0)</f>
        <v/>
      </c>
      <c r="AW68" s="204" t="str">
        <f ca="1">OFFSET(①一括入力!CB$9,'②（一括入力用）異動報告書'!$A68-1,0)</f>
        <v/>
      </c>
      <c r="AX68" s="204" t="str">
        <f ca="1">OFFSET(①一括入力!CC$9,'②（一括入力用）異動報告書'!$A68-1,0)</f>
        <v/>
      </c>
      <c r="AY68" s="204" t="str">
        <f ca="1">OFFSET(①一括入力!CD$9,'②（一括入力用）異動報告書'!$A68-1,0)</f>
        <v/>
      </c>
      <c r="AZ68" s="207" t="str">
        <f ca="1">OFFSET(①一括入力!CE$9,'②（一括入力用）異動報告書'!$A68-1,0)</f>
        <v/>
      </c>
      <c r="BA68" s="210" t="str">
        <f ca="1">OFFSET(①一括入力!$CF$9,'②（一括入力用）異動報告書'!A68-1,0)</f>
        <v/>
      </c>
      <c r="BB68" s="211"/>
      <c r="BC68" s="160" t="s">
        <v>5131</v>
      </c>
      <c r="BD68" s="162" t="str">
        <f ca="1">OFFSET(①一括入力!$CI$9,A68-1,0)</f>
        <v/>
      </c>
      <c r="BE68" s="164"/>
      <c r="BF68" s="165"/>
    </row>
    <row r="69" spans="1:58" ht="8.1" customHeight="1">
      <c r="A69" s="391"/>
      <c r="B69" s="395"/>
      <c r="C69" s="245"/>
      <c r="D69" s="245"/>
      <c r="E69" s="245"/>
      <c r="F69" s="245"/>
      <c r="G69" s="245"/>
      <c r="H69" s="245"/>
      <c r="I69" s="245"/>
      <c r="J69" s="246"/>
      <c r="K69" s="244"/>
      <c r="L69" s="245"/>
      <c r="M69" s="245"/>
      <c r="N69" s="246"/>
      <c r="O69" s="244"/>
      <c r="P69" s="245"/>
      <c r="Q69" s="245"/>
      <c r="R69" s="402"/>
      <c r="S69" s="258"/>
      <c r="T69" s="179"/>
      <c r="U69" s="205"/>
      <c r="V69" s="205"/>
      <c r="W69" s="205"/>
      <c r="X69" s="205"/>
      <c r="Y69" s="205"/>
      <c r="Z69" s="205"/>
      <c r="AA69" s="208"/>
      <c r="AB69" s="254" t="s">
        <v>5105</v>
      </c>
      <c r="AC69" s="255"/>
      <c r="AD69" s="255"/>
      <c r="AE69" s="255"/>
      <c r="AF69" s="255"/>
      <c r="AG69" s="256"/>
      <c r="AH69" s="239"/>
      <c r="AI69" s="178"/>
      <c r="AJ69" s="179"/>
      <c r="AK69" s="205"/>
      <c r="AL69" s="205"/>
      <c r="AM69" s="205"/>
      <c r="AN69" s="205"/>
      <c r="AO69" s="205"/>
      <c r="AP69" s="205"/>
      <c r="AQ69" s="205"/>
      <c r="AR69" s="178"/>
      <c r="AS69" s="179"/>
      <c r="AT69" s="205"/>
      <c r="AU69" s="205"/>
      <c r="AV69" s="205"/>
      <c r="AW69" s="205"/>
      <c r="AX69" s="205"/>
      <c r="AY69" s="205"/>
      <c r="AZ69" s="208"/>
      <c r="BA69" s="212"/>
      <c r="BB69" s="213"/>
      <c r="BC69" s="161"/>
      <c r="BD69" s="163"/>
      <c r="BE69" s="166"/>
      <c r="BF69" s="167"/>
    </row>
    <row r="70" spans="1:58" ht="8.1" customHeight="1">
      <c r="A70" s="391"/>
      <c r="B70" s="396"/>
      <c r="C70" s="397"/>
      <c r="D70" s="397"/>
      <c r="E70" s="397"/>
      <c r="F70" s="397"/>
      <c r="G70" s="397"/>
      <c r="H70" s="397"/>
      <c r="I70" s="397"/>
      <c r="J70" s="398"/>
      <c r="K70" s="400"/>
      <c r="L70" s="397"/>
      <c r="M70" s="397"/>
      <c r="N70" s="398"/>
      <c r="O70" s="400"/>
      <c r="P70" s="397"/>
      <c r="Q70" s="397"/>
      <c r="R70" s="403"/>
      <c r="S70" s="259"/>
      <c r="T70" s="181"/>
      <c r="U70" s="206"/>
      <c r="V70" s="206"/>
      <c r="W70" s="206"/>
      <c r="X70" s="206"/>
      <c r="Y70" s="206"/>
      <c r="Z70" s="206"/>
      <c r="AA70" s="209"/>
      <c r="AB70" s="254" t="s">
        <v>5101</v>
      </c>
      <c r="AC70" s="255"/>
      <c r="AD70" s="255"/>
      <c r="AE70" s="255"/>
      <c r="AF70" s="255"/>
      <c r="AG70" s="256"/>
      <c r="AH70" s="239"/>
      <c r="AI70" s="180"/>
      <c r="AJ70" s="181"/>
      <c r="AK70" s="206"/>
      <c r="AL70" s="206"/>
      <c r="AM70" s="206"/>
      <c r="AN70" s="206"/>
      <c r="AO70" s="206"/>
      <c r="AP70" s="206"/>
      <c r="AQ70" s="206"/>
      <c r="AR70" s="180"/>
      <c r="AS70" s="181"/>
      <c r="AT70" s="206"/>
      <c r="AU70" s="206"/>
      <c r="AV70" s="206"/>
      <c r="AW70" s="206"/>
      <c r="AX70" s="206"/>
      <c r="AY70" s="206"/>
      <c r="AZ70" s="209"/>
      <c r="BA70" s="214"/>
      <c r="BB70" s="215"/>
      <c r="BC70" s="71" t="s">
        <v>5163</v>
      </c>
      <c r="BD70" s="72" t="str">
        <f t="shared" ref="BD70" ca="1" si="20">IF(AND(COUNTBLANK(B68:BB73)&lt;&gt;309,COUNTBLANK(B68:R73)&lt;&gt;89),1,"")</f>
        <v/>
      </c>
      <c r="BE70" s="166"/>
      <c r="BF70" s="167"/>
    </row>
    <row r="71" spans="1:58" ht="8.1" customHeight="1">
      <c r="A71" s="391"/>
      <c r="B71" s="416" t="s">
        <v>5037</v>
      </c>
      <c r="C71" s="417"/>
      <c r="D71" s="407" t="str">
        <f ca="1">OFFSET(①一括入力!AA$9,'②（一括入力用）異動報告書'!$A68-1,0)</f>
        <v/>
      </c>
      <c r="E71" s="407" t="str">
        <f ca="1">OFFSET(①一括入力!AB$9,'②（一括入力用）異動報告書'!$A68-1,0)</f>
        <v/>
      </c>
      <c r="F71" s="407" t="str">
        <f ca="1">OFFSET(①一括入力!AC$9,'②（一括入力用）異動報告書'!$A68-1,0)</f>
        <v/>
      </c>
      <c r="G71" s="407" t="str">
        <f ca="1">OFFSET(①一括入力!AD$9,'②（一括入力用）異動報告書'!$A68-1,0)</f>
        <v/>
      </c>
      <c r="H71" s="407" t="str">
        <f ca="1">OFFSET(①一括入力!AE$9,'②（一括入力用）異動報告書'!$A68-1,0)</f>
        <v/>
      </c>
      <c r="I71" s="407" t="str">
        <f ca="1">OFFSET(①一括入力!AF$9,'②（一括入力用）異動報告書'!$A68-1,0)</f>
        <v/>
      </c>
      <c r="J71" s="407" t="str">
        <f ca="1">OFFSET(①一括入力!AG$9,'②（一括入力用）異動報告書'!$A68-1,0)</f>
        <v/>
      </c>
      <c r="K71" s="241" t="str">
        <f ca="1">IFERROR(OFFSET(①一括入力!$AK$9,'②（一括入力用）異動報告書'!$A68-1,0),"")</f>
        <v/>
      </c>
      <c r="L71" s="242"/>
      <c r="M71" s="242"/>
      <c r="N71" s="243"/>
      <c r="O71" s="241" t="str">
        <f ca="1">IFERROR(OFFSET(①一括入力!$AL$9,'②（一括入力用）異動報告書'!$A68-1,0),"")</f>
        <v/>
      </c>
      <c r="P71" s="242"/>
      <c r="Q71" s="242"/>
      <c r="R71" s="409"/>
      <c r="S71" s="411" t="str">
        <f ca="1">OFFSET(①一括入力!$BC$9,'②（一括入力用）異動報告書'!$A68-1,0)</f>
        <v/>
      </c>
      <c r="T71" s="412"/>
      <c r="U71" s="412"/>
      <c r="V71" s="412"/>
      <c r="W71" s="412"/>
      <c r="X71" s="412"/>
      <c r="Y71" s="412"/>
      <c r="Z71" s="412"/>
      <c r="AA71" s="413"/>
      <c r="AB71" s="254" t="s">
        <v>5102</v>
      </c>
      <c r="AC71" s="255"/>
      <c r="AD71" s="255"/>
      <c r="AE71" s="255"/>
      <c r="AF71" s="255"/>
      <c r="AG71" s="256"/>
      <c r="AH71" s="239"/>
      <c r="AI71" s="241" t="str">
        <f ca="1">OFFSET(①一括入力!$BT$9,'②（一括入力用）異動報告書'!A68-1,0)</f>
        <v/>
      </c>
      <c r="AJ71" s="242"/>
      <c r="AK71" s="242"/>
      <c r="AL71" s="242"/>
      <c r="AM71" s="242"/>
      <c r="AN71" s="242"/>
      <c r="AO71" s="242"/>
      <c r="AP71" s="242"/>
      <c r="AQ71" s="243"/>
      <c r="AR71" s="229" t="str">
        <f ca="1">OFFSET(①一括入力!$CG$9,'②（一括入力用）異動報告書'!A68-1,0)</f>
        <v/>
      </c>
      <c r="AS71" s="230"/>
      <c r="AT71" s="230"/>
      <c r="AU71" s="230"/>
      <c r="AV71" s="230"/>
      <c r="AW71" s="230"/>
      <c r="AX71" s="230"/>
      <c r="AY71" s="230"/>
      <c r="AZ71" s="230"/>
      <c r="BA71" s="230"/>
      <c r="BB71" s="231"/>
      <c r="BC71" s="71" t="s">
        <v>5168</v>
      </c>
      <c r="BD71" s="72" t="str">
        <f t="shared" ref="BD71" ca="1" si="21">IF(OR(COUNTBLANK(S68:AA73)=45,COUNTBLANK(S68:AA73)=53),"",1)</f>
        <v/>
      </c>
      <c r="BE71" s="166"/>
      <c r="BF71" s="167"/>
    </row>
    <row r="72" spans="1:58" ht="8.1" customHeight="1">
      <c r="A72" s="391"/>
      <c r="B72" s="258"/>
      <c r="C72" s="179"/>
      <c r="D72" s="205"/>
      <c r="E72" s="205"/>
      <c r="F72" s="205"/>
      <c r="G72" s="205"/>
      <c r="H72" s="205"/>
      <c r="I72" s="205"/>
      <c r="J72" s="205"/>
      <c r="K72" s="244"/>
      <c r="L72" s="245"/>
      <c r="M72" s="245"/>
      <c r="N72" s="246"/>
      <c r="O72" s="244"/>
      <c r="P72" s="245"/>
      <c r="Q72" s="245"/>
      <c r="R72" s="402"/>
      <c r="S72" s="212"/>
      <c r="T72" s="414"/>
      <c r="U72" s="414"/>
      <c r="V72" s="414"/>
      <c r="W72" s="414"/>
      <c r="X72" s="414"/>
      <c r="Y72" s="414"/>
      <c r="Z72" s="414"/>
      <c r="AA72" s="213"/>
      <c r="AB72" s="254" t="s">
        <v>5103</v>
      </c>
      <c r="AC72" s="255"/>
      <c r="AD72" s="255"/>
      <c r="AE72" s="255"/>
      <c r="AF72" s="255"/>
      <c r="AG72" s="256"/>
      <c r="AH72" s="239"/>
      <c r="AI72" s="244"/>
      <c r="AJ72" s="245"/>
      <c r="AK72" s="245"/>
      <c r="AL72" s="245"/>
      <c r="AM72" s="245"/>
      <c r="AN72" s="245"/>
      <c r="AO72" s="245"/>
      <c r="AP72" s="245"/>
      <c r="AQ72" s="246"/>
      <c r="AR72" s="229"/>
      <c r="AS72" s="230"/>
      <c r="AT72" s="230"/>
      <c r="AU72" s="230"/>
      <c r="AV72" s="230"/>
      <c r="AW72" s="230"/>
      <c r="AX72" s="230"/>
      <c r="AY72" s="230"/>
      <c r="AZ72" s="230"/>
      <c r="BA72" s="230"/>
      <c r="BB72" s="231"/>
      <c r="BC72" s="71" t="s">
        <v>5169</v>
      </c>
      <c r="BD72" s="72" t="str">
        <f t="shared" ref="BD72" ca="1" si="22">IF(OR(AH68=2,AH68=3,AH68=4),IF(COUNTBLANK(AB68:AQ73)=81,"",1),IF(COUNTBLANK(AB68:AQ73)=82,"",IF(COUNTBLANK(AB68:AQ73)=90,"",1)))</f>
        <v/>
      </c>
      <c r="BE72" s="166"/>
      <c r="BF72" s="167"/>
    </row>
    <row r="73" spans="1:58" ht="8.1" customHeight="1">
      <c r="A73" s="391"/>
      <c r="B73" s="418"/>
      <c r="C73" s="419"/>
      <c r="D73" s="408"/>
      <c r="E73" s="408"/>
      <c r="F73" s="408"/>
      <c r="G73" s="408"/>
      <c r="H73" s="408"/>
      <c r="I73" s="408"/>
      <c r="J73" s="408"/>
      <c r="K73" s="247"/>
      <c r="L73" s="248"/>
      <c r="M73" s="248"/>
      <c r="N73" s="249"/>
      <c r="O73" s="247"/>
      <c r="P73" s="248"/>
      <c r="Q73" s="248"/>
      <c r="R73" s="410"/>
      <c r="S73" s="214"/>
      <c r="T73" s="415"/>
      <c r="U73" s="415"/>
      <c r="V73" s="415"/>
      <c r="W73" s="415"/>
      <c r="X73" s="415"/>
      <c r="Y73" s="415"/>
      <c r="Z73" s="415"/>
      <c r="AA73" s="215"/>
      <c r="AB73" s="404"/>
      <c r="AC73" s="405"/>
      <c r="AD73" s="405"/>
      <c r="AE73" s="405"/>
      <c r="AF73" s="405"/>
      <c r="AG73" s="406"/>
      <c r="AH73" s="240"/>
      <c r="AI73" s="247"/>
      <c r="AJ73" s="248"/>
      <c r="AK73" s="248"/>
      <c r="AL73" s="248"/>
      <c r="AM73" s="248"/>
      <c r="AN73" s="248"/>
      <c r="AO73" s="248"/>
      <c r="AP73" s="248"/>
      <c r="AQ73" s="249"/>
      <c r="AR73" s="232"/>
      <c r="AS73" s="233"/>
      <c r="AT73" s="233"/>
      <c r="AU73" s="233"/>
      <c r="AV73" s="233"/>
      <c r="AW73" s="233"/>
      <c r="AX73" s="233"/>
      <c r="AY73" s="233"/>
      <c r="AZ73" s="233"/>
      <c r="BA73" s="233"/>
      <c r="BB73" s="234"/>
      <c r="BC73" s="73" t="s">
        <v>5166</v>
      </c>
      <c r="BD73" s="74" t="str">
        <f t="shared" ref="BD73" ca="1" si="23">IF(AND(COUNTBLANK(B68:R73)=89,COUNTBLANK(S68:AA73)&lt;&gt;53,COUNTBLANK(AB68:BB73)&lt;&gt;155),1,"")</f>
        <v/>
      </c>
      <c r="BE73" s="168"/>
      <c r="BF73" s="169"/>
    </row>
    <row r="74" spans="1:58" ht="8.1" customHeight="1">
      <c r="A74" s="391">
        <v>8</v>
      </c>
      <c r="B74" s="392" t="str">
        <f ca="1">OFFSET(①一括入力!$V$9,'②（一括入力用）異動報告書'!$A74-1,0)</f>
        <v/>
      </c>
      <c r="C74" s="393"/>
      <c r="D74" s="393"/>
      <c r="E74" s="393"/>
      <c r="F74" s="393"/>
      <c r="G74" s="393"/>
      <c r="H74" s="393"/>
      <c r="I74" s="393"/>
      <c r="J74" s="394"/>
      <c r="K74" s="399" t="str">
        <f ca="1">IFERROR(OFFSET(①一括入力!$AP$9,'②（一括入力用）異動報告書'!$A74-1,0),"")</f>
        <v/>
      </c>
      <c r="L74" s="393"/>
      <c r="M74" s="393"/>
      <c r="N74" s="394"/>
      <c r="O74" s="399" t="str">
        <f ca="1">IFERROR(OFFSET(①一括入力!$AQ$9,'②（一括入力用）異動報告書'!$A74-1,0),"")</f>
        <v/>
      </c>
      <c r="P74" s="393"/>
      <c r="Q74" s="393"/>
      <c r="R74" s="401"/>
      <c r="S74" s="257" t="s">
        <v>5060</v>
      </c>
      <c r="T74" s="177"/>
      <c r="U74" s="204" t="str">
        <f ca="1">OFFSET(①一括入力!AV$9,'②（一括入力用）異動報告書'!$A74-1,0)</f>
        <v/>
      </c>
      <c r="V74" s="204" t="str">
        <f ca="1">OFFSET(①一括入力!AW$9,'②（一括入力用）異動報告書'!$A74-1,0)</f>
        <v/>
      </c>
      <c r="W74" s="204" t="str">
        <f ca="1">OFFSET(①一括入力!AX$9,'②（一括入力用）異動報告書'!$A74-1,0)</f>
        <v/>
      </c>
      <c r="X74" s="204" t="str">
        <f ca="1">OFFSET(①一括入力!AY$9,'②（一括入力用）異動報告書'!$A74-1,0)</f>
        <v/>
      </c>
      <c r="Y74" s="204" t="str">
        <f ca="1">OFFSET(①一括入力!AZ$9,'②（一括入力用）異動報告書'!$A74-1,0)</f>
        <v/>
      </c>
      <c r="Z74" s="204" t="str">
        <f ca="1">OFFSET(①一括入力!BA$9,'②（一括入力用）異動報告書'!$A74-1,0)</f>
        <v/>
      </c>
      <c r="AA74" s="207" t="str">
        <f ca="1">OFFSET(①一括入力!BB$9,'②（一括入力用）異動報告書'!$A74-1,0)</f>
        <v/>
      </c>
      <c r="AB74" s="235" t="s">
        <v>5104</v>
      </c>
      <c r="AC74" s="236"/>
      <c r="AD74" s="236"/>
      <c r="AE74" s="236"/>
      <c r="AF74" s="236"/>
      <c r="AG74" s="237"/>
      <c r="AH74" s="238" t="str">
        <f ca="1">OFFSET(①一括入力!$BF$9,'②（一括入力用）異動報告書'!A74-1,0)</f>
        <v/>
      </c>
      <c r="AI74" s="176" t="s">
        <v>5060</v>
      </c>
      <c r="AJ74" s="177"/>
      <c r="AK74" s="204" t="str">
        <f ca="1">OFFSET(①一括入力!BK$9,'②（一括入力用）異動報告書'!$A74-1,0)</f>
        <v/>
      </c>
      <c r="AL74" s="204" t="str">
        <f ca="1">OFFSET(①一括入力!BL$9,'②（一括入力用）異動報告書'!$A74-1,0)</f>
        <v/>
      </c>
      <c r="AM74" s="204" t="str">
        <f ca="1">OFFSET(①一括入力!BM$9,'②（一括入力用）異動報告書'!$A74-1,0)</f>
        <v/>
      </c>
      <c r="AN74" s="204" t="str">
        <f ca="1">OFFSET(①一括入力!BN$9,'②（一括入力用）異動報告書'!$A74-1,0)</f>
        <v/>
      </c>
      <c r="AO74" s="204" t="str">
        <f ca="1">OFFSET(①一括入力!BO$9,'②（一括入力用）異動報告書'!$A74-1,0)</f>
        <v/>
      </c>
      <c r="AP74" s="204" t="str">
        <f ca="1">OFFSET(①一括入力!BP$9,'②（一括入力用）異動報告書'!$A74-1,0)</f>
        <v/>
      </c>
      <c r="AQ74" s="204" t="str">
        <f ca="1">OFFSET(①一括入力!BQ$9,'②（一括入力用）異動報告書'!$A74-1,0)</f>
        <v/>
      </c>
      <c r="AR74" s="176" t="s">
        <v>5060</v>
      </c>
      <c r="AS74" s="177"/>
      <c r="AT74" s="204" t="str">
        <f ca="1">OFFSET(①一括入力!BY$9,'②（一括入力用）異動報告書'!$A74-1,0)</f>
        <v/>
      </c>
      <c r="AU74" s="204" t="str">
        <f ca="1">OFFSET(①一括入力!BZ$9,'②（一括入力用）異動報告書'!$A74-1,0)</f>
        <v/>
      </c>
      <c r="AV74" s="204" t="str">
        <f ca="1">OFFSET(①一括入力!CA$9,'②（一括入力用）異動報告書'!$A74-1,0)</f>
        <v/>
      </c>
      <c r="AW74" s="204" t="str">
        <f ca="1">OFFSET(①一括入力!CB$9,'②（一括入力用）異動報告書'!$A74-1,0)</f>
        <v/>
      </c>
      <c r="AX74" s="204" t="str">
        <f ca="1">OFFSET(①一括入力!CC$9,'②（一括入力用）異動報告書'!$A74-1,0)</f>
        <v/>
      </c>
      <c r="AY74" s="204" t="str">
        <f ca="1">OFFSET(①一括入力!CD$9,'②（一括入力用）異動報告書'!$A74-1,0)</f>
        <v/>
      </c>
      <c r="AZ74" s="207" t="str">
        <f ca="1">OFFSET(①一括入力!CE$9,'②（一括入力用）異動報告書'!$A74-1,0)</f>
        <v/>
      </c>
      <c r="BA74" s="210" t="str">
        <f ca="1">OFFSET(①一括入力!$CF$9,'②（一括入力用）異動報告書'!A74-1,0)</f>
        <v/>
      </c>
      <c r="BB74" s="211"/>
      <c r="BC74" s="160" t="s">
        <v>5131</v>
      </c>
      <c r="BD74" s="162" t="str">
        <f ca="1">OFFSET(①一括入力!$CI$9,A74-1,0)</f>
        <v/>
      </c>
      <c r="BE74" s="164"/>
      <c r="BF74" s="165"/>
    </row>
    <row r="75" spans="1:58" ht="8.1" customHeight="1">
      <c r="A75" s="391"/>
      <c r="B75" s="395"/>
      <c r="C75" s="245"/>
      <c r="D75" s="245"/>
      <c r="E75" s="245"/>
      <c r="F75" s="245"/>
      <c r="G75" s="245"/>
      <c r="H75" s="245"/>
      <c r="I75" s="245"/>
      <c r="J75" s="246"/>
      <c r="K75" s="244"/>
      <c r="L75" s="245"/>
      <c r="M75" s="245"/>
      <c r="N75" s="246"/>
      <c r="O75" s="244"/>
      <c r="P75" s="245"/>
      <c r="Q75" s="245"/>
      <c r="R75" s="402"/>
      <c r="S75" s="258"/>
      <c r="T75" s="179"/>
      <c r="U75" s="205"/>
      <c r="V75" s="205"/>
      <c r="W75" s="205"/>
      <c r="X75" s="205"/>
      <c r="Y75" s="205"/>
      <c r="Z75" s="205"/>
      <c r="AA75" s="208"/>
      <c r="AB75" s="254" t="s">
        <v>5105</v>
      </c>
      <c r="AC75" s="255"/>
      <c r="AD75" s="255"/>
      <c r="AE75" s="255"/>
      <c r="AF75" s="255"/>
      <c r="AG75" s="256"/>
      <c r="AH75" s="239"/>
      <c r="AI75" s="178"/>
      <c r="AJ75" s="179"/>
      <c r="AK75" s="205"/>
      <c r="AL75" s="205"/>
      <c r="AM75" s="205"/>
      <c r="AN75" s="205"/>
      <c r="AO75" s="205"/>
      <c r="AP75" s="205"/>
      <c r="AQ75" s="205"/>
      <c r="AR75" s="178"/>
      <c r="AS75" s="179"/>
      <c r="AT75" s="205"/>
      <c r="AU75" s="205"/>
      <c r="AV75" s="205"/>
      <c r="AW75" s="205"/>
      <c r="AX75" s="205"/>
      <c r="AY75" s="205"/>
      <c r="AZ75" s="208"/>
      <c r="BA75" s="212"/>
      <c r="BB75" s="213"/>
      <c r="BC75" s="161"/>
      <c r="BD75" s="163"/>
      <c r="BE75" s="166"/>
      <c r="BF75" s="167"/>
    </row>
    <row r="76" spans="1:58" ht="8.1" customHeight="1">
      <c r="A76" s="391"/>
      <c r="B76" s="396"/>
      <c r="C76" s="397"/>
      <c r="D76" s="397"/>
      <c r="E76" s="397"/>
      <c r="F76" s="397"/>
      <c r="G76" s="397"/>
      <c r="H76" s="397"/>
      <c r="I76" s="397"/>
      <c r="J76" s="398"/>
      <c r="K76" s="400"/>
      <c r="L76" s="397"/>
      <c r="M76" s="397"/>
      <c r="N76" s="398"/>
      <c r="O76" s="400"/>
      <c r="P76" s="397"/>
      <c r="Q76" s="397"/>
      <c r="R76" s="403"/>
      <c r="S76" s="259"/>
      <c r="T76" s="181"/>
      <c r="U76" s="206"/>
      <c r="V76" s="206"/>
      <c r="W76" s="206"/>
      <c r="X76" s="206"/>
      <c r="Y76" s="206"/>
      <c r="Z76" s="206"/>
      <c r="AA76" s="209"/>
      <c r="AB76" s="254" t="s">
        <v>5101</v>
      </c>
      <c r="AC76" s="255"/>
      <c r="AD76" s="255"/>
      <c r="AE76" s="255"/>
      <c r="AF76" s="255"/>
      <c r="AG76" s="256"/>
      <c r="AH76" s="239"/>
      <c r="AI76" s="180"/>
      <c r="AJ76" s="181"/>
      <c r="AK76" s="206"/>
      <c r="AL76" s="206"/>
      <c r="AM76" s="206"/>
      <c r="AN76" s="206"/>
      <c r="AO76" s="206"/>
      <c r="AP76" s="206"/>
      <c r="AQ76" s="206"/>
      <c r="AR76" s="180"/>
      <c r="AS76" s="181"/>
      <c r="AT76" s="206"/>
      <c r="AU76" s="206"/>
      <c r="AV76" s="206"/>
      <c r="AW76" s="206"/>
      <c r="AX76" s="206"/>
      <c r="AY76" s="206"/>
      <c r="AZ76" s="209"/>
      <c r="BA76" s="214"/>
      <c r="BB76" s="215"/>
      <c r="BC76" s="71" t="s">
        <v>5163</v>
      </c>
      <c r="BD76" s="72" t="str">
        <f t="shared" ref="BD76" ca="1" si="24">IF(AND(COUNTBLANK(B74:BB79)&lt;&gt;309,COUNTBLANK(B74:R79)&lt;&gt;89),1,"")</f>
        <v/>
      </c>
      <c r="BE76" s="166"/>
      <c r="BF76" s="167"/>
    </row>
    <row r="77" spans="1:58" ht="8.1" customHeight="1">
      <c r="A77" s="391"/>
      <c r="B77" s="416" t="s">
        <v>5037</v>
      </c>
      <c r="C77" s="417"/>
      <c r="D77" s="407" t="str">
        <f ca="1">OFFSET(①一括入力!AA$9,'②（一括入力用）異動報告書'!$A74-1,0)</f>
        <v/>
      </c>
      <c r="E77" s="407" t="str">
        <f ca="1">OFFSET(①一括入力!AB$9,'②（一括入力用）異動報告書'!$A74-1,0)</f>
        <v/>
      </c>
      <c r="F77" s="407" t="str">
        <f ca="1">OFFSET(①一括入力!AC$9,'②（一括入力用）異動報告書'!$A74-1,0)</f>
        <v/>
      </c>
      <c r="G77" s="407" t="str">
        <f ca="1">OFFSET(①一括入力!AD$9,'②（一括入力用）異動報告書'!$A74-1,0)</f>
        <v/>
      </c>
      <c r="H77" s="407" t="str">
        <f ca="1">OFFSET(①一括入力!AE$9,'②（一括入力用）異動報告書'!$A74-1,0)</f>
        <v/>
      </c>
      <c r="I77" s="407" t="str">
        <f ca="1">OFFSET(①一括入力!AF$9,'②（一括入力用）異動報告書'!$A74-1,0)</f>
        <v/>
      </c>
      <c r="J77" s="407" t="str">
        <f ca="1">OFFSET(①一括入力!AG$9,'②（一括入力用）異動報告書'!$A74-1,0)</f>
        <v/>
      </c>
      <c r="K77" s="241" t="str">
        <f ca="1">IFERROR(OFFSET(①一括入力!$AK$9,'②（一括入力用）異動報告書'!$A74-1,0),"")</f>
        <v/>
      </c>
      <c r="L77" s="242"/>
      <c r="M77" s="242"/>
      <c r="N77" s="243"/>
      <c r="O77" s="241" t="str">
        <f ca="1">IFERROR(OFFSET(①一括入力!$AL$9,'②（一括入力用）異動報告書'!$A74-1,0),"")</f>
        <v/>
      </c>
      <c r="P77" s="242"/>
      <c r="Q77" s="242"/>
      <c r="R77" s="409"/>
      <c r="S77" s="411" t="str">
        <f ca="1">OFFSET(①一括入力!$BC$9,'②（一括入力用）異動報告書'!$A74-1,0)</f>
        <v/>
      </c>
      <c r="T77" s="412"/>
      <c r="U77" s="412"/>
      <c r="V77" s="412"/>
      <c r="W77" s="412"/>
      <c r="X77" s="412"/>
      <c r="Y77" s="412"/>
      <c r="Z77" s="412"/>
      <c r="AA77" s="413"/>
      <c r="AB77" s="254" t="s">
        <v>5102</v>
      </c>
      <c r="AC77" s="255"/>
      <c r="AD77" s="255"/>
      <c r="AE77" s="255"/>
      <c r="AF77" s="255"/>
      <c r="AG77" s="256"/>
      <c r="AH77" s="239"/>
      <c r="AI77" s="241" t="str">
        <f ca="1">OFFSET(①一括入力!$BT$9,'②（一括入力用）異動報告書'!A74-1,0)</f>
        <v/>
      </c>
      <c r="AJ77" s="242"/>
      <c r="AK77" s="242"/>
      <c r="AL77" s="242"/>
      <c r="AM77" s="242"/>
      <c r="AN77" s="242"/>
      <c r="AO77" s="242"/>
      <c r="AP77" s="242"/>
      <c r="AQ77" s="243"/>
      <c r="AR77" s="229" t="str">
        <f ca="1">OFFSET(①一括入力!$CG$9,'②（一括入力用）異動報告書'!A74-1,0)</f>
        <v/>
      </c>
      <c r="AS77" s="230"/>
      <c r="AT77" s="230"/>
      <c r="AU77" s="230"/>
      <c r="AV77" s="230"/>
      <c r="AW77" s="230"/>
      <c r="AX77" s="230"/>
      <c r="AY77" s="230"/>
      <c r="AZ77" s="230"/>
      <c r="BA77" s="230"/>
      <c r="BB77" s="231"/>
      <c r="BC77" s="71" t="s">
        <v>5168</v>
      </c>
      <c r="BD77" s="72" t="str">
        <f t="shared" ref="BD77" ca="1" si="25">IF(OR(COUNTBLANK(S74:AA79)=45,COUNTBLANK(S74:AA79)=53),"",1)</f>
        <v/>
      </c>
      <c r="BE77" s="166"/>
      <c r="BF77" s="167"/>
    </row>
    <row r="78" spans="1:58" ht="8.1" customHeight="1">
      <c r="A78" s="391"/>
      <c r="B78" s="258"/>
      <c r="C78" s="179"/>
      <c r="D78" s="205"/>
      <c r="E78" s="205"/>
      <c r="F78" s="205"/>
      <c r="G78" s="205"/>
      <c r="H78" s="205"/>
      <c r="I78" s="205"/>
      <c r="J78" s="205"/>
      <c r="K78" s="244"/>
      <c r="L78" s="245"/>
      <c r="M78" s="245"/>
      <c r="N78" s="246"/>
      <c r="O78" s="244"/>
      <c r="P78" s="245"/>
      <c r="Q78" s="245"/>
      <c r="R78" s="402"/>
      <c r="S78" s="212"/>
      <c r="T78" s="414"/>
      <c r="U78" s="414"/>
      <c r="V78" s="414"/>
      <c r="W78" s="414"/>
      <c r="X78" s="414"/>
      <c r="Y78" s="414"/>
      <c r="Z78" s="414"/>
      <c r="AA78" s="213"/>
      <c r="AB78" s="254" t="s">
        <v>5103</v>
      </c>
      <c r="AC78" s="255"/>
      <c r="AD78" s="255"/>
      <c r="AE78" s="255"/>
      <c r="AF78" s="255"/>
      <c r="AG78" s="256"/>
      <c r="AH78" s="239"/>
      <c r="AI78" s="244"/>
      <c r="AJ78" s="245"/>
      <c r="AK78" s="245"/>
      <c r="AL78" s="245"/>
      <c r="AM78" s="245"/>
      <c r="AN78" s="245"/>
      <c r="AO78" s="245"/>
      <c r="AP78" s="245"/>
      <c r="AQ78" s="246"/>
      <c r="AR78" s="229"/>
      <c r="AS78" s="230"/>
      <c r="AT78" s="230"/>
      <c r="AU78" s="230"/>
      <c r="AV78" s="230"/>
      <c r="AW78" s="230"/>
      <c r="AX78" s="230"/>
      <c r="AY78" s="230"/>
      <c r="AZ78" s="230"/>
      <c r="BA78" s="230"/>
      <c r="BB78" s="231"/>
      <c r="BC78" s="71" t="s">
        <v>5169</v>
      </c>
      <c r="BD78" s="72" t="str">
        <f t="shared" ref="BD78" ca="1" si="26">IF(OR(AH74=2,AH74=3,AH74=4),IF(COUNTBLANK(AB74:AQ79)=81,"",1),IF(COUNTBLANK(AB74:AQ79)=82,"",IF(COUNTBLANK(AB74:AQ79)=90,"",1)))</f>
        <v/>
      </c>
      <c r="BE78" s="166"/>
      <c r="BF78" s="167"/>
    </row>
    <row r="79" spans="1:58" ht="8.1" customHeight="1">
      <c r="A79" s="391"/>
      <c r="B79" s="418"/>
      <c r="C79" s="419"/>
      <c r="D79" s="408"/>
      <c r="E79" s="408"/>
      <c r="F79" s="408"/>
      <c r="G79" s="408"/>
      <c r="H79" s="408"/>
      <c r="I79" s="408"/>
      <c r="J79" s="408"/>
      <c r="K79" s="247"/>
      <c r="L79" s="248"/>
      <c r="M79" s="248"/>
      <c r="N79" s="249"/>
      <c r="O79" s="247"/>
      <c r="P79" s="248"/>
      <c r="Q79" s="248"/>
      <c r="R79" s="410"/>
      <c r="S79" s="214"/>
      <c r="T79" s="415"/>
      <c r="U79" s="415"/>
      <c r="V79" s="415"/>
      <c r="W79" s="415"/>
      <c r="X79" s="415"/>
      <c r="Y79" s="415"/>
      <c r="Z79" s="415"/>
      <c r="AA79" s="215"/>
      <c r="AB79" s="404"/>
      <c r="AC79" s="405"/>
      <c r="AD79" s="405"/>
      <c r="AE79" s="405"/>
      <c r="AF79" s="405"/>
      <c r="AG79" s="406"/>
      <c r="AH79" s="240"/>
      <c r="AI79" s="247"/>
      <c r="AJ79" s="248"/>
      <c r="AK79" s="248"/>
      <c r="AL79" s="248"/>
      <c r="AM79" s="248"/>
      <c r="AN79" s="248"/>
      <c r="AO79" s="248"/>
      <c r="AP79" s="248"/>
      <c r="AQ79" s="249"/>
      <c r="AR79" s="232"/>
      <c r="AS79" s="233"/>
      <c r="AT79" s="233"/>
      <c r="AU79" s="233"/>
      <c r="AV79" s="233"/>
      <c r="AW79" s="233"/>
      <c r="AX79" s="233"/>
      <c r="AY79" s="233"/>
      <c r="AZ79" s="233"/>
      <c r="BA79" s="233"/>
      <c r="BB79" s="234"/>
      <c r="BC79" s="73" t="s">
        <v>5166</v>
      </c>
      <c r="BD79" s="74" t="str">
        <f t="shared" ref="BD79" ca="1" si="27">IF(AND(COUNTBLANK(B74:R79)=89,COUNTBLANK(S74:AA79)&lt;&gt;53,COUNTBLANK(AB74:BB79)&lt;&gt;155),1,"")</f>
        <v/>
      </c>
      <c r="BE79" s="168"/>
      <c r="BF79" s="169"/>
    </row>
    <row r="80" spans="1:58" ht="8.1" customHeight="1">
      <c r="A80" s="391">
        <v>9</v>
      </c>
      <c r="B80" s="392" t="str">
        <f ca="1">OFFSET(①一括入力!$V$9,'②（一括入力用）異動報告書'!$A80-1,0)</f>
        <v/>
      </c>
      <c r="C80" s="393"/>
      <c r="D80" s="393"/>
      <c r="E80" s="393"/>
      <c r="F80" s="393"/>
      <c r="G80" s="393"/>
      <c r="H80" s="393"/>
      <c r="I80" s="393"/>
      <c r="J80" s="394"/>
      <c r="K80" s="399" t="str">
        <f ca="1">IFERROR(OFFSET(①一括入力!$AP$9,'②（一括入力用）異動報告書'!$A80-1,0),"")</f>
        <v/>
      </c>
      <c r="L80" s="393"/>
      <c r="M80" s="393"/>
      <c r="N80" s="394"/>
      <c r="O80" s="399" t="str">
        <f ca="1">IFERROR(OFFSET(①一括入力!$AQ$9,'②（一括入力用）異動報告書'!$A80-1,0),"")</f>
        <v/>
      </c>
      <c r="P80" s="393"/>
      <c r="Q80" s="393"/>
      <c r="R80" s="401"/>
      <c r="S80" s="257" t="s">
        <v>5060</v>
      </c>
      <c r="T80" s="177"/>
      <c r="U80" s="204" t="str">
        <f ca="1">OFFSET(①一括入力!AV$9,'②（一括入力用）異動報告書'!$A80-1,0)</f>
        <v/>
      </c>
      <c r="V80" s="204" t="str">
        <f ca="1">OFFSET(①一括入力!AW$9,'②（一括入力用）異動報告書'!$A80-1,0)</f>
        <v/>
      </c>
      <c r="W80" s="204" t="str">
        <f ca="1">OFFSET(①一括入力!AX$9,'②（一括入力用）異動報告書'!$A80-1,0)</f>
        <v/>
      </c>
      <c r="X80" s="204" t="str">
        <f ca="1">OFFSET(①一括入力!AY$9,'②（一括入力用）異動報告書'!$A80-1,0)</f>
        <v/>
      </c>
      <c r="Y80" s="204" t="str">
        <f ca="1">OFFSET(①一括入力!AZ$9,'②（一括入力用）異動報告書'!$A80-1,0)</f>
        <v/>
      </c>
      <c r="Z80" s="204" t="str">
        <f ca="1">OFFSET(①一括入力!BA$9,'②（一括入力用）異動報告書'!$A80-1,0)</f>
        <v/>
      </c>
      <c r="AA80" s="207" t="str">
        <f ca="1">OFFSET(①一括入力!BB$9,'②（一括入力用）異動報告書'!$A80-1,0)</f>
        <v/>
      </c>
      <c r="AB80" s="235" t="s">
        <v>5104</v>
      </c>
      <c r="AC80" s="236"/>
      <c r="AD80" s="236"/>
      <c r="AE80" s="236"/>
      <c r="AF80" s="236"/>
      <c r="AG80" s="237"/>
      <c r="AH80" s="238" t="str">
        <f ca="1">OFFSET(①一括入力!$BF$9,'②（一括入力用）異動報告書'!A80-1,0)</f>
        <v/>
      </c>
      <c r="AI80" s="176" t="s">
        <v>5060</v>
      </c>
      <c r="AJ80" s="177"/>
      <c r="AK80" s="204" t="str">
        <f ca="1">OFFSET(①一括入力!BK$9,'②（一括入力用）異動報告書'!$A80-1,0)</f>
        <v/>
      </c>
      <c r="AL80" s="204" t="str">
        <f ca="1">OFFSET(①一括入力!BL$9,'②（一括入力用）異動報告書'!$A80-1,0)</f>
        <v/>
      </c>
      <c r="AM80" s="204" t="str">
        <f ca="1">OFFSET(①一括入力!BM$9,'②（一括入力用）異動報告書'!$A80-1,0)</f>
        <v/>
      </c>
      <c r="AN80" s="204" t="str">
        <f ca="1">OFFSET(①一括入力!BN$9,'②（一括入力用）異動報告書'!$A80-1,0)</f>
        <v/>
      </c>
      <c r="AO80" s="204" t="str">
        <f ca="1">OFFSET(①一括入力!BO$9,'②（一括入力用）異動報告書'!$A80-1,0)</f>
        <v/>
      </c>
      <c r="AP80" s="204" t="str">
        <f ca="1">OFFSET(①一括入力!BP$9,'②（一括入力用）異動報告書'!$A80-1,0)</f>
        <v/>
      </c>
      <c r="AQ80" s="204" t="str">
        <f ca="1">OFFSET(①一括入力!BQ$9,'②（一括入力用）異動報告書'!$A80-1,0)</f>
        <v/>
      </c>
      <c r="AR80" s="176" t="s">
        <v>5060</v>
      </c>
      <c r="AS80" s="177"/>
      <c r="AT80" s="204" t="str">
        <f ca="1">OFFSET(①一括入力!BY$9,'②（一括入力用）異動報告書'!$A80-1,0)</f>
        <v/>
      </c>
      <c r="AU80" s="204" t="str">
        <f ca="1">OFFSET(①一括入力!BZ$9,'②（一括入力用）異動報告書'!$A80-1,0)</f>
        <v/>
      </c>
      <c r="AV80" s="204" t="str">
        <f ca="1">OFFSET(①一括入力!CA$9,'②（一括入力用）異動報告書'!$A80-1,0)</f>
        <v/>
      </c>
      <c r="AW80" s="204" t="str">
        <f ca="1">OFFSET(①一括入力!CB$9,'②（一括入力用）異動報告書'!$A80-1,0)</f>
        <v/>
      </c>
      <c r="AX80" s="204" t="str">
        <f ca="1">OFFSET(①一括入力!CC$9,'②（一括入力用）異動報告書'!$A80-1,0)</f>
        <v/>
      </c>
      <c r="AY80" s="204" t="str">
        <f ca="1">OFFSET(①一括入力!CD$9,'②（一括入力用）異動報告書'!$A80-1,0)</f>
        <v/>
      </c>
      <c r="AZ80" s="207" t="str">
        <f ca="1">OFFSET(①一括入力!CE$9,'②（一括入力用）異動報告書'!$A80-1,0)</f>
        <v/>
      </c>
      <c r="BA80" s="210" t="str">
        <f ca="1">OFFSET(①一括入力!$CF$9,'②（一括入力用）異動報告書'!A80-1,0)</f>
        <v/>
      </c>
      <c r="BB80" s="211"/>
      <c r="BC80" s="160" t="s">
        <v>5131</v>
      </c>
      <c r="BD80" s="162" t="str">
        <f ca="1">OFFSET(①一括入力!$CI$9,A80-1,0)</f>
        <v/>
      </c>
      <c r="BE80" s="164"/>
      <c r="BF80" s="165"/>
    </row>
    <row r="81" spans="1:58" ht="8.1" customHeight="1">
      <c r="A81" s="391"/>
      <c r="B81" s="395"/>
      <c r="C81" s="245"/>
      <c r="D81" s="245"/>
      <c r="E81" s="245"/>
      <c r="F81" s="245"/>
      <c r="G81" s="245"/>
      <c r="H81" s="245"/>
      <c r="I81" s="245"/>
      <c r="J81" s="246"/>
      <c r="K81" s="244"/>
      <c r="L81" s="245"/>
      <c r="M81" s="245"/>
      <c r="N81" s="246"/>
      <c r="O81" s="244"/>
      <c r="P81" s="245"/>
      <c r="Q81" s="245"/>
      <c r="R81" s="402"/>
      <c r="S81" s="258"/>
      <c r="T81" s="179"/>
      <c r="U81" s="205"/>
      <c r="V81" s="205"/>
      <c r="W81" s="205"/>
      <c r="X81" s="205"/>
      <c r="Y81" s="205"/>
      <c r="Z81" s="205"/>
      <c r="AA81" s="208"/>
      <c r="AB81" s="254" t="s">
        <v>5105</v>
      </c>
      <c r="AC81" s="255"/>
      <c r="AD81" s="255"/>
      <c r="AE81" s="255"/>
      <c r="AF81" s="255"/>
      <c r="AG81" s="256"/>
      <c r="AH81" s="239"/>
      <c r="AI81" s="178"/>
      <c r="AJ81" s="179"/>
      <c r="AK81" s="205"/>
      <c r="AL81" s="205"/>
      <c r="AM81" s="205"/>
      <c r="AN81" s="205"/>
      <c r="AO81" s="205"/>
      <c r="AP81" s="205"/>
      <c r="AQ81" s="205"/>
      <c r="AR81" s="178"/>
      <c r="AS81" s="179"/>
      <c r="AT81" s="205"/>
      <c r="AU81" s="205"/>
      <c r="AV81" s="205"/>
      <c r="AW81" s="205"/>
      <c r="AX81" s="205"/>
      <c r="AY81" s="205"/>
      <c r="AZ81" s="208"/>
      <c r="BA81" s="212"/>
      <c r="BB81" s="213"/>
      <c r="BC81" s="161"/>
      <c r="BD81" s="163"/>
      <c r="BE81" s="166"/>
      <c r="BF81" s="167"/>
    </row>
    <row r="82" spans="1:58" ht="8.1" customHeight="1">
      <c r="A82" s="391"/>
      <c r="B82" s="396"/>
      <c r="C82" s="397"/>
      <c r="D82" s="397"/>
      <c r="E82" s="397"/>
      <c r="F82" s="397"/>
      <c r="G82" s="397"/>
      <c r="H82" s="397"/>
      <c r="I82" s="397"/>
      <c r="J82" s="398"/>
      <c r="K82" s="400"/>
      <c r="L82" s="397"/>
      <c r="M82" s="397"/>
      <c r="N82" s="398"/>
      <c r="O82" s="400"/>
      <c r="P82" s="397"/>
      <c r="Q82" s="397"/>
      <c r="R82" s="403"/>
      <c r="S82" s="259"/>
      <c r="T82" s="181"/>
      <c r="U82" s="206"/>
      <c r="V82" s="206"/>
      <c r="W82" s="206"/>
      <c r="X82" s="206"/>
      <c r="Y82" s="206"/>
      <c r="Z82" s="206"/>
      <c r="AA82" s="209"/>
      <c r="AB82" s="254" t="s">
        <v>5101</v>
      </c>
      <c r="AC82" s="255"/>
      <c r="AD82" s="255"/>
      <c r="AE82" s="255"/>
      <c r="AF82" s="255"/>
      <c r="AG82" s="256"/>
      <c r="AH82" s="239"/>
      <c r="AI82" s="180"/>
      <c r="AJ82" s="181"/>
      <c r="AK82" s="206"/>
      <c r="AL82" s="206"/>
      <c r="AM82" s="206"/>
      <c r="AN82" s="206"/>
      <c r="AO82" s="206"/>
      <c r="AP82" s="206"/>
      <c r="AQ82" s="206"/>
      <c r="AR82" s="180"/>
      <c r="AS82" s="181"/>
      <c r="AT82" s="206"/>
      <c r="AU82" s="206"/>
      <c r="AV82" s="206"/>
      <c r="AW82" s="206"/>
      <c r="AX82" s="206"/>
      <c r="AY82" s="206"/>
      <c r="AZ82" s="209"/>
      <c r="BA82" s="214"/>
      <c r="BB82" s="215"/>
      <c r="BC82" s="71" t="s">
        <v>5163</v>
      </c>
      <c r="BD82" s="72" t="str">
        <f t="shared" ref="BD82" ca="1" si="28">IF(AND(COUNTBLANK(B80:BB85)&lt;&gt;309,COUNTBLANK(B80:R85)&lt;&gt;89),1,"")</f>
        <v/>
      </c>
      <c r="BE82" s="166"/>
      <c r="BF82" s="167"/>
    </row>
    <row r="83" spans="1:58" ht="8.1" customHeight="1">
      <c r="A83" s="391"/>
      <c r="B83" s="416" t="s">
        <v>5037</v>
      </c>
      <c r="C83" s="417"/>
      <c r="D83" s="407" t="str">
        <f ca="1">OFFSET(①一括入力!AA$9,'②（一括入力用）異動報告書'!$A80-1,0)</f>
        <v/>
      </c>
      <c r="E83" s="407" t="str">
        <f ca="1">OFFSET(①一括入力!AB$9,'②（一括入力用）異動報告書'!$A80-1,0)</f>
        <v/>
      </c>
      <c r="F83" s="407" t="str">
        <f ca="1">OFFSET(①一括入力!AC$9,'②（一括入力用）異動報告書'!$A80-1,0)</f>
        <v/>
      </c>
      <c r="G83" s="407" t="str">
        <f ca="1">OFFSET(①一括入力!AD$9,'②（一括入力用）異動報告書'!$A80-1,0)</f>
        <v/>
      </c>
      <c r="H83" s="407" t="str">
        <f ca="1">OFFSET(①一括入力!AE$9,'②（一括入力用）異動報告書'!$A80-1,0)</f>
        <v/>
      </c>
      <c r="I83" s="407" t="str">
        <f ca="1">OFFSET(①一括入力!AF$9,'②（一括入力用）異動報告書'!$A80-1,0)</f>
        <v/>
      </c>
      <c r="J83" s="407" t="str">
        <f ca="1">OFFSET(①一括入力!AG$9,'②（一括入力用）異動報告書'!$A80-1,0)</f>
        <v/>
      </c>
      <c r="K83" s="241" t="str">
        <f ca="1">IFERROR(OFFSET(①一括入力!$AK$9,'②（一括入力用）異動報告書'!$A80-1,0),"")</f>
        <v/>
      </c>
      <c r="L83" s="242"/>
      <c r="M83" s="242"/>
      <c r="N83" s="243"/>
      <c r="O83" s="241" t="str">
        <f ca="1">IFERROR(OFFSET(①一括入力!$AL$9,'②（一括入力用）異動報告書'!$A80-1,0),"")</f>
        <v/>
      </c>
      <c r="P83" s="242"/>
      <c r="Q83" s="242"/>
      <c r="R83" s="409"/>
      <c r="S83" s="411" t="str">
        <f ca="1">OFFSET(①一括入力!$BC$9,'②（一括入力用）異動報告書'!$A80-1,0)</f>
        <v/>
      </c>
      <c r="T83" s="412"/>
      <c r="U83" s="412"/>
      <c r="V83" s="412"/>
      <c r="W83" s="412"/>
      <c r="X83" s="412"/>
      <c r="Y83" s="412"/>
      <c r="Z83" s="412"/>
      <c r="AA83" s="413"/>
      <c r="AB83" s="254" t="s">
        <v>5102</v>
      </c>
      <c r="AC83" s="255"/>
      <c r="AD83" s="255"/>
      <c r="AE83" s="255"/>
      <c r="AF83" s="255"/>
      <c r="AG83" s="256"/>
      <c r="AH83" s="239"/>
      <c r="AI83" s="241" t="str">
        <f ca="1">OFFSET(①一括入力!$BT$9,'②（一括入力用）異動報告書'!A80-1,0)</f>
        <v/>
      </c>
      <c r="AJ83" s="242"/>
      <c r="AK83" s="242"/>
      <c r="AL83" s="242"/>
      <c r="AM83" s="242"/>
      <c r="AN83" s="242"/>
      <c r="AO83" s="242"/>
      <c r="AP83" s="242"/>
      <c r="AQ83" s="243"/>
      <c r="AR83" s="229" t="str">
        <f ca="1">OFFSET(①一括入力!$CG$9,'②（一括入力用）異動報告書'!A80-1,0)</f>
        <v/>
      </c>
      <c r="AS83" s="230"/>
      <c r="AT83" s="230"/>
      <c r="AU83" s="230"/>
      <c r="AV83" s="230"/>
      <c r="AW83" s="230"/>
      <c r="AX83" s="230"/>
      <c r="AY83" s="230"/>
      <c r="AZ83" s="230"/>
      <c r="BA83" s="230"/>
      <c r="BB83" s="231"/>
      <c r="BC83" s="71" t="s">
        <v>5168</v>
      </c>
      <c r="BD83" s="72" t="str">
        <f t="shared" ref="BD83" ca="1" si="29">IF(OR(COUNTBLANK(S80:AA85)=45,COUNTBLANK(S80:AA85)=53),"",1)</f>
        <v/>
      </c>
      <c r="BE83" s="166"/>
      <c r="BF83" s="167"/>
    </row>
    <row r="84" spans="1:58" ht="8.1" customHeight="1">
      <c r="A84" s="391"/>
      <c r="B84" s="258"/>
      <c r="C84" s="179"/>
      <c r="D84" s="205"/>
      <c r="E84" s="205"/>
      <c r="F84" s="205"/>
      <c r="G84" s="205"/>
      <c r="H84" s="205"/>
      <c r="I84" s="205"/>
      <c r="J84" s="205"/>
      <c r="K84" s="244"/>
      <c r="L84" s="245"/>
      <c r="M84" s="245"/>
      <c r="N84" s="246"/>
      <c r="O84" s="244"/>
      <c r="P84" s="245"/>
      <c r="Q84" s="245"/>
      <c r="R84" s="402"/>
      <c r="S84" s="212"/>
      <c r="T84" s="414"/>
      <c r="U84" s="414"/>
      <c r="V84" s="414"/>
      <c r="W84" s="414"/>
      <c r="X84" s="414"/>
      <c r="Y84" s="414"/>
      <c r="Z84" s="414"/>
      <c r="AA84" s="213"/>
      <c r="AB84" s="254" t="s">
        <v>5103</v>
      </c>
      <c r="AC84" s="255"/>
      <c r="AD84" s="255"/>
      <c r="AE84" s="255"/>
      <c r="AF84" s="255"/>
      <c r="AG84" s="256"/>
      <c r="AH84" s="239"/>
      <c r="AI84" s="244"/>
      <c r="AJ84" s="245"/>
      <c r="AK84" s="245"/>
      <c r="AL84" s="245"/>
      <c r="AM84" s="245"/>
      <c r="AN84" s="245"/>
      <c r="AO84" s="245"/>
      <c r="AP84" s="245"/>
      <c r="AQ84" s="246"/>
      <c r="AR84" s="229"/>
      <c r="AS84" s="230"/>
      <c r="AT84" s="230"/>
      <c r="AU84" s="230"/>
      <c r="AV84" s="230"/>
      <c r="AW84" s="230"/>
      <c r="AX84" s="230"/>
      <c r="AY84" s="230"/>
      <c r="AZ84" s="230"/>
      <c r="BA84" s="230"/>
      <c r="BB84" s="231"/>
      <c r="BC84" s="71" t="s">
        <v>5169</v>
      </c>
      <c r="BD84" s="72" t="str">
        <f t="shared" ref="BD84" ca="1" si="30">IF(OR(AH80=2,AH80=3,AH80=4),IF(COUNTBLANK(AB80:AQ85)=81,"",1),IF(COUNTBLANK(AB80:AQ85)=82,"",IF(COUNTBLANK(AB80:AQ85)=90,"",1)))</f>
        <v/>
      </c>
      <c r="BE84" s="166"/>
      <c r="BF84" s="167"/>
    </row>
    <row r="85" spans="1:58" ht="8.1" customHeight="1">
      <c r="A85" s="391"/>
      <c r="B85" s="418"/>
      <c r="C85" s="419"/>
      <c r="D85" s="408"/>
      <c r="E85" s="408"/>
      <c r="F85" s="408"/>
      <c r="G85" s="408"/>
      <c r="H85" s="408"/>
      <c r="I85" s="408"/>
      <c r="J85" s="408"/>
      <c r="K85" s="247"/>
      <c r="L85" s="248"/>
      <c r="M85" s="248"/>
      <c r="N85" s="249"/>
      <c r="O85" s="247"/>
      <c r="P85" s="248"/>
      <c r="Q85" s="248"/>
      <c r="R85" s="410"/>
      <c r="S85" s="214"/>
      <c r="T85" s="415"/>
      <c r="U85" s="415"/>
      <c r="V85" s="415"/>
      <c r="W85" s="415"/>
      <c r="X85" s="415"/>
      <c r="Y85" s="415"/>
      <c r="Z85" s="415"/>
      <c r="AA85" s="215"/>
      <c r="AB85" s="404"/>
      <c r="AC85" s="405"/>
      <c r="AD85" s="405"/>
      <c r="AE85" s="405"/>
      <c r="AF85" s="405"/>
      <c r="AG85" s="406"/>
      <c r="AH85" s="240"/>
      <c r="AI85" s="247"/>
      <c r="AJ85" s="248"/>
      <c r="AK85" s="248"/>
      <c r="AL85" s="248"/>
      <c r="AM85" s="248"/>
      <c r="AN85" s="248"/>
      <c r="AO85" s="248"/>
      <c r="AP85" s="248"/>
      <c r="AQ85" s="249"/>
      <c r="AR85" s="232"/>
      <c r="AS85" s="233"/>
      <c r="AT85" s="233"/>
      <c r="AU85" s="233"/>
      <c r="AV85" s="233"/>
      <c r="AW85" s="233"/>
      <c r="AX85" s="233"/>
      <c r="AY85" s="233"/>
      <c r="AZ85" s="233"/>
      <c r="BA85" s="233"/>
      <c r="BB85" s="234"/>
      <c r="BC85" s="73" t="s">
        <v>5166</v>
      </c>
      <c r="BD85" s="74" t="str">
        <f t="shared" ref="BD85" ca="1" si="31">IF(AND(COUNTBLANK(B80:R85)=89,COUNTBLANK(S80:AA85)&lt;&gt;53,COUNTBLANK(AB80:BB85)&lt;&gt;155),1,"")</f>
        <v/>
      </c>
      <c r="BE85" s="168"/>
      <c r="BF85" s="169"/>
    </row>
    <row r="86" spans="1:58" ht="8.1" customHeight="1">
      <c r="A86" s="391">
        <v>10</v>
      </c>
      <c r="B86" s="392" t="str">
        <f ca="1">OFFSET(①一括入力!$V$9,'②（一括入力用）異動報告書'!$A86-1,0)</f>
        <v/>
      </c>
      <c r="C86" s="393"/>
      <c r="D86" s="393"/>
      <c r="E86" s="393"/>
      <c r="F86" s="393"/>
      <c r="G86" s="393"/>
      <c r="H86" s="393"/>
      <c r="I86" s="393"/>
      <c r="J86" s="394"/>
      <c r="K86" s="399" t="str">
        <f ca="1">IFERROR(OFFSET(①一括入力!$AP$9,'②（一括入力用）異動報告書'!$A86-1,0),"")</f>
        <v/>
      </c>
      <c r="L86" s="393"/>
      <c r="M86" s="393"/>
      <c r="N86" s="394"/>
      <c r="O86" s="399" t="str">
        <f ca="1">IFERROR(OFFSET(①一括入力!$AQ$9,'②（一括入力用）異動報告書'!$A86-1,0),"")</f>
        <v/>
      </c>
      <c r="P86" s="393"/>
      <c r="Q86" s="393"/>
      <c r="R86" s="401"/>
      <c r="S86" s="257" t="s">
        <v>5060</v>
      </c>
      <c r="T86" s="177"/>
      <c r="U86" s="204" t="str">
        <f ca="1">OFFSET(①一括入力!AV$9,'②（一括入力用）異動報告書'!$A86-1,0)</f>
        <v/>
      </c>
      <c r="V86" s="204" t="str">
        <f ca="1">OFFSET(①一括入力!AW$9,'②（一括入力用）異動報告書'!$A86-1,0)</f>
        <v/>
      </c>
      <c r="W86" s="204" t="str">
        <f ca="1">OFFSET(①一括入力!AX$9,'②（一括入力用）異動報告書'!$A86-1,0)</f>
        <v/>
      </c>
      <c r="X86" s="204" t="str">
        <f ca="1">OFFSET(①一括入力!AY$9,'②（一括入力用）異動報告書'!$A86-1,0)</f>
        <v/>
      </c>
      <c r="Y86" s="204" t="str">
        <f ca="1">OFFSET(①一括入力!AZ$9,'②（一括入力用）異動報告書'!$A86-1,0)</f>
        <v/>
      </c>
      <c r="Z86" s="204" t="str">
        <f ca="1">OFFSET(①一括入力!BA$9,'②（一括入力用）異動報告書'!$A86-1,0)</f>
        <v/>
      </c>
      <c r="AA86" s="207" t="str">
        <f ca="1">OFFSET(①一括入力!BB$9,'②（一括入力用）異動報告書'!$A86-1,0)</f>
        <v/>
      </c>
      <c r="AB86" s="235" t="s">
        <v>5104</v>
      </c>
      <c r="AC86" s="236"/>
      <c r="AD86" s="236"/>
      <c r="AE86" s="236"/>
      <c r="AF86" s="236"/>
      <c r="AG86" s="237"/>
      <c r="AH86" s="238" t="str">
        <f ca="1">OFFSET(①一括入力!$BF$9,'②（一括入力用）異動報告書'!A86-1,0)</f>
        <v/>
      </c>
      <c r="AI86" s="176" t="s">
        <v>5060</v>
      </c>
      <c r="AJ86" s="177"/>
      <c r="AK86" s="204" t="str">
        <f ca="1">OFFSET(①一括入力!BK$9,'②（一括入力用）異動報告書'!$A86-1,0)</f>
        <v/>
      </c>
      <c r="AL86" s="204" t="str">
        <f ca="1">OFFSET(①一括入力!BL$9,'②（一括入力用）異動報告書'!$A86-1,0)</f>
        <v/>
      </c>
      <c r="AM86" s="204" t="str">
        <f ca="1">OFFSET(①一括入力!BM$9,'②（一括入力用）異動報告書'!$A86-1,0)</f>
        <v/>
      </c>
      <c r="AN86" s="204" t="str">
        <f ca="1">OFFSET(①一括入力!BN$9,'②（一括入力用）異動報告書'!$A86-1,0)</f>
        <v/>
      </c>
      <c r="AO86" s="204" t="str">
        <f ca="1">OFFSET(①一括入力!BO$9,'②（一括入力用）異動報告書'!$A86-1,0)</f>
        <v/>
      </c>
      <c r="AP86" s="204" t="str">
        <f ca="1">OFFSET(①一括入力!BP$9,'②（一括入力用）異動報告書'!$A86-1,0)</f>
        <v/>
      </c>
      <c r="AQ86" s="204" t="str">
        <f ca="1">OFFSET(①一括入力!BQ$9,'②（一括入力用）異動報告書'!$A86-1,0)</f>
        <v/>
      </c>
      <c r="AR86" s="176" t="s">
        <v>5060</v>
      </c>
      <c r="AS86" s="177"/>
      <c r="AT86" s="204" t="str">
        <f ca="1">OFFSET(①一括入力!BY$9,'②（一括入力用）異動報告書'!$A86-1,0)</f>
        <v/>
      </c>
      <c r="AU86" s="204" t="str">
        <f ca="1">OFFSET(①一括入力!BZ$9,'②（一括入力用）異動報告書'!$A86-1,0)</f>
        <v/>
      </c>
      <c r="AV86" s="204" t="str">
        <f ca="1">OFFSET(①一括入力!CA$9,'②（一括入力用）異動報告書'!$A86-1,0)</f>
        <v/>
      </c>
      <c r="AW86" s="204" t="str">
        <f ca="1">OFFSET(①一括入力!CB$9,'②（一括入力用）異動報告書'!$A86-1,0)</f>
        <v/>
      </c>
      <c r="AX86" s="204" t="str">
        <f ca="1">OFFSET(①一括入力!CC$9,'②（一括入力用）異動報告書'!$A86-1,0)</f>
        <v/>
      </c>
      <c r="AY86" s="204" t="str">
        <f ca="1">OFFSET(①一括入力!CD$9,'②（一括入力用）異動報告書'!$A86-1,0)</f>
        <v/>
      </c>
      <c r="AZ86" s="207" t="str">
        <f ca="1">OFFSET(①一括入力!CE$9,'②（一括入力用）異動報告書'!$A86-1,0)</f>
        <v/>
      </c>
      <c r="BA86" s="210" t="str">
        <f ca="1">OFFSET(①一括入力!$CF$9,'②（一括入力用）異動報告書'!A86-1,0)</f>
        <v/>
      </c>
      <c r="BB86" s="211"/>
      <c r="BC86" s="160" t="s">
        <v>5131</v>
      </c>
      <c r="BD86" s="162" t="str">
        <f ca="1">OFFSET(①一括入力!$CI$9,A86-1,0)</f>
        <v/>
      </c>
      <c r="BE86" s="164"/>
      <c r="BF86" s="165"/>
    </row>
    <row r="87" spans="1:58" ht="8.1" customHeight="1">
      <c r="A87" s="391"/>
      <c r="B87" s="395"/>
      <c r="C87" s="245"/>
      <c r="D87" s="245"/>
      <c r="E87" s="245"/>
      <c r="F87" s="245"/>
      <c r="G87" s="245"/>
      <c r="H87" s="245"/>
      <c r="I87" s="245"/>
      <c r="J87" s="246"/>
      <c r="K87" s="244"/>
      <c r="L87" s="245"/>
      <c r="M87" s="245"/>
      <c r="N87" s="246"/>
      <c r="O87" s="244"/>
      <c r="P87" s="245"/>
      <c r="Q87" s="245"/>
      <c r="R87" s="402"/>
      <c r="S87" s="258"/>
      <c r="T87" s="179"/>
      <c r="U87" s="205"/>
      <c r="V87" s="205"/>
      <c r="W87" s="205"/>
      <c r="X87" s="205"/>
      <c r="Y87" s="205"/>
      <c r="Z87" s="205"/>
      <c r="AA87" s="208"/>
      <c r="AB87" s="254" t="s">
        <v>5105</v>
      </c>
      <c r="AC87" s="255"/>
      <c r="AD87" s="255"/>
      <c r="AE87" s="255"/>
      <c r="AF87" s="255"/>
      <c r="AG87" s="256"/>
      <c r="AH87" s="239"/>
      <c r="AI87" s="178"/>
      <c r="AJ87" s="179"/>
      <c r="AK87" s="205"/>
      <c r="AL87" s="205"/>
      <c r="AM87" s="205"/>
      <c r="AN87" s="205"/>
      <c r="AO87" s="205"/>
      <c r="AP87" s="205"/>
      <c r="AQ87" s="205"/>
      <c r="AR87" s="178"/>
      <c r="AS87" s="179"/>
      <c r="AT87" s="205"/>
      <c r="AU87" s="205"/>
      <c r="AV87" s="205"/>
      <c r="AW87" s="205"/>
      <c r="AX87" s="205"/>
      <c r="AY87" s="205"/>
      <c r="AZ87" s="208"/>
      <c r="BA87" s="212"/>
      <c r="BB87" s="213"/>
      <c r="BC87" s="161"/>
      <c r="BD87" s="163"/>
      <c r="BE87" s="166"/>
      <c r="BF87" s="167"/>
    </row>
    <row r="88" spans="1:58" ht="8.1" customHeight="1">
      <c r="A88" s="391"/>
      <c r="B88" s="396"/>
      <c r="C88" s="397"/>
      <c r="D88" s="397"/>
      <c r="E88" s="397"/>
      <c r="F88" s="397"/>
      <c r="G88" s="397"/>
      <c r="H88" s="397"/>
      <c r="I88" s="397"/>
      <c r="J88" s="398"/>
      <c r="K88" s="400"/>
      <c r="L88" s="397"/>
      <c r="M88" s="397"/>
      <c r="N88" s="398"/>
      <c r="O88" s="400"/>
      <c r="P88" s="397"/>
      <c r="Q88" s="397"/>
      <c r="R88" s="403"/>
      <c r="S88" s="259"/>
      <c r="T88" s="181"/>
      <c r="U88" s="206"/>
      <c r="V88" s="206"/>
      <c r="W88" s="206"/>
      <c r="X88" s="206"/>
      <c r="Y88" s="206"/>
      <c r="Z88" s="206"/>
      <c r="AA88" s="209"/>
      <c r="AB88" s="254" t="s">
        <v>5101</v>
      </c>
      <c r="AC88" s="255"/>
      <c r="AD88" s="255"/>
      <c r="AE88" s="255"/>
      <c r="AF88" s="255"/>
      <c r="AG88" s="256"/>
      <c r="AH88" s="239"/>
      <c r="AI88" s="180"/>
      <c r="AJ88" s="181"/>
      <c r="AK88" s="206"/>
      <c r="AL88" s="206"/>
      <c r="AM88" s="206"/>
      <c r="AN88" s="206"/>
      <c r="AO88" s="206"/>
      <c r="AP88" s="206"/>
      <c r="AQ88" s="206"/>
      <c r="AR88" s="180"/>
      <c r="AS88" s="181"/>
      <c r="AT88" s="206"/>
      <c r="AU88" s="206"/>
      <c r="AV88" s="206"/>
      <c r="AW88" s="206"/>
      <c r="AX88" s="206"/>
      <c r="AY88" s="206"/>
      <c r="AZ88" s="209"/>
      <c r="BA88" s="214"/>
      <c r="BB88" s="215"/>
      <c r="BC88" s="71" t="s">
        <v>5163</v>
      </c>
      <c r="BD88" s="72" t="str">
        <f t="shared" ref="BD88" ca="1" si="32">IF(AND(COUNTBLANK(B86:BB91)&lt;&gt;309,COUNTBLANK(B86:R91)&lt;&gt;89),1,"")</f>
        <v/>
      </c>
      <c r="BE88" s="166"/>
      <c r="BF88" s="167"/>
    </row>
    <row r="89" spans="1:58" ht="8.1" customHeight="1">
      <c r="A89" s="391"/>
      <c r="B89" s="416" t="s">
        <v>5037</v>
      </c>
      <c r="C89" s="417"/>
      <c r="D89" s="407" t="str">
        <f ca="1">OFFSET(①一括入力!AA$9,'②（一括入力用）異動報告書'!$A86-1,0)</f>
        <v/>
      </c>
      <c r="E89" s="407" t="str">
        <f ca="1">OFFSET(①一括入力!AB$9,'②（一括入力用）異動報告書'!$A86-1,0)</f>
        <v/>
      </c>
      <c r="F89" s="407" t="str">
        <f ca="1">OFFSET(①一括入力!AC$9,'②（一括入力用）異動報告書'!$A86-1,0)</f>
        <v/>
      </c>
      <c r="G89" s="407" t="str">
        <f ca="1">OFFSET(①一括入力!AD$9,'②（一括入力用）異動報告書'!$A86-1,0)</f>
        <v/>
      </c>
      <c r="H89" s="407" t="str">
        <f ca="1">OFFSET(①一括入力!AE$9,'②（一括入力用）異動報告書'!$A86-1,0)</f>
        <v/>
      </c>
      <c r="I89" s="407" t="str">
        <f ca="1">OFFSET(①一括入力!AF$9,'②（一括入力用）異動報告書'!$A86-1,0)</f>
        <v/>
      </c>
      <c r="J89" s="407" t="str">
        <f ca="1">OFFSET(①一括入力!AG$9,'②（一括入力用）異動報告書'!$A86-1,0)</f>
        <v/>
      </c>
      <c r="K89" s="241" t="str">
        <f ca="1">IFERROR(OFFSET(①一括入力!$AK$9,'②（一括入力用）異動報告書'!$A86-1,0),"")</f>
        <v/>
      </c>
      <c r="L89" s="242"/>
      <c r="M89" s="242"/>
      <c r="N89" s="243"/>
      <c r="O89" s="241" t="str">
        <f ca="1">IFERROR(OFFSET(①一括入力!$AL$9,'②（一括入力用）異動報告書'!$A86-1,0),"")</f>
        <v/>
      </c>
      <c r="P89" s="242"/>
      <c r="Q89" s="242"/>
      <c r="R89" s="409"/>
      <c r="S89" s="411" t="str">
        <f ca="1">OFFSET(①一括入力!$BC$9,'②（一括入力用）異動報告書'!$A86-1,0)</f>
        <v/>
      </c>
      <c r="T89" s="412"/>
      <c r="U89" s="412"/>
      <c r="V89" s="412"/>
      <c r="W89" s="412"/>
      <c r="X89" s="412"/>
      <c r="Y89" s="412"/>
      <c r="Z89" s="412"/>
      <c r="AA89" s="413"/>
      <c r="AB89" s="254" t="s">
        <v>5102</v>
      </c>
      <c r="AC89" s="255"/>
      <c r="AD89" s="255"/>
      <c r="AE89" s="255"/>
      <c r="AF89" s="255"/>
      <c r="AG89" s="256"/>
      <c r="AH89" s="239"/>
      <c r="AI89" s="241" t="str">
        <f ca="1">OFFSET(①一括入力!$BT$9,'②（一括入力用）異動報告書'!A86-1,0)</f>
        <v/>
      </c>
      <c r="AJ89" s="242"/>
      <c r="AK89" s="242"/>
      <c r="AL89" s="242"/>
      <c r="AM89" s="242"/>
      <c r="AN89" s="242"/>
      <c r="AO89" s="242"/>
      <c r="AP89" s="242"/>
      <c r="AQ89" s="243"/>
      <c r="AR89" s="229" t="str">
        <f ca="1">OFFSET(①一括入力!$CG$9,'②（一括入力用）異動報告書'!A86-1,0)</f>
        <v/>
      </c>
      <c r="AS89" s="230"/>
      <c r="AT89" s="230"/>
      <c r="AU89" s="230"/>
      <c r="AV89" s="230"/>
      <c r="AW89" s="230"/>
      <c r="AX89" s="230"/>
      <c r="AY89" s="230"/>
      <c r="AZ89" s="230"/>
      <c r="BA89" s="230"/>
      <c r="BB89" s="231"/>
      <c r="BC89" s="71" t="s">
        <v>5168</v>
      </c>
      <c r="BD89" s="72" t="str">
        <f t="shared" ref="BD89" ca="1" si="33">IF(OR(COUNTBLANK(S86:AA91)=45,COUNTBLANK(S86:AA91)=53),"",1)</f>
        <v/>
      </c>
      <c r="BE89" s="166"/>
      <c r="BF89" s="167"/>
    </row>
    <row r="90" spans="1:58" ht="8.1" customHeight="1">
      <c r="A90" s="391"/>
      <c r="B90" s="258"/>
      <c r="C90" s="179"/>
      <c r="D90" s="205"/>
      <c r="E90" s="205"/>
      <c r="F90" s="205"/>
      <c r="G90" s="205"/>
      <c r="H90" s="205"/>
      <c r="I90" s="205"/>
      <c r="J90" s="205"/>
      <c r="K90" s="244"/>
      <c r="L90" s="245"/>
      <c r="M90" s="245"/>
      <c r="N90" s="246"/>
      <c r="O90" s="244"/>
      <c r="P90" s="245"/>
      <c r="Q90" s="245"/>
      <c r="R90" s="402"/>
      <c r="S90" s="212"/>
      <c r="T90" s="414"/>
      <c r="U90" s="414"/>
      <c r="V90" s="414"/>
      <c r="W90" s="414"/>
      <c r="X90" s="414"/>
      <c r="Y90" s="414"/>
      <c r="Z90" s="414"/>
      <c r="AA90" s="213"/>
      <c r="AB90" s="254" t="s">
        <v>5103</v>
      </c>
      <c r="AC90" s="255"/>
      <c r="AD90" s="255"/>
      <c r="AE90" s="255"/>
      <c r="AF90" s="255"/>
      <c r="AG90" s="256"/>
      <c r="AH90" s="239"/>
      <c r="AI90" s="244"/>
      <c r="AJ90" s="245"/>
      <c r="AK90" s="245"/>
      <c r="AL90" s="245"/>
      <c r="AM90" s="245"/>
      <c r="AN90" s="245"/>
      <c r="AO90" s="245"/>
      <c r="AP90" s="245"/>
      <c r="AQ90" s="246"/>
      <c r="AR90" s="229"/>
      <c r="AS90" s="230"/>
      <c r="AT90" s="230"/>
      <c r="AU90" s="230"/>
      <c r="AV90" s="230"/>
      <c r="AW90" s="230"/>
      <c r="AX90" s="230"/>
      <c r="AY90" s="230"/>
      <c r="AZ90" s="230"/>
      <c r="BA90" s="230"/>
      <c r="BB90" s="231"/>
      <c r="BC90" s="71" t="s">
        <v>5169</v>
      </c>
      <c r="BD90" s="72" t="str">
        <f t="shared" ref="BD90" ca="1" si="34">IF(OR(AH86=2,AH86=3,AH86=4),IF(COUNTBLANK(AB86:AQ91)=81,"",1),IF(COUNTBLANK(AB86:AQ91)=82,"",IF(COUNTBLANK(AB86:AQ91)=90,"",1)))</f>
        <v/>
      </c>
      <c r="BE90" s="166"/>
      <c r="BF90" s="167"/>
    </row>
    <row r="91" spans="1:58" ht="8.1" customHeight="1">
      <c r="A91" s="391"/>
      <c r="B91" s="418"/>
      <c r="C91" s="419"/>
      <c r="D91" s="408"/>
      <c r="E91" s="408"/>
      <c r="F91" s="408"/>
      <c r="G91" s="408"/>
      <c r="H91" s="408"/>
      <c r="I91" s="408"/>
      <c r="J91" s="408"/>
      <c r="K91" s="247"/>
      <c r="L91" s="248"/>
      <c r="M91" s="248"/>
      <c r="N91" s="249"/>
      <c r="O91" s="247"/>
      <c r="P91" s="248"/>
      <c r="Q91" s="248"/>
      <c r="R91" s="410"/>
      <c r="S91" s="214"/>
      <c r="T91" s="415"/>
      <c r="U91" s="415"/>
      <c r="V91" s="415"/>
      <c r="W91" s="415"/>
      <c r="X91" s="415"/>
      <c r="Y91" s="415"/>
      <c r="Z91" s="415"/>
      <c r="AA91" s="215"/>
      <c r="AB91" s="404"/>
      <c r="AC91" s="405"/>
      <c r="AD91" s="405"/>
      <c r="AE91" s="405"/>
      <c r="AF91" s="405"/>
      <c r="AG91" s="406"/>
      <c r="AH91" s="240"/>
      <c r="AI91" s="247"/>
      <c r="AJ91" s="248"/>
      <c r="AK91" s="248"/>
      <c r="AL91" s="248"/>
      <c r="AM91" s="248"/>
      <c r="AN91" s="248"/>
      <c r="AO91" s="248"/>
      <c r="AP91" s="248"/>
      <c r="AQ91" s="249"/>
      <c r="AR91" s="232"/>
      <c r="AS91" s="233"/>
      <c r="AT91" s="233"/>
      <c r="AU91" s="233"/>
      <c r="AV91" s="233"/>
      <c r="AW91" s="233"/>
      <c r="AX91" s="233"/>
      <c r="AY91" s="233"/>
      <c r="AZ91" s="233"/>
      <c r="BA91" s="233"/>
      <c r="BB91" s="234"/>
      <c r="BC91" s="73" t="s">
        <v>5166</v>
      </c>
      <c r="BD91" s="74" t="str">
        <f t="shared" ref="BD91" ca="1" si="35">IF(AND(COUNTBLANK(B86:R91)=89,COUNTBLANK(S86:AA91)&lt;&gt;53,COUNTBLANK(AB86:BB91)&lt;&gt;155),1,"")</f>
        <v/>
      </c>
      <c r="BE91" s="168"/>
      <c r="BF91" s="169"/>
    </row>
    <row r="92" spans="1:58" ht="8.1" customHeight="1">
      <c r="A92" s="391">
        <v>11</v>
      </c>
      <c r="B92" s="392" t="str">
        <f ca="1">OFFSET(①一括入力!$V$9,'②（一括入力用）異動報告書'!$A92-1,0)</f>
        <v/>
      </c>
      <c r="C92" s="393"/>
      <c r="D92" s="393"/>
      <c r="E92" s="393"/>
      <c r="F92" s="393"/>
      <c r="G92" s="393"/>
      <c r="H92" s="393"/>
      <c r="I92" s="393"/>
      <c r="J92" s="394"/>
      <c r="K92" s="399" t="str">
        <f ca="1">IFERROR(OFFSET(①一括入力!$AP$9,'②（一括入力用）異動報告書'!$A92-1,0),"")</f>
        <v/>
      </c>
      <c r="L92" s="393"/>
      <c r="M92" s="393"/>
      <c r="N92" s="394"/>
      <c r="O92" s="399" t="str">
        <f ca="1">IFERROR(OFFSET(①一括入力!$AQ$9,'②（一括入力用）異動報告書'!$A92-1,0),"")</f>
        <v/>
      </c>
      <c r="P92" s="393"/>
      <c r="Q92" s="393"/>
      <c r="R92" s="401"/>
      <c r="S92" s="257" t="s">
        <v>5060</v>
      </c>
      <c r="T92" s="177"/>
      <c r="U92" s="204" t="str">
        <f ca="1">OFFSET(①一括入力!AV$9,'②（一括入力用）異動報告書'!$A92-1,0)</f>
        <v/>
      </c>
      <c r="V92" s="204" t="str">
        <f ca="1">OFFSET(①一括入力!AW$9,'②（一括入力用）異動報告書'!$A92-1,0)</f>
        <v/>
      </c>
      <c r="W92" s="204" t="str">
        <f ca="1">OFFSET(①一括入力!AX$9,'②（一括入力用）異動報告書'!$A92-1,0)</f>
        <v/>
      </c>
      <c r="X92" s="204" t="str">
        <f ca="1">OFFSET(①一括入力!AY$9,'②（一括入力用）異動報告書'!$A92-1,0)</f>
        <v/>
      </c>
      <c r="Y92" s="204" t="str">
        <f ca="1">OFFSET(①一括入力!AZ$9,'②（一括入力用）異動報告書'!$A92-1,0)</f>
        <v/>
      </c>
      <c r="Z92" s="204" t="str">
        <f ca="1">OFFSET(①一括入力!BA$9,'②（一括入力用）異動報告書'!$A92-1,0)</f>
        <v/>
      </c>
      <c r="AA92" s="207" t="str">
        <f ca="1">OFFSET(①一括入力!BB$9,'②（一括入力用）異動報告書'!$A92-1,0)</f>
        <v/>
      </c>
      <c r="AB92" s="235" t="s">
        <v>5104</v>
      </c>
      <c r="AC92" s="236"/>
      <c r="AD92" s="236"/>
      <c r="AE92" s="236"/>
      <c r="AF92" s="236"/>
      <c r="AG92" s="237"/>
      <c r="AH92" s="238" t="str">
        <f ca="1">OFFSET(①一括入力!$BF$9,'②（一括入力用）異動報告書'!A92-1,0)</f>
        <v/>
      </c>
      <c r="AI92" s="176" t="s">
        <v>5060</v>
      </c>
      <c r="AJ92" s="177"/>
      <c r="AK92" s="204" t="str">
        <f ca="1">OFFSET(①一括入力!BK$9,'②（一括入力用）異動報告書'!$A92-1,0)</f>
        <v/>
      </c>
      <c r="AL92" s="204" t="str">
        <f ca="1">OFFSET(①一括入力!BL$9,'②（一括入力用）異動報告書'!$A92-1,0)</f>
        <v/>
      </c>
      <c r="AM92" s="204" t="str">
        <f ca="1">OFFSET(①一括入力!BM$9,'②（一括入力用）異動報告書'!$A92-1,0)</f>
        <v/>
      </c>
      <c r="AN92" s="204" t="str">
        <f ca="1">OFFSET(①一括入力!BN$9,'②（一括入力用）異動報告書'!$A92-1,0)</f>
        <v/>
      </c>
      <c r="AO92" s="204" t="str">
        <f ca="1">OFFSET(①一括入力!BO$9,'②（一括入力用）異動報告書'!$A92-1,0)</f>
        <v/>
      </c>
      <c r="AP92" s="204" t="str">
        <f ca="1">OFFSET(①一括入力!BP$9,'②（一括入力用）異動報告書'!$A92-1,0)</f>
        <v/>
      </c>
      <c r="AQ92" s="204" t="str">
        <f ca="1">OFFSET(①一括入力!BQ$9,'②（一括入力用）異動報告書'!$A92-1,0)</f>
        <v/>
      </c>
      <c r="AR92" s="176" t="s">
        <v>5060</v>
      </c>
      <c r="AS92" s="177"/>
      <c r="AT92" s="204" t="str">
        <f ca="1">OFFSET(①一括入力!BY$9,'②（一括入力用）異動報告書'!$A92-1,0)</f>
        <v/>
      </c>
      <c r="AU92" s="204" t="str">
        <f ca="1">OFFSET(①一括入力!BZ$9,'②（一括入力用）異動報告書'!$A92-1,0)</f>
        <v/>
      </c>
      <c r="AV92" s="204" t="str">
        <f ca="1">OFFSET(①一括入力!CA$9,'②（一括入力用）異動報告書'!$A92-1,0)</f>
        <v/>
      </c>
      <c r="AW92" s="204" t="str">
        <f ca="1">OFFSET(①一括入力!CB$9,'②（一括入力用）異動報告書'!$A92-1,0)</f>
        <v/>
      </c>
      <c r="AX92" s="204" t="str">
        <f ca="1">OFFSET(①一括入力!CC$9,'②（一括入力用）異動報告書'!$A92-1,0)</f>
        <v/>
      </c>
      <c r="AY92" s="204" t="str">
        <f ca="1">OFFSET(①一括入力!CD$9,'②（一括入力用）異動報告書'!$A92-1,0)</f>
        <v/>
      </c>
      <c r="AZ92" s="207" t="str">
        <f ca="1">OFFSET(①一括入力!CE$9,'②（一括入力用）異動報告書'!$A92-1,0)</f>
        <v/>
      </c>
      <c r="BA92" s="210" t="str">
        <f ca="1">OFFSET(①一括入力!$CF$9,'②（一括入力用）異動報告書'!A92-1,0)</f>
        <v/>
      </c>
      <c r="BB92" s="211"/>
      <c r="BC92" s="160" t="s">
        <v>5131</v>
      </c>
      <c r="BD92" s="162" t="str">
        <f ca="1">OFFSET(①一括入力!$CI$9,A92-1,0)</f>
        <v/>
      </c>
      <c r="BE92" s="164"/>
      <c r="BF92" s="165"/>
    </row>
    <row r="93" spans="1:58" ht="8.1" customHeight="1">
      <c r="A93" s="391"/>
      <c r="B93" s="395"/>
      <c r="C93" s="245"/>
      <c r="D93" s="245"/>
      <c r="E93" s="245"/>
      <c r="F93" s="245"/>
      <c r="G93" s="245"/>
      <c r="H93" s="245"/>
      <c r="I93" s="245"/>
      <c r="J93" s="246"/>
      <c r="K93" s="244"/>
      <c r="L93" s="245"/>
      <c r="M93" s="245"/>
      <c r="N93" s="246"/>
      <c r="O93" s="244"/>
      <c r="P93" s="245"/>
      <c r="Q93" s="245"/>
      <c r="R93" s="402"/>
      <c r="S93" s="258"/>
      <c r="T93" s="179"/>
      <c r="U93" s="205"/>
      <c r="V93" s="205"/>
      <c r="W93" s="205"/>
      <c r="X93" s="205"/>
      <c r="Y93" s="205"/>
      <c r="Z93" s="205"/>
      <c r="AA93" s="208"/>
      <c r="AB93" s="254" t="s">
        <v>5105</v>
      </c>
      <c r="AC93" s="255"/>
      <c r="AD93" s="255"/>
      <c r="AE93" s="255"/>
      <c r="AF93" s="255"/>
      <c r="AG93" s="256"/>
      <c r="AH93" s="239"/>
      <c r="AI93" s="178"/>
      <c r="AJ93" s="179"/>
      <c r="AK93" s="205"/>
      <c r="AL93" s="205"/>
      <c r="AM93" s="205"/>
      <c r="AN93" s="205"/>
      <c r="AO93" s="205"/>
      <c r="AP93" s="205"/>
      <c r="AQ93" s="205"/>
      <c r="AR93" s="178"/>
      <c r="AS93" s="179"/>
      <c r="AT93" s="205"/>
      <c r="AU93" s="205"/>
      <c r="AV93" s="205"/>
      <c r="AW93" s="205"/>
      <c r="AX93" s="205"/>
      <c r="AY93" s="205"/>
      <c r="AZ93" s="208"/>
      <c r="BA93" s="212"/>
      <c r="BB93" s="213"/>
      <c r="BC93" s="161"/>
      <c r="BD93" s="163"/>
      <c r="BE93" s="166"/>
      <c r="BF93" s="167"/>
    </row>
    <row r="94" spans="1:58" ht="8.1" customHeight="1">
      <c r="A94" s="391"/>
      <c r="B94" s="396"/>
      <c r="C94" s="397"/>
      <c r="D94" s="397"/>
      <c r="E94" s="397"/>
      <c r="F94" s="397"/>
      <c r="G94" s="397"/>
      <c r="H94" s="397"/>
      <c r="I94" s="397"/>
      <c r="J94" s="398"/>
      <c r="K94" s="400"/>
      <c r="L94" s="397"/>
      <c r="M94" s="397"/>
      <c r="N94" s="398"/>
      <c r="O94" s="400"/>
      <c r="P94" s="397"/>
      <c r="Q94" s="397"/>
      <c r="R94" s="403"/>
      <c r="S94" s="259"/>
      <c r="T94" s="181"/>
      <c r="U94" s="206"/>
      <c r="V94" s="206"/>
      <c r="W94" s="206"/>
      <c r="X94" s="206"/>
      <c r="Y94" s="206"/>
      <c r="Z94" s="206"/>
      <c r="AA94" s="209"/>
      <c r="AB94" s="254" t="s">
        <v>5101</v>
      </c>
      <c r="AC94" s="255"/>
      <c r="AD94" s="255"/>
      <c r="AE94" s="255"/>
      <c r="AF94" s="255"/>
      <c r="AG94" s="256"/>
      <c r="AH94" s="239"/>
      <c r="AI94" s="180"/>
      <c r="AJ94" s="181"/>
      <c r="AK94" s="206"/>
      <c r="AL94" s="206"/>
      <c r="AM94" s="206"/>
      <c r="AN94" s="206"/>
      <c r="AO94" s="206"/>
      <c r="AP94" s="206"/>
      <c r="AQ94" s="206"/>
      <c r="AR94" s="180"/>
      <c r="AS94" s="181"/>
      <c r="AT94" s="206"/>
      <c r="AU94" s="206"/>
      <c r="AV94" s="206"/>
      <c r="AW94" s="206"/>
      <c r="AX94" s="206"/>
      <c r="AY94" s="206"/>
      <c r="AZ94" s="209"/>
      <c r="BA94" s="214"/>
      <c r="BB94" s="215"/>
      <c r="BC94" s="71" t="s">
        <v>5163</v>
      </c>
      <c r="BD94" s="72" t="str">
        <f t="shared" ref="BD94" ca="1" si="36">IF(AND(COUNTBLANK(B92:BB97)&lt;&gt;309,COUNTBLANK(B92:R97)&lt;&gt;89),1,"")</f>
        <v/>
      </c>
      <c r="BE94" s="166"/>
      <c r="BF94" s="167"/>
    </row>
    <row r="95" spans="1:58" ht="8.1" customHeight="1">
      <c r="A95" s="391"/>
      <c r="B95" s="416" t="s">
        <v>5037</v>
      </c>
      <c r="C95" s="417"/>
      <c r="D95" s="407" t="str">
        <f ca="1">OFFSET(①一括入力!AA$9,'②（一括入力用）異動報告書'!$A92-1,0)</f>
        <v/>
      </c>
      <c r="E95" s="407" t="str">
        <f ca="1">OFFSET(①一括入力!AB$9,'②（一括入力用）異動報告書'!$A92-1,0)</f>
        <v/>
      </c>
      <c r="F95" s="407" t="str">
        <f ca="1">OFFSET(①一括入力!AC$9,'②（一括入力用）異動報告書'!$A92-1,0)</f>
        <v/>
      </c>
      <c r="G95" s="407" t="str">
        <f ca="1">OFFSET(①一括入力!AD$9,'②（一括入力用）異動報告書'!$A92-1,0)</f>
        <v/>
      </c>
      <c r="H95" s="407" t="str">
        <f ca="1">OFFSET(①一括入力!AE$9,'②（一括入力用）異動報告書'!$A92-1,0)</f>
        <v/>
      </c>
      <c r="I95" s="407" t="str">
        <f ca="1">OFFSET(①一括入力!AF$9,'②（一括入力用）異動報告書'!$A92-1,0)</f>
        <v/>
      </c>
      <c r="J95" s="407" t="str">
        <f ca="1">OFFSET(①一括入力!AG$9,'②（一括入力用）異動報告書'!$A92-1,0)</f>
        <v/>
      </c>
      <c r="K95" s="241" t="str">
        <f ca="1">IFERROR(OFFSET(①一括入力!$AK$9,'②（一括入力用）異動報告書'!$A92-1,0),"")</f>
        <v/>
      </c>
      <c r="L95" s="242"/>
      <c r="M95" s="242"/>
      <c r="N95" s="243"/>
      <c r="O95" s="241" t="str">
        <f ca="1">IFERROR(OFFSET(①一括入力!$AL$9,'②（一括入力用）異動報告書'!$A92-1,0),"")</f>
        <v/>
      </c>
      <c r="P95" s="242"/>
      <c r="Q95" s="242"/>
      <c r="R95" s="409"/>
      <c r="S95" s="411" t="str">
        <f ca="1">OFFSET(①一括入力!$BC$9,'②（一括入力用）異動報告書'!$A92-1,0)</f>
        <v/>
      </c>
      <c r="T95" s="412"/>
      <c r="U95" s="412"/>
      <c r="V95" s="412"/>
      <c r="W95" s="412"/>
      <c r="X95" s="412"/>
      <c r="Y95" s="412"/>
      <c r="Z95" s="412"/>
      <c r="AA95" s="413"/>
      <c r="AB95" s="254" t="s">
        <v>5102</v>
      </c>
      <c r="AC95" s="255"/>
      <c r="AD95" s="255"/>
      <c r="AE95" s="255"/>
      <c r="AF95" s="255"/>
      <c r="AG95" s="256"/>
      <c r="AH95" s="239"/>
      <c r="AI95" s="241" t="str">
        <f ca="1">OFFSET(①一括入力!$BT$9,'②（一括入力用）異動報告書'!A92-1,0)</f>
        <v/>
      </c>
      <c r="AJ95" s="242"/>
      <c r="AK95" s="242"/>
      <c r="AL95" s="242"/>
      <c r="AM95" s="242"/>
      <c r="AN95" s="242"/>
      <c r="AO95" s="242"/>
      <c r="AP95" s="242"/>
      <c r="AQ95" s="243"/>
      <c r="AR95" s="229" t="str">
        <f ca="1">OFFSET(①一括入力!$CG$9,'②（一括入力用）異動報告書'!A92-1,0)</f>
        <v/>
      </c>
      <c r="AS95" s="230"/>
      <c r="AT95" s="230"/>
      <c r="AU95" s="230"/>
      <c r="AV95" s="230"/>
      <c r="AW95" s="230"/>
      <c r="AX95" s="230"/>
      <c r="AY95" s="230"/>
      <c r="AZ95" s="230"/>
      <c r="BA95" s="230"/>
      <c r="BB95" s="231"/>
      <c r="BC95" s="71" t="s">
        <v>5168</v>
      </c>
      <c r="BD95" s="72" t="str">
        <f t="shared" ref="BD95" ca="1" si="37">IF(OR(COUNTBLANK(S92:AA97)=45,COUNTBLANK(S92:AA97)=53),"",1)</f>
        <v/>
      </c>
      <c r="BE95" s="166"/>
      <c r="BF95" s="167"/>
    </row>
    <row r="96" spans="1:58" ht="8.1" customHeight="1">
      <c r="A96" s="391"/>
      <c r="B96" s="258"/>
      <c r="C96" s="179"/>
      <c r="D96" s="205"/>
      <c r="E96" s="205"/>
      <c r="F96" s="205"/>
      <c r="G96" s="205"/>
      <c r="H96" s="205"/>
      <c r="I96" s="205"/>
      <c r="J96" s="205"/>
      <c r="K96" s="244"/>
      <c r="L96" s="245"/>
      <c r="M96" s="245"/>
      <c r="N96" s="246"/>
      <c r="O96" s="244"/>
      <c r="P96" s="245"/>
      <c r="Q96" s="245"/>
      <c r="R96" s="402"/>
      <c r="S96" s="212"/>
      <c r="T96" s="414"/>
      <c r="U96" s="414"/>
      <c r="V96" s="414"/>
      <c r="W96" s="414"/>
      <c r="X96" s="414"/>
      <c r="Y96" s="414"/>
      <c r="Z96" s="414"/>
      <c r="AA96" s="213"/>
      <c r="AB96" s="254" t="s">
        <v>5103</v>
      </c>
      <c r="AC96" s="255"/>
      <c r="AD96" s="255"/>
      <c r="AE96" s="255"/>
      <c r="AF96" s="255"/>
      <c r="AG96" s="256"/>
      <c r="AH96" s="239"/>
      <c r="AI96" s="244"/>
      <c r="AJ96" s="245"/>
      <c r="AK96" s="245"/>
      <c r="AL96" s="245"/>
      <c r="AM96" s="245"/>
      <c r="AN96" s="245"/>
      <c r="AO96" s="245"/>
      <c r="AP96" s="245"/>
      <c r="AQ96" s="246"/>
      <c r="AR96" s="229"/>
      <c r="AS96" s="230"/>
      <c r="AT96" s="230"/>
      <c r="AU96" s="230"/>
      <c r="AV96" s="230"/>
      <c r="AW96" s="230"/>
      <c r="AX96" s="230"/>
      <c r="AY96" s="230"/>
      <c r="AZ96" s="230"/>
      <c r="BA96" s="230"/>
      <c r="BB96" s="231"/>
      <c r="BC96" s="71" t="s">
        <v>5169</v>
      </c>
      <c r="BD96" s="72" t="str">
        <f t="shared" ref="BD96" ca="1" si="38">IF(OR(AH92=2,AH92=3,AH92=4),IF(COUNTBLANK(AB92:AQ97)=81,"",1),IF(COUNTBLANK(AB92:AQ97)=82,"",IF(COUNTBLANK(AB92:AQ97)=90,"",1)))</f>
        <v/>
      </c>
      <c r="BE96" s="166"/>
      <c r="BF96" s="167"/>
    </row>
    <row r="97" spans="1:58" ht="8.1" customHeight="1">
      <c r="A97" s="391"/>
      <c r="B97" s="418"/>
      <c r="C97" s="419"/>
      <c r="D97" s="408"/>
      <c r="E97" s="408"/>
      <c r="F97" s="408"/>
      <c r="G97" s="408"/>
      <c r="H97" s="408"/>
      <c r="I97" s="408"/>
      <c r="J97" s="408"/>
      <c r="K97" s="247"/>
      <c r="L97" s="248"/>
      <c r="M97" s="248"/>
      <c r="N97" s="249"/>
      <c r="O97" s="247"/>
      <c r="P97" s="248"/>
      <c r="Q97" s="248"/>
      <c r="R97" s="410"/>
      <c r="S97" s="214"/>
      <c r="T97" s="415"/>
      <c r="U97" s="415"/>
      <c r="V97" s="415"/>
      <c r="W97" s="415"/>
      <c r="X97" s="415"/>
      <c r="Y97" s="415"/>
      <c r="Z97" s="415"/>
      <c r="AA97" s="215"/>
      <c r="AB97" s="404"/>
      <c r="AC97" s="405"/>
      <c r="AD97" s="405"/>
      <c r="AE97" s="405"/>
      <c r="AF97" s="405"/>
      <c r="AG97" s="406"/>
      <c r="AH97" s="240"/>
      <c r="AI97" s="247"/>
      <c r="AJ97" s="248"/>
      <c r="AK97" s="248"/>
      <c r="AL97" s="248"/>
      <c r="AM97" s="248"/>
      <c r="AN97" s="248"/>
      <c r="AO97" s="248"/>
      <c r="AP97" s="248"/>
      <c r="AQ97" s="249"/>
      <c r="AR97" s="232"/>
      <c r="AS97" s="233"/>
      <c r="AT97" s="233"/>
      <c r="AU97" s="233"/>
      <c r="AV97" s="233"/>
      <c r="AW97" s="233"/>
      <c r="AX97" s="233"/>
      <c r="AY97" s="233"/>
      <c r="AZ97" s="233"/>
      <c r="BA97" s="233"/>
      <c r="BB97" s="234"/>
      <c r="BC97" s="73" t="s">
        <v>5166</v>
      </c>
      <c r="BD97" s="74" t="str">
        <f t="shared" ref="BD97" ca="1" si="39">IF(AND(COUNTBLANK(B92:R97)=89,COUNTBLANK(S92:AA97)&lt;&gt;53,COUNTBLANK(AB92:BB97)&lt;&gt;155),1,"")</f>
        <v/>
      </c>
      <c r="BE97" s="168"/>
      <c r="BF97" s="169"/>
    </row>
    <row r="98" spans="1:58" ht="8.1" customHeight="1">
      <c r="A98" s="391">
        <v>12</v>
      </c>
      <c r="B98" s="392" t="str">
        <f ca="1">OFFSET(①一括入力!$V$9,'②（一括入力用）異動報告書'!$A98-1,0)</f>
        <v/>
      </c>
      <c r="C98" s="393"/>
      <c r="D98" s="393"/>
      <c r="E98" s="393"/>
      <c r="F98" s="393"/>
      <c r="G98" s="393"/>
      <c r="H98" s="393"/>
      <c r="I98" s="393"/>
      <c r="J98" s="394"/>
      <c r="K98" s="399" t="str">
        <f ca="1">IFERROR(OFFSET(①一括入力!$AP$9,'②（一括入力用）異動報告書'!$A98-1,0),"")</f>
        <v/>
      </c>
      <c r="L98" s="393"/>
      <c r="M98" s="393"/>
      <c r="N98" s="394"/>
      <c r="O98" s="399" t="str">
        <f ca="1">IFERROR(OFFSET(①一括入力!$AQ$9,'②（一括入力用）異動報告書'!$A98-1,0),"")</f>
        <v/>
      </c>
      <c r="P98" s="393"/>
      <c r="Q98" s="393"/>
      <c r="R98" s="401"/>
      <c r="S98" s="257" t="s">
        <v>5060</v>
      </c>
      <c r="T98" s="177"/>
      <c r="U98" s="204" t="str">
        <f ca="1">OFFSET(①一括入力!AV$9,'②（一括入力用）異動報告書'!$A98-1,0)</f>
        <v/>
      </c>
      <c r="V98" s="204" t="str">
        <f ca="1">OFFSET(①一括入力!AW$9,'②（一括入力用）異動報告書'!$A98-1,0)</f>
        <v/>
      </c>
      <c r="W98" s="204" t="str">
        <f ca="1">OFFSET(①一括入力!AX$9,'②（一括入力用）異動報告書'!$A98-1,0)</f>
        <v/>
      </c>
      <c r="X98" s="204" t="str">
        <f ca="1">OFFSET(①一括入力!AY$9,'②（一括入力用）異動報告書'!$A98-1,0)</f>
        <v/>
      </c>
      <c r="Y98" s="204" t="str">
        <f ca="1">OFFSET(①一括入力!AZ$9,'②（一括入力用）異動報告書'!$A98-1,0)</f>
        <v/>
      </c>
      <c r="Z98" s="204" t="str">
        <f ca="1">OFFSET(①一括入力!BA$9,'②（一括入力用）異動報告書'!$A98-1,0)</f>
        <v/>
      </c>
      <c r="AA98" s="207" t="str">
        <f ca="1">OFFSET(①一括入力!BB$9,'②（一括入力用）異動報告書'!$A98-1,0)</f>
        <v/>
      </c>
      <c r="AB98" s="235" t="s">
        <v>5104</v>
      </c>
      <c r="AC98" s="236"/>
      <c r="AD98" s="236"/>
      <c r="AE98" s="236"/>
      <c r="AF98" s="236"/>
      <c r="AG98" s="237"/>
      <c r="AH98" s="238" t="str">
        <f ca="1">OFFSET(①一括入力!$BF$9,'②（一括入力用）異動報告書'!A98-1,0)</f>
        <v/>
      </c>
      <c r="AI98" s="176" t="s">
        <v>5060</v>
      </c>
      <c r="AJ98" s="177"/>
      <c r="AK98" s="204" t="str">
        <f ca="1">OFFSET(①一括入力!BK$9,'②（一括入力用）異動報告書'!$A98-1,0)</f>
        <v/>
      </c>
      <c r="AL98" s="204" t="str">
        <f ca="1">OFFSET(①一括入力!BL$9,'②（一括入力用）異動報告書'!$A98-1,0)</f>
        <v/>
      </c>
      <c r="AM98" s="204" t="str">
        <f ca="1">OFFSET(①一括入力!BM$9,'②（一括入力用）異動報告書'!$A98-1,0)</f>
        <v/>
      </c>
      <c r="AN98" s="204" t="str">
        <f ca="1">OFFSET(①一括入力!BN$9,'②（一括入力用）異動報告書'!$A98-1,0)</f>
        <v/>
      </c>
      <c r="AO98" s="204" t="str">
        <f ca="1">OFFSET(①一括入力!BO$9,'②（一括入力用）異動報告書'!$A98-1,0)</f>
        <v/>
      </c>
      <c r="AP98" s="204" t="str">
        <f ca="1">OFFSET(①一括入力!BP$9,'②（一括入力用）異動報告書'!$A98-1,0)</f>
        <v/>
      </c>
      <c r="AQ98" s="204" t="str">
        <f ca="1">OFFSET(①一括入力!BQ$9,'②（一括入力用）異動報告書'!$A98-1,0)</f>
        <v/>
      </c>
      <c r="AR98" s="176" t="s">
        <v>5060</v>
      </c>
      <c r="AS98" s="177"/>
      <c r="AT98" s="204" t="str">
        <f ca="1">OFFSET(①一括入力!BY$9,'②（一括入力用）異動報告書'!$A98-1,0)</f>
        <v/>
      </c>
      <c r="AU98" s="204" t="str">
        <f ca="1">OFFSET(①一括入力!BZ$9,'②（一括入力用）異動報告書'!$A98-1,0)</f>
        <v/>
      </c>
      <c r="AV98" s="204" t="str">
        <f ca="1">OFFSET(①一括入力!CA$9,'②（一括入力用）異動報告書'!$A98-1,0)</f>
        <v/>
      </c>
      <c r="AW98" s="204" t="str">
        <f ca="1">OFFSET(①一括入力!CB$9,'②（一括入力用）異動報告書'!$A98-1,0)</f>
        <v/>
      </c>
      <c r="AX98" s="204" t="str">
        <f ca="1">OFFSET(①一括入力!CC$9,'②（一括入力用）異動報告書'!$A98-1,0)</f>
        <v/>
      </c>
      <c r="AY98" s="204" t="str">
        <f ca="1">OFFSET(①一括入力!CD$9,'②（一括入力用）異動報告書'!$A98-1,0)</f>
        <v/>
      </c>
      <c r="AZ98" s="207" t="str">
        <f ca="1">OFFSET(①一括入力!CE$9,'②（一括入力用）異動報告書'!$A98-1,0)</f>
        <v/>
      </c>
      <c r="BA98" s="210" t="str">
        <f ca="1">OFFSET(①一括入力!$CF$9,'②（一括入力用）異動報告書'!A98-1,0)</f>
        <v/>
      </c>
      <c r="BB98" s="211"/>
      <c r="BC98" s="160" t="s">
        <v>5131</v>
      </c>
      <c r="BD98" s="162" t="str">
        <f ca="1">OFFSET(①一括入力!$CI$9,A98-1,0)</f>
        <v/>
      </c>
      <c r="BE98" s="164"/>
      <c r="BF98" s="165"/>
    </row>
    <row r="99" spans="1:58" ht="8.1" customHeight="1">
      <c r="A99" s="391"/>
      <c r="B99" s="395"/>
      <c r="C99" s="245"/>
      <c r="D99" s="245"/>
      <c r="E99" s="245"/>
      <c r="F99" s="245"/>
      <c r="G99" s="245"/>
      <c r="H99" s="245"/>
      <c r="I99" s="245"/>
      <c r="J99" s="246"/>
      <c r="K99" s="244"/>
      <c r="L99" s="245"/>
      <c r="M99" s="245"/>
      <c r="N99" s="246"/>
      <c r="O99" s="244"/>
      <c r="P99" s="245"/>
      <c r="Q99" s="245"/>
      <c r="R99" s="402"/>
      <c r="S99" s="258"/>
      <c r="T99" s="179"/>
      <c r="U99" s="205"/>
      <c r="V99" s="205"/>
      <c r="W99" s="205"/>
      <c r="X99" s="205"/>
      <c r="Y99" s="205"/>
      <c r="Z99" s="205"/>
      <c r="AA99" s="208"/>
      <c r="AB99" s="254" t="s">
        <v>5105</v>
      </c>
      <c r="AC99" s="255"/>
      <c r="AD99" s="255"/>
      <c r="AE99" s="255"/>
      <c r="AF99" s="255"/>
      <c r="AG99" s="256"/>
      <c r="AH99" s="239"/>
      <c r="AI99" s="178"/>
      <c r="AJ99" s="179"/>
      <c r="AK99" s="205"/>
      <c r="AL99" s="205"/>
      <c r="AM99" s="205"/>
      <c r="AN99" s="205"/>
      <c r="AO99" s="205"/>
      <c r="AP99" s="205"/>
      <c r="AQ99" s="205"/>
      <c r="AR99" s="178"/>
      <c r="AS99" s="179"/>
      <c r="AT99" s="205"/>
      <c r="AU99" s="205"/>
      <c r="AV99" s="205"/>
      <c r="AW99" s="205"/>
      <c r="AX99" s="205"/>
      <c r="AY99" s="205"/>
      <c r="AZ99" s="208"/>
      <c r="BA99" s="212"/>
      <c r="BB99" s="213"/>
      <c r="BC99" s="161"/>
      <c r="BD99" s="163"/>
      <c r="BE99" s="166"/>
      <c r="BF99" s="167"/>
    </row>
    <row r="100" spans="1:58" ht="8.1" customHeight="1">
      <c r="A100" s="391"/>
      <c r="B100" s="396"/>
      <c r="C100" s="397"/>
      <c r="D100" s="397"/>
      <c r="E100" s="397"/>
      <c r="F100" s="397"/>
      <c r="G100" s="397"/>
      <c r="H100" s="397"/>
      <c r="I100" s="397"/>
      <c r="J100" s="398"/>
      <c r="K100" s="400"/>
      <c r="L100" s="397"/>
      <c r="M100" s="397"/>
      <c r="N100" s="398"/>
      <c r="O100" s="400"/>
      <c r="P100" s="397"/>
      <c r="Q100" s="397"/>
      <c r="R100" s="403"/>
      <c r="S100" s="259"/>
      <c r="T100" s="181"/>
      <c r="U100" s="206"/>
      <c r="V100" s="206"/>
      <c r="W100" s="206"/>
      <c r="X100" s="206"/>
      <c r="Y100" s="206"/>
      <c r="Z100" s="206"/>
      <c r="AA100" s="209"/>
      <c r="AB100" s="254" t="s">
        <v>5101</v>
      </c>
      <c r="AC100" s="255"/>
      <c r="AD100" s="255"/>
      <c r="AE100" s="255"/>
      <c r="AF100" s="255"/>
      <c r="AG100" s="256"/>
      <c r="AH100" s="239"/>
      <c r="AI100" s="180"/>
      <c r="AJ100" s="181"/>
      <c r="AK100" s="206"/>
      <c r="AL100" s="206"/>
      <c r="AM100" s="206"/>
      <c r="AN100" s="206"/>
      <c r="AO100" s="206"/>
      <c r="AP100" s="206"/>
      <c r="AQ100" s="206"/>
      <c r="AR100" s="180"/>
      <c r="AS100" s="181"/>
      <c r="AT100" s="206"/>
      <c r="AU100" s="206"/>
      <c r="AV100" s="206"/>
      <c r="AW100" s="206"/>
      <c r="AX100" s="206"/>
      <c r="AY100" s="206"/>
      <c r="AZ100" s="209"/>
      <c r="BA100" s="214"/>
      <c r="BB100" s="215"/>
      <c r="BC100" s="71" t="s">
        <v>5163</v>
      </c>
      <c r="BD100" s="72" t="str">
        <f t="shared" ref="BD100" ca="1" si="40">IF(AND(COUNTBLANK(B98:BB103)&lt;&gt;309,COUNTBLANK(B98:R103)&lt;&gt;89),1,"")</f>
        <v/>
      </c>
      <c r="BE100" s="166"/>
      <c r="BF100" s="167"/>
    </row>
    <row r="101" spans="1:58" ht="8.1" customHeight="1">
      <c r="A101" s="391"/>
      <c r="B101" s="416" t="s">
        <v>5037</v>
      </c>
      <c r="C101" s="417"/>
      <c r="D101" s="407" t="str">
        <f ca="1">OFFSET(①一括入力!AA$9,'②（一括入力用）異動報告書'!$A98-1,0)</f>
        <v/>
      </c>
      <c r="E101" s="407" t="str">
        <f ca="1">OFFSET(①一括入力!AB$9,'②（一括入力用）異動報告書'!$A98-1,0)</f>
        <v/>
      </c>
      <c r="F101" s="407" t="str">
        <f ca="1">OFFSET(①一括入力!AC$9,'②（一括入力用）異動報告書'!$A98-1,0)</f>
        <v/>
      </c>
      <c r="G101" s="407" t="str">
        <f ca="1">OFFSET(①一括入力!AD$9,'②（一括入力用）異動報告書'!$A98-1,0)</f>
        <v/>
      </c>
      <c r="H101" s="407" t="str">
        <f ca="1">OFFSET(①一括入力!AE$9,'②（一括入力用）異動報告書'!$A98-1,0)</f>
        <v/>
      </c>
      <c r="I101" s="407" t="str">
        <f ca="1">OFFSET(①一括入力!AF$9,'②（一括入力用）異動報告書'!$A98-1,0)</f>
        <v/>
      </c>
      <c r="J101" s="407" t="str">
        <f ca="1">OFFSET(①一括入力!AG$9,'②（一括入力用）異動報告書'!$A98-1,0)</f>
        <v/>
      </c>
      <c r="K101" s="241" t="str">
        <f ca="1">IFERROR(OFFSET(①一括入力!$AK$9,'②（一括入力用）異動報告書'!$A98-1,0),"")</f>
        <v/>
      </c>
      <c r="L101" s="242"/>
      <c r="M101" s="242"/>
      <c r="N101" s="243"/>
      <c r="O101" s="241" t="str">
        <f ca="1">IFERROR(OFFSET(①一括入力!$AL$9,'②（一括入力用）異動報告書'!$A98-1,0),"")</f>
        <v/>
      </c>
      <c r="P101" s="242"/>
      <c r="Q101" s="242"/>
      <c r="R101" s="409"/>
      <c r="S101" s="411" t="str">
        <f ca="1">OFFSET(①一括入力!$BC$9,'②（一括入力用）異動報告書'!$A98-1,0)</f>
        <v/>
      </c>
      <c r="T101" s="412"/>
      <c r="U101" s="412"/>
      <c r="V101" s="412"/>
      <c r="W101" s="412"/>
      <c r="X101" s="412"/>
      <c r="Y101" s="412"/>
      <c r="Z101" s="412"/>
      <c r="AA101" s="413"/>
      <c r="AB101" s="254" t="s">
        <v>5102</v>
      </c>
      <c r="AC101" s="255"/>
      <c r="AD101" s="255"/>
      <c r="AE101" s="255"/>
      <c r="AF101" s="255"/>
      <c r="AG101" s="256"/>
      <c r="AH101" s="239"/>
      <c r="AI101" s="241" t="str">
        <f ca="1">OFFSET(①一括入力!$BT$9,'②（一括入力用）異動報告書'!A98-1,0)</f>
        <v/>
      </c>
      <c r="AJ101" s="242"/>
      <c r="AK101" s="242"/>
      <c r="AL101" s="242"/>
      <c r="AM101" s="242"/>
      <c r="AN101" s="242"/>
      <c r="AO101" s="242"/>
      <c r="AP101" s="242"/>
      <c r="AQ101" s="243"/>
      <c r="AR101" s="229" t="str">
        <f ca="1">OFFSET(①一括入力!$CG$9,'②（一括入力用）異動報告書'!A98-1,0)</f>
        <v/>
      </c>
      <c r="AS101" s="230"/>
      <c r="AT101" s="230"/>
      <c r="AU101" s="230"/>
      <c r="AV101" s="230"/>
      <c r="AW101" s="230"/>
      <c r="AX101" s="230"/>
      <c r="AY101" s="230"/>
      <c r="AZ101" s="230"/>
      <c r="BA101" s="230"/>
      <c r="BB101" s="231"/>
      <c r="BC101" s="71" t="s">
        <v>5168</v>
      </c>
      <c r="BD101" s="72" t="str">
        <f t="shared" ref="BD101" ca="1" si="41">IF(OR(COUNTBLANK(S98:AA103)=45,COUNTBLANK(S98:AA103)=53),"",1)</f>
        <v/>
      </c>
      <c r="BE101" s="166"/>
      <c r="BF101" s="167"/>
    </row>
    <row r="102" spans="1:58" ht="8.1" customHeight="1">
      <c r="A102" s="391"/>
      <c r="B102" s="258"/>
      <c r="C102" s="179"/>
      <c r="D102" s="205"/>
      <c r="E102" s="205"/>
      <c r="F102" s="205"/>
      <c r="G102" s="205"/>
      <c r="H102" s="205"/>
      <c r="I102" s="205"/>
      <c r="J102" s="205"/>
      <c r="K102" s="244"/>
      <c r="L102" s="245"/>
      <c r="M102" s="245"/>
      <c r="N102" s="246"/>
      <c r="O102" s="244"/>
      <c r="P102" s="245"/>
      <c r="Q102" s="245"/>
      <c r="R102" s="402"/>
      <c r="S102" s="212"/>
      <c r="T102" s="414"/>
      <c r="U102" s="414"/>
      <c r="V102" s="414"/>
      <c r="W102" s="414"/>
      <c r="X102" s="414"/>
      <c r="Y102" s="414"/>
      <c r="Z102" s="414"/>
      <c r="AA102" s="213"/>
      <c r="AB102" s="254" t="s">
        <v>5103</v>
      </c>
      <c r="AC102" s="255"/>
      <c r="AD102" s="255"/>
      <c r="AE102" s="255"/>
      <c r="AF102" s="255"/>
      <c r="AG102" s="256"/>
      <c r="AH102" s="239"/>
      <c r="AI102" s="244"/>
      <c r="AJ102" s="245"/>
      <c r="AK102" s="245"/>
      <c r="AL102" s="245"/>
      <c r="AM102" s="245"/>
      <c r="AN102" s="245"/>
      <c r="AO102" s="245"/>
      <c r="AP102" s="245"/>
      <c r="AQ102" s="246"/>
      <c r="AR102" s="229"/>
      <c r="AS102" s="230"/>
      <c r="AT102" s="230"/>
      <c r="AU102" s="230"/>
      <c r="AV102" s="230"/>
      <c r="AW102" s="230"/>
      <c r="AX102" s="230"/>
      <c r="AY102" s="230"/>
      <c r="AZ102" s="230"/>
      <c r="BA102" s="230"/>
      <c r="BB102" s="231"/>
      <c r="BC102" s="71" t="s">
        <v>5169</v>
      </c>
      <c r="BD102" s="72" t="str">
        <f t="shared" ref="BD102" ca="1" si="42">IF(OR(AH98=2,AH98=3,AH98=4),IF(COUNTBLANK(AB98:AQ103)=81,"",1),IF(COUNTBLANK(AB98:AQ103)=82,"",IF(COUNTBLANK(AB98:AQ103)=90,"",1)))</f>
        <v/>
      </c>
      <c r="BE102" s="166"/>
      <c r="BF102" s="167"/>
    </row>
    <row r="103" spans="1:58" ht="8.1" customHeight="1">
      <c r="A103" s="391"/>
      <c r="B103" s="418"/>
      <c r="C103" s="419"/>
      <c r="D103" s="408"/>
      <c r="E103" s="408"/>
      <c r="F103" s="408"/>
      <c r="G103" s="408"/>
      <c r="H103" s="408"/>
      <c r="I103" s="408"/>
      <c r="J103" s="408"/>
      <c r="K103" s="247"/>
      <c r="L103" s="248"/>
      <c r="M103" s="248"/>
      <c r="N103" s="249"/>
      <c r="O103" s="247"/>
      <c r="P103" s="248"/>
      <c r="Q103" s="248"/>
      <c r="R103" s="410"/>
      <c r="S103" s="214"/>
      <c r="T103" s="415"/>
      <c r="U103" s="415"/>
      <c r="V103" s="415"/>
      <c r="W103" s="415"/>
      <c r="X103" s="415"/>
      <c r="Y103" s="415"/>
      <c r="Z103" s="415"/>
      <c r="AA103" s="215"/>
      <c r="AB103" s="404"/>
      <c r="AC103" s="405"/>
      <c r="AD103" s="405"/>
      <c r="AE103" s="405"/>
      <c r="AF103" s="405"/>
      <c r="AG103" s="406"/>
      <c r="AH103" s="240"/>
      <c r="AI103" s="247"/>
      <c r="AJ103" s="248"/>
      <c r="AK103" s="248"/>
      <c r="AL103" s="248"/>
      <c r="AM103" s="248"/>
      <c r="AN103" s="248"/>
      <c r="AO103" s="248"/>
      <c r="AP103" s="248"/>
      <c r="AQ103" s="249"/>
      <c r="AR103" s="232"/>
      <c r="AS103" s="233"/>
      <c r="AT103" s="233"/>
      <c r="AU103" s="233"/>
      <c r="AV103" s="233"/>
      <c r="AW103" s="233"/>
      <c r="AX103" s="233"/>
      <c r="AY103" s="233"/>
      <c r="AZ103" s="233"/>
      <c r="BA103" s="233"/>
      <c r="BB103" s="234"/>
      <c r="BC103" s="73" t="s">
        <v>5166</v>
      </c>
      <c r="BD103" s="74" t="str">
        <f t="shared" ref="BD103" ca="1" si="43">IF(AND(COUNTBLANK(B98:R103)=89,COUNTBLANK(S98:AA103)&lt;&gt;53,COUNTBLANK(AB98:BB103)&lt;&gt;155),1,"")</f>
        <v/>
      </c>
      <c r="BE103" s="168"/>
      <c r="BF103" s="169"/>
    </row>
    <row r="104" spans="1:58" ht="8.1" customHeight="1">
      <c r="A104" s="391">
        <v>13</v>
      </c>
      <c r="B104" s="392" t="str">
        <f ca="1">OFFSET(①一括入力!$V$9,'②（一括入力用）異動報告書'!$A104-1,0)</f>
        <v/>
      </c>
      <c r="C104" s="393"/>
      <c r="D104" s="393"/>
      <c r="E104" s="393"/>
      <c r="F104" s="393"/>
      <c r="G104" s="393"/>
      <c r="H104" s="393"/>
      <c r="I104" s="393"/>
      <c r="J104" s="394"/>
      <c r="K104" s="399" t="str">
        <f ca="1">IFERROR(OFFSET(①一括入力!$AP$9,'②（一括入力用）異動報告書'!$A104-1,0),"")</f>
        <v/>
      </c>
      <c r="L104" s="393"/>
      <c r="M104" s="393"/>
      <c r="N104" s="394"/>
      <c r="O104" s="399" t="str">
        <f ca="1">IFERROR(OFFSET(①一括入力!$AQ$9,'②（一括入力用）異動報告書'!$A104-1,0),"")</f>
        <v/>
      </c>
      <c r="P104" s="393"/>
      <c r="Q104" s="393"/>
      <c r="R104" s="401"/>
      <c r="S104" s="257" t="s">
        <v>5060</v>
      </c>
      <c r="T104" s="177"/>
      <c r="U104" s="204" t="str">
        <f ca="1">OFFSET(①一括入力!AV$9,'②（一括入力用）異動報告書'!$A104-1,0)</f>
        <v/>
      </c>
      <c r="V104" s="204" t="str">
        <f ca="1">OFFSET(①一括入力!AW$9,'②（一括入力用）異動報告書'!$A104-1,0)</f>
        <v/>
      </c>
      <c r="W104" s="204" t="str">
        <f ca="1">OFFSET(①一括入力!AX$9,'②（一括入力用）異動報告書'!$A104-1,0)</f>
        <v/>
      </c>
      <c r="X104" s="204" t="str">
        <f ca="1">OFFSET(①一括入力!AY$9,'②（一括入力用）異動報告書'!$A104-1,0)</f>
        <v/>
      </c>
      <c r="Y104" s="204" t="str">
        <f ca="1">OFFSET(①一括入力!AZ$9,'②（一括入力用）異動報告書'!$A104-1,0)</f>
        <v/>
      </c>
      <c r="Z104" s="204" t="str">
        <f ca="1">OFFSET(①一括入力!BA$9,'②（一括入力用）異動報告書'!$A104-1,0)</f>
        <v/>
      </c>
      <c r="AA104" s="207" t="str">
        <f ca="1">OFFSET(①一括入力!BB$9,'②（一括入力用）異動報告書'!$A104-1,0)</f>
        <v/>
      </c>
      <c r="AB104" s="235" t="s">
        <v>5104</v>
      </c>
      <c r="AC104" s="236"/>
      <c r="AD104" s="236"/>
      <c r="AE104" s="236"/>
      <c r="AF104" s="236"/>
      <c r="AG104" s="237"/>
      <c r="AH104" s="238" t="str">
        <f ca="1">OFFSET(①一括入力!$BF$9,'②（一括入力用）異動報告書'!A104-1,0)</f>
        <v/>
      </c>
      <c r="AI104" s="176" t="s">
        <v>5060</v>
      </c>
      <c r="AJ104" s="177"/>
      <c r="AK104" s="204" t="str">
        <f ca="1">OFFSET(①一括入力!BK$9,'②（一括入力用）異動報告書'!$A104-1,0)</f>
        <v/>
      </c>
      <c r="AL104" s="204" t="str">
        <f ca="1">OFFSET(①一括入力!BL$9,'②（一括入力用）異動報告書'!$A104-1,0)</f>
        <v/>
      </c>
      <c r="AM104" s="204" t="str">
        <f ca="1">OFFSET(①一括入力!BM$9,'②（一括入力用）異動報告書'!$A104-1,0)</f>
        <v/>
      </c>
      <c r="AN104" s="204" t="str">
        <f ca="1">OFFSET(①一括入力!BN$9,'②（一括入力用）異動報告書'!$A104-1,0)</f>
        <v/>
      </c>
      <c r="AO104" s="204" t="str">
        <f ca="1">OFFSET(①一括入力!BO$9,'②（一括入力用）異動報告書'!$A104-1,0)</f>
        <v/>
      </c>
      <c r="AP104" s="204" t="str">
        <f ca="1">OFFSET(①一括入力!BP$9,'②（一括入力用）異動報告書'!$A104-1,0)</f>
        <v/>
      </c>
      <c r="AQ104" s="204" t="str">
        <f ca="1">OFFSET(①一括入力!BQ$9,'②（一括入力用）異動報告書'!$A104-1,0)</f>
        <v/>
      </c>
      <c r="AR104" s="176" t="s">
        <v>5060</v>
      </c>
      <c r="AS104" s="177"/>
      <c r="AT104" s="204" t="str">
        <f ca="1">OFFSET(①一括入力!BY$9,'②（一括入力用）異動報告書'!$A104-1,0)</f>
        <v/>
      </c>
      <c r="AU104" s="204" t="str">
        <f ca="1">OFFSET(①一括入力!BZ$9,'②（一括入力用）異動報告書'!$A104-1,0)</f>
        <v/>
      </c>
      <c r="AV104" s="204" t="str">
        <f ca="1">OFFSET(①一括入力!CA$9,'②（一括入力用）異動報告書'!$A104-1,0)</f>
        <v/>
      </c>
      <c r="AW104" s="204" t="str">
        <f ca="1">OFFSET(①一括入力!CB$9,'②（一括入力用）異動報告書'!$A104-1,0)</f>
        <v/>
      </c>
      <c r="AX104" s="204" t="str">
        <f ca="1">OFFSET(①一括入力!CC$9,'②（一括入力用）異動報告書'!$A104-1,0)</f>
        <v/>
      </c>
      <c r="AY104" s="204" t="str">
        <f ca="1">OFFSET(①一括入力!CD$9,'②（一括入力用）異動報告書'!$A104-1,0)</f>
        <v/>
      </c>
      <c r="AZ104" s="207" t="str">
        <f ca="1">OFFSET(①一括入力!CE$9,'②（一括入力用）異動報告書'!$A104-1,0)</f>
        <v/>
      </c>
      <c r="BA104" s="210" t="str">
        <f ca="1">OFFSET(①一括入力!$CF$9,'②（一括入力用）異動報告書'!A104-1,0)</f>
        <v/>
      </c>
      <c r="BB104" s="211"/>
      <c r="BC104" s="160" t="s">
        <v>5131</v>
      </c>
      <c r="BD104" s="162" t="str">
        <f ca="1">OFFSET(①一括入力!$CI$9,A104-1,0)</f>
        <v/>
      </c>
      <c r="BE104" s="164"/>
      <c r="BF104" s="165"/>
    </row>
    <row r="105" spans="1:58" ht="8.1" customHeight="1">
      <c r="A105" s="391"/>
      <c r="B105" s="395"/>
      <c r="C105" s="245"/>
      <c r="D105" s="245"/>
      <c r="E105" s="245"/>
      <c r="F105" s="245"/>
      <c r="G105" s="245"/>
      <c r="H105" s="245"/>
      <c r="I105" s="245"/>
      <c r="J105" s="246"/>
      <c r="K105" s="244"/>
      <c r="L105" s="245"/>
      <c r="M105" s="245"/>
      <c r="N105" s="246"/>
      <c r="O105" s="244"/>
      <c r="P105" s="245"/>
      <c r="Q105" s="245"/>
      <c r="R105" s="402"/>
      <c r="S105" s="258"/>
      <c r="T105" s="179"/>
      <c r="U105" s="205"/>
      <c r="V105" s="205"/>
      <c r="W105" s="205"/>
      <c r="X105" s="205"/>
      <c r="Y105" s="205"/>
      <c r="Z105" s="205"/>
      <c r="AA105" s="208"/>
      <c r="AB105" s="254" t="s">
        <v>5105</v>
      </c>
      <c r="AC105" s="255"/>
      <c r="AD105" s="255"/>
      <c r="AE105" s="255"/>
      <c r="AF105" s="255"/>
      <c r="AG105" s="256"/>
      <c r="AH105" s="239"/>
      <c r="AI105" s="178"/>
      <c r="AJ105" s="179"/>
      <c r="AK105" s="205"/>
      <c r="AL105" s="205"/>
      <c r="AM105" s="205"/>
      <c r="AN105" s="205"/>
      <c r="AO105" s="205"/>
      <c r="AP105" s="205"/>
      <c r="AQ105" s="205"/>
      <c r="AR105" s="178"/>
      <c r="AS105" s="179"/>
      <c r="AT105" s="205"/>
      <c r="AU105" s="205"/>
      <c r="AV105" s="205"/>
      <c r="AW105" s="205"/>
      <c r="AX105" s="205"/>
      <c r="AY105" s="205"/>
      <c r="AZ105" s="208"/>
      <c r="BA105" s="212"/>
      <c r="BB105" s="213"/>
      <c r="BC105" s="161"/>
      <c r="BD105" s="163"/>
      <c r="BE105" s="166"/>
      <c r="BF105" s="167"/>
    </row>
    <row r="106" spans="1:58" ht="8.1" customHeight="1">
      <c r="A106" s="391"/>
      <c r="B106" s="396"/>
      <c r="C106" s="397"/>
      <c r="D106" s="397"/>
      <c r="E106" s="397"/>
      <c r="F106" s="397"/>
      <c r="G106" s="397"/>
      <c r="H106" s="397"/>
      <c r="I106" s="397"/>
      <c r="J106" s="398"/>
      <c r="K106" s="400"/>
      <c r="L106" s="397"/>
      <c r="M106" s="397"/>
      <c r="N106" s="398"/>
      <c r="O106" s="400"/>
      <c r="P106" s="397"/>
      <c r="Q106" s="397"/>
      <c r="R106" s="403"/>
      <c r="S106" s="259"/>
      <c r="T106" s="181"/>
      <c r="U106" s="206"/>
      <c r="V106" s="206"/>
      <c r="W106" s="206"/>
      <c r="X106" s="206"/>
      <c r="Y106" s="206"/>
      <c r="Z106" s="206"/>
      <c r="AA106" s="209"/>
      <c r="AB106" s="254" t="s">
        <v>5101</v>
      </c>
      <c r="AC106" s="255"/>
      <c r="AD106" s="255"/>
      <c r="AE106" s="255"/>
      <c r="AF106" s="255"/>
      <c r="AG106" s="256"/>
      <c r="AH106" s="239"/>
      <c r="AI106" s="180"/>
      <c r="AJ106" s="181"/>
      <c r="AK106" s="206"/>
      <c r="AL106" s="206"/>
      <c r="AM106" s="206"/>
      <c r="AN106" s="206"/>
      <c r="AO106" s="206"/>
      <c r="AP106" s="206"/>
      <c r="AQ106" s="206"/>
      <c r="AR106" s="180"/>
      <c r="AS106" s="181"/>
      <c r="AT106" s="206"/>
      <c r="AU106" s="206"/>
      <c r="AV106" s="206"/>
      <c r="AW106" s="206"/>
      <c r="AX106" s="206"/>
      <c r="AY106" s="206"/>
      <c r="AZ106" s="209"/>
      <c r="BA106" s="214"/>
      <c r="BB106" s="215"/>
      <c r="BC106" s="71" t="s">
        <v>5163</v>
      </c>
      <c r="BD106" s="72" t="str">
        <f t="shared" ref="BD106" ca="1" si="44">IF(AND(COUNTBLANK(B104:BB109)&lt;&gt;309,COUNTBLANK(B104:R109)&lt;&gt;89),1,"")</f>
        <v/>
      </c>
      <c r="BE106" s="166"/>
      <c r="BF106" s="167"/>
    </row>
    <row r="107" spans="1:58" ht="8.1" customHeight="1">
      <c r="A107" s="391"/>
      <c r="B107" s="416" t="s">
        <v>5037</v>
      </c>
      <c r="C107" s="417"/>
      <c r="D107" s="407" t="str">
        <f ca="1">OFFSET(①一括入力!AA$9,'②（一括入力用）異動報告書'!$A104-1,0)</f>
        <v/>
      </c>
      <c r="E107" s="407" t="str">
        <f ca="1">OFFSET(①一括入力!AB$9,'②（一括入力用）異動報告書'!$A104-1,0)</f>
        <v/>
      </c>
      <c r="F107" s="407" t="str">
        <f ca="1">OFFSET(①一括入力!AC$9,'②（一括入力用）異動報告書'!$A104-1,0)</f>
        <v/>
      </c>
      <c r="G107" s="407" t="str">
        <f ca="1">OFFSET(①一括入力!AD$9,'②（一括入力用）異動報告書'!$A104-1,0)</f>
        <v/>
      </c>
      <c r="H107" s="407" t="str">
        <f ca="1">OFFSET(①一括入力!AE$9,'②（一括入力用）異動報告書'!$A104-1,0)</f>
        <v/>
      </c>
      <c r="I107" s="407" t="str">
        <f ca="1">OFFSET(①一括入力!AF$9,'②（一括入力用）異動報告書'!$A104-1,0)</f>
        <v/>
      </c>
      <c r="J107" s="407" t="str">
        <f ca="1">OFFSET(①一括入力!AG$9,'②（一括入力用）異動報告書'!$A104-1,0)</f>
        <v/>
      </c>
      <c r="K107" s="241" t="str">
        <f ca="1">IFERROR(OFFSET(①一括入力!$AK$9,'②（一括入力用）異動報告書'!$A104-1,0),"")</f>
        <v/>
      </c>
      <c r="L107" s="242"/>
      <c r="M107" s="242"/>
      <c r="N107" s="243"/>
      <c r="O107" s="241" t="str">
        <f ca="1">IFERROR(OFFSET(①一括入力!$AL$9,'②（一括入力用）異動報告書'!$A104-1,0),"")</f>
        <v/>
      </c>
      <c r="P107" s="242"/>
      <c r="Q107" s="242"/>
      <c r="R107" s="409"/>
      <c r="S107" s="411" t="str">
        <f ca="1">OFFSET(①一括入力!$BC$9,'②（一括入力用）異動報告書'!$A104-1,0)</f>
        <v/>
      </c>
      <c r="T107" s="412"/>
      <c r="U107" s="412"/>
      <c r="V107" s="412"/>
      <c r="W107" s="412"/>
      <c r="X107" s="412"/>
      <c r="Y107" s="412"/>
      <c r="Z107" s="412"/>
      <c r="AA107" s="413"/>
      <c r="AB107" s="254" t="s">
        <v>5102</v>
      </c>
      <c r="AC107" s="255"/>
      <c r="AD107" s="255"/>
      <c r="AE107" s="255"/>
      <c r="AF107" s="255"/>
      <c r="AG107" s="256"/>
      <c r="AH107" s="239"/>
      <c r="AI107" s="241" t="str">
        <f ca="1">OFFSET(①一括入力!$BT$9,'②（一括入力用）異動報告書'!A104-1,0)</f>
        <v/>
      </c>
      <c r="AJ107" s="242"/>
      <c r="AK107" s="242"/>
      <c r="AL107" s="242"/>
      <c r="AM107" s="242"/>
      <c r="AN107" s="242"/>
      <c r="AO107" s="242"/>
      <c r="AP107" s="242"/>
      <c r="AQ107" s="243"/>
      <c r="AR107" s="229" t="str">
        <f ca="1">OFFSET(①一括入力!$CG$9,'②（一括入力用）異動報告書'!A104-1,0)</f>
        <v/>
      </c>
      <c r="AS107" s="230"/>
      <c r="AT107" s="230"/>
      <c r="AU107" s="230"/>
      <c r="AV107" s="230"/>
      <c r="AW107" s="230"/>
      <c r="AX107" s="230"/>
      <c r="AY107" s="230"/>
      <c r="AZ107" s="230"/>
      <c r="BA107" s="230"/>
      <c r="BB107" s="231"/>
      <c r="BC107" s="71" t="s">
        <v>5168</v>
      </c>
      <c r="BD107" s="72" t="str">
        <f t="shared" ref="BD107" ca="1" si="45">IF(OR(COUNTBLANK(S104:AA109)=45,COUNTBLANK(S104:AA109)=53),"",1)</f>
        <v/>
      </c>
      <c r="BE107" s="166"/>
      <c r="BF107" s="167"/>
    </row>
    <row r="108" spans="1:58" ht="8.1" customHeight="1">
      <c r="A108" s="391"/>
      <c r="B108" s="258"/>
      <c r="C108" s="179"/>
      <c r="D108" s="205"/>
      <c r="E108" s="205"/>
      <c r="F108" s="205"/>
      <c r="G108" s="205"/>
      <c r="H108" s="205"/>
      <c r="I108" s="205"/>
      <c r="J108" s="205"/>
      <c r="K108" s="244"/>
      <c r="L108" s="245"/>
      <c r="M108" s="245"/>
      <c r="N108" s="246"/>
      <c r="O108" s="244"/>
      <c r="P108" s="245"/>
      <c r="Q108" s="245"/>
      <c r="R108" s="402"/>
      <c r="S108" s="212"/>
      <c r="T108" s="414"/>
      <c r="U108" s="414"/>
      <c r="V108" s="414"/>
      <c r="W108" s="414"/>
      <c r="X108" s="414"/>
      <c r="Y108" s="414"/>
      <c r="Z108" s="414"/>
      <c r="AA108" s="213"/>
      <c r="AB108" s="254" t="s">
        <v>5103</v>
      </c>
      <c r="AC108" s="255"/>
      <c r="AD108" s="255"/>
      <c r="AE108" s="255"/>
      <c r="AF108" s="255"/>
      <c r="AG108" s="256"/>
      <c r="AH108" s="239"/>
      <c r="AI108" s="244"/>
      <c r="AJ108" s="245"/>
      <c r="AK108" s="245"/>
      <c r="AL108" s="245"/>
      <c r="AM108" s="245"/>
      <c r="AN108" s="245"/>
      <c r="AO108" s="245"/>
      <c r="AP108" s="245"/>
      <c r="AQ108" s="246"/>
      <c r="AR108" s="229"/>
      <c r="AS108" s="230"/>
      <c r="AT108" s="230"/>
      <c r="AU108" s="230"/>
      <c r="AV108" s="230"/>
      <c r="AW108" s="230"/>
      <c r="AX108" s="230"/>
      <c r="AY108" s="230"/>
      <c r="AZ108" s="230"/>
      <c r="BA108" s="230"/>
      <c r="BB108" s="231"/>
      <c r="BC108" s="71" t="s">
        <v>5169</v>
      </c>
      <c r="BD108" s="72" t="str">
        <f t="shared" ref="BD108" ca="1" si="46">IF(OR(AH104=2,AH104=3,AH104=4),IF(COUNTBLANK(AB104:AQ109)=81,"",1),IF(COUNTBLANK(AB104:AQ109)=82,"",IF(COUNTBLANK(AB104:AQ109)=90,"",1)))</f>
        <v/>
      </c>
      <c r="BE108" s="166"/>
      <c r="BF108" s="167"/>
    </row>
    <row r="109" spans="1:58" ht="8.1" customHeight="1">
      <c r="A109" s="391"/>
      <c r="B109" s="418"/>
      <c r="C109" s="419"/>
      <c r="D109" s="408"/>
      <c r="E109" s="408"/>
      <c r="F109" s="408"/>
      <c r="G109" s="408"/>
      <c r="H109" s="408"/>
      <c r="I109" s="408"/>
      <c r="J109" s="408"/>
      <c r="K109" s="247"/>
      <c r="L109" s="248"/>
      <c r="M109" s="248"/>
      <c r="N109" s="249"/>
      <c r="O109" s="247"/>
      <c r="P109" s="248"/>
      <c r="Q109" s="248"/>
      <c r="R109" s="410"/>
      <c r="S109" s="214"/>
      <c r="T109" s="415"/>
      <c r="U109" s="415"/>
      <c r="V109" s="415"/>
      <c r="W109" s="415"/>
      <c r="X109" s="415"/>
      <c r="Y109" s="415"/>
      <c r="Z109" s="415"/>
      <c r="AA109" s="215"/>
      <c r="AB109" s="404"/>
      <c r="AC109" s="405"/>
      <c r="AD109" s="405"/>
      <c r="AE109" s="405"/>
      <c r="AF109" s="405"/>
      <c r="AG109" s="406"/>
      <c r="AH109" s="240"/>
      <c r="AI109" s="247"/>
      <c r="AJ109" s="248"/>
      <c r="AK109" s="248"/>
      <c r="AL109" s="248"/>
      <c r="AM109" s="248"/>
      <c r="AN109" s="248"/>
      <c r="AO109" s="248"/>
      <c r="AP109" s="248"/>
      <c r="AQ109" s="249"/>
      <c r="AR109" s="232"/>
      <c r="AS109" s="233"/>
      <c r="AT109" s="233"/>
      <c r="AU109" s="233"/>
      <c r="AV109" s="233"/>
      <c r="AW109" s="233"/>
      <c r="AX109" s="233"/>
      <c r="AY109" s="233"/>
      <c r="AZ109" s="233"/>
      <c r="BA109" s="233"/>
      <c r="BB109" s="234"/>
      <c r="BC109" s="73" t="s">
        <v>5166</v>
      </c>
      <c r="BD109" s="74" t="str">
        <f t="shared" ref="BD109" ca="1" si="47">IF(AND(COUNTBLANK(B104:R109)=89,COUNTBLANK(S104:AA109)&lt;&gt;53,COUNTBLANK(AB104:BB109)&lt;&gt;155),1,"")</f>
        <v/>
      </c>
      <c r="BE109" s="168"/>
      <c r="BF109" s="169"/>
    </row>
    <row r="110" spans="1:58" ht="8.1" customHeight="1">
      <c r="A110" s="391">
        <v>14</v>
      </c>
      <c r="B110" s="392" t="str">
        <f ca="1">OFFSET(①一括入力!$V$9,'②（一括入力用）異動報告書'!$A110-1,0)</f>
        <v/>
      </c>
      <c r="C110" s="393"/>
      <c r="D110" s="393"/>
      <c r="E110" s="393"/>
      <c r="F110" s="393"/>
      <c r="G110" s="393"/>
      <c r="H110" s="393"/>
      <c r="I110" s="393"/>
      <c r="J110" s="394"/>
      <c r="K110" s="399" t="str">
        <f ca="1">IFERROR(OFFSET(①一括入力!$AP$9,'②（一括入力用）異動報告書'!$A110-1,0),"")</f>
        <v/>
      </c>
      <c r="L110" s="393"/>
      <c r="M110" s="393"/>
      <c r="N110" s="394"/>
      <c r="O110" s="399" t="str">
        <f ca="1">IFERROR(OFFSET(①一括入力!$AQ$9,'②（一括入力用）異動報告書'!$A110-1,0),"")</f>
        <v/>
      </c>
      <c r="P110" s="393"/>
      <c r="Q110" s="393"/>
      <c r="R110" s="401"/>
      <c r="S110" s="257" t="s">
        <v>5060</v>
      </c>
      <c r="T110" s="177"/>
      <c r="U110" s="204" t="str">
        <f ca="1">OFFSET(①一括入力!AV$9,'②（一括入力用）異動報告書'!$A110-1,0)</f>
        <v/>
      </c>
      <c r="V110" s="204" t="str">
        <f ca="1">OFFSET(①一括入力!AW$9,'②（一括入力用）異動報告書'!$A110-1,0)</f>
        <v/>
      </c>
      <c r="W110" s="204" t="str">
        <f ca="1">OFFSET(①一括入力!AX$9,'②（一括入力用）異動報告書'!$A110-1,0)</f>
        <v/>
      </c>
      <c r="X110" s="204" t="str">
        <f ca="1">OFFSET(①一括入力!AY$9,'②（一括入力用）異動報告書'!$A110-1,0)</f>
        <v/>
      </c>
      <c r="Y110" s="204" t="str">
        <f ca="1">OFFSET(①一括入力!AZ$9,'②（一括入力用）異動報告書'!$A110-1,0)</f>
        <v/>
      </c>
      <c r="Z110" s="204" t="str">
        <f ca="1">OFFSET(①一括入力!BA$9,'②（一括入力用）異動報告書'!$A110-1,0)</f>
        <v/>
      </c>
      <c r="AA110" s="207" t="str">
        <f ca="1">OFFSET(①一括入力!BB$9,'②（一括入力用）異動報告書'!$A110-1,0)</f>
        <v/>
      </c>
      <c r="AB110" s="235" t="s">
        <v>5104</v>
      </c>
      <c r="AC110" s="236"/>
      <c r="AD110" s="236"/>
      <c r="AE110" s="236"/>
      <c r="AF110" s="236"/>
      <c r="AG110" s="237"/>
      <c r="AH110" s="238" t="str">
        <f ca="1">OFFSET(①一括入力!$BF$9,'②（一括入力用）異動報告書'!A110-1,0)</f>
        <v/>
      </c>
      <c r="AI110" s="176" t="s">
        <v>5060</v>
      </c>
      <c r="AJ110" s="177"/>
      <c r="AK110" s="204" t="str">
        <f ca="1">OFFSET(①一括入力!BK$9,'②（一括入力用）異動報告書'!$A110-1,0)</f>
        <v/>
      </c>
      <c r="AL110" s="204" t="str">
        <f ca="1">OFFSET(①一括入力!BL$9,'②（一括入力用）異動報告書'!$A110-1,0)</f>
        <v/>
      </c>
      <c r="AM110" s="204" t="str">
        <f ca="1">OFFSET(①一括入力!BM$9,'②（一括入力用）異動報告書'!$A110-1,0)</f>
        <v/>
      </c>
      <c r="AN110" s="204" t="str">
        <f ca="1">OFFSET(①一括入力!BN$9,'②（一括入力用）異動報告書'!$A110-1,0)</f>
        <v/>
      </c>
      <c r="AO110" s="204" t="str">
        <f ca="1">OFFSET(①一括入力!BO$9,'②（一括入力用）異動報告書'!$A110-1,0)</f>
        <v/>
      </c>
      <c r="AP110" s="204" t="str">
        <f ca="1">OFFSET(①一括入力!BP$9,'②（一括入力用）異動報告書'!$A110-1,0)</f>
        <v/>
      </c>
      <c r="AQ110" s="204" t="str">
        <f ca="1">OFFSET(①一括入力!BQ$9,'②（一括入力用）異動報告書'!$A110-1,0)</f>
        <v/>
      </c>
      <c r="AR110" s="176" t="s">
        <v>5060</v>
      </c>
      <c r="AS110" s="177"/>
      <c r="AT110" s="204" t="str">
        <f ca="1">OFFSET(①一括入力!BY$9,'②（一括入力用）異動報告書'!$A110-1,0)</f>
        <v/>
      </c>
      <c r="AU110" s="204" t="str">
        <f ca="1">OFFSET(①一括入力!BZ$9,'②（一括入力用）異動報告書'!$A110-1,0)</f>
        <v/>
      </c>
      <c r="AV110" s="204" t="str">
        <f ca="1">OFFSET(①一括入力!CA$9,'②（一括入力用）異動報告書'!$A110-1,0)</f>
        <v/>
      </c>
      <c r="AW110" s="204" t="str">
        <f ca="1">OFFSET(①一括入力!CB$9,'②（一括入力用）異動報告書'!$A110-1,0)</f>
        <v/>
      </c>
      <c r="AX110" s="204" t="str">
        <f ca="1">OFFSET(①一括入力!CC$9,'②（一括入力用）異動報告書'!$A110-1,0)</f>
        <v/>
      </c>
      <c r="AY110" s="204" t="str">
        <f ca="1">OFFSET(①一括入力!CD$9,'②（一括入力用）異動報告書'!$A110-1,0)</f>
        <v/>
      </c>
      <c r="AZ110" s="207" t="str">
        <f ca="1">OFFSET(①一括入力!CE$9,'②（一括入力用）異動報告書'!$A110-1,0)</f>
        <v/>
      </c>
      <c r="BA110" s="210" t="str">
        <f ca="1">OFFSET(①一括入力!$CF$9,'②（一括入力用）異動報告書'!A110-1,0)</f>
        <v/>
      </c>
      <c r="BB110" s="211"/>
      <c r="BC110" s="160" t="s">
        <v>5131</v>
      </c>
      <c r="BD110" s="162" t="str">
        <f ca="1">OFFSET(①一括入力!$CI$9,A110-1,0)</f>
        <v/>
      </c>
      <c r="BE110" s="164"/>
      <c r="BF110" s="165"/>
    </row>
    <row r="111" spans="1:58" ht="8.1" customHeight="1">
      <c r="A111" s="391"/>
      <c r="B111" s="395"/>
      <c r="C111" s="245"/>
      <c r="D111" s="245"/>
      <c r="E111" s="245"/>
      <c r="F111" s="245"/>
      <c r="G111" s="245"/>
      <c r="H111" s="245"/>
      <c r="I111" s="245"/>
      <c r="J111" s="246"/>
      <c r="K111" s="244"/>
      <c r="L111" s="245"/>
      <c r="M111" s="245"/>
      <c r="N111" s="246"/>
      <c r="O111" s="244"/>
      <c r="P111" s="245"/>
      <c r="Q111" s="245"/>
      <c r="R111" s="402"/>
      <c r="S111" s="258"/>
      <c r="T111" s="179"/>
      <c r="U111" s="205"/>
      <c r="V111" s="205"/>
      <c r="W111" s="205"/>
      <c r="X111" s="205"/>
      <c r="Y111" s="205"/>
      <c r="Z111" s="205"/>
      <c r="AA111" s="208"/>
      <c r="AB111" s="254" t="s">
        <v>5105</v>
      </c>
      <c r="AC111" s="255"/>
      <c r="AD111" s="255"/>
      <c r="AE111" s="255"/>
      <c r="AF111" s="255"/>
      <c r="AG111" s="256"/>
      <c r="AH111" s="239"/>
      <c r="AI111" s="178"/>
      <c r="AJ111" s="179"/>
      <c r="AK111" s="205"/>
      <c r="AL111" s="205"/>
      <c r="AM111" s="205"/>
      <c r="AN111" s="205"/>
      <c r="AO111" s="205"/>
      <c r="AP111" s="205"/>
      <c r="AQ111" s="205"/>
      <c r="AR111" s="178"/>
      <c r="AS111" s="179"/>
      <c r="AT111" s="205"/>
      <c r="AU111" s="205"/>
      <c r="AV111" s="205"/>
      <c r="AW111" s="205"/>
      <c r="AX111" s="205"/>
      <c r="AY111" s="205"/>
      <c r="AZ111" s="208"/>
      <c r="BA111" s="212"/>
      <c r="BB111" s="213"/>
      <c r="BC111" s="161"/>
      <c r="BD111" s="163"/>
      <c r="BE111" s="166"/>
      <c r="BF111" s="167"/>
    </row>
    <row r="112" spans="1:58" ht="8.1" customHeight="1">
      <c r="A112" s="391"/>
      <c r="B112" s="396"/>
      <c r="C112" s="397"/>
      <c r="D112" s="397"/>
      <c r="E112" s="397"/>
      <c r="F112" s="397"/>
      <c r="G112" s="397"/>
      <c r="H112" s="397"/>
      <c r="I112" s="397"/>
      <c r="J112" s="398"/>
      <c r="K112" s="400"/>
      <c r="L112" s="397"/>
      <c r="M112" s="397"/>
      <c r="N112" s="398"/>
      <c r="O112" s="400"/>
      <c r="P112" s="397"/>
      <c r="Q112" s="397"/>
      <c r="R112" s="403"/>
      <c r="S112" s="259"/>
      <c r="T112" s="181"/>
      <c r="U112" s="206"/>
      <c r="V112" s="206"/>
      <c r="W112" s="206"/>
      <c r="X112" s="206"/>
      <c r="Y112" s="206"/>
      <c r="Z112" s="206"/>
      <c r="AA112" s="209"/>
      <c r="AB112" s="254" t="s">
        <v>5101</v>
      </c>
      <c r="AC112" s="255"/>
      <c r="AD112" s="255"/>
      <c r="AE112" s="255"/>
      <c r="AF112" s="255"/>
      <c r="AG112" s="256"/>
      <c r="AH112" s="239"/>
      <c r="AI112" s="180"/>
      <c r="AJ112" s="181"/>
      <c r="AK112" s="206"/>
      <c r="AL112" s="206"/>
      <c r="AM112" s="206"/>
      <c r="AN112" s="206"/>
      <c r="AO112" s="206"/>
      <c r="AP112" s="206"/>
      <c r="AQ112" s="206"/>
      <c r="AR112" s="180"/>
      <c r="AS112" s="181"/>
      <c r="AT112" s="206"/>
      <c r="AU112" s="206"/>
      <c r="AV112" s="206"/>
      <c r="AW112" s="206"/>
      <c r="AX112" s="206"/>
      <c r="AY112" s="206"/>
      <c r="AZ112" s="209"/>
      <c r="BA112" s="214"/>
      <c r="BB112" s="215"/>
      <c r="BC112" s="71" t="s">
        <v>5163</v>
      </c>
      <c r="BD112" s="72" t="str">
        <f t="shared" ref="BD112" ca="1" si="48">IF(AND(COUNTBLANK(B110:BB115)&lt;&gt;309,COUNTBLANK(B110:R115)&lt;&gt;89),1,"")</f>
        <v/>
      </c>
      <c r="BE112" s="166"/>
      <c r="BF112" s="167"/>
    </row>
    <row r="113" spans="1:58" ht="8.1" customHeight="1">
      <c r="A113" s="391"/>
      <c r="B113" s="416" t="s">
        <v>5037</v>
      </c>
      <c r="C113" s="417"/>
      <c r="D113" s="407" t="str">
        <f ca="1">OFFSET(①一括入力!AA$9,'②（一括入力用）異動報告書'!$A110-1,0)</f>
        <v/>
      </c>
      <c r="E113" s="407" t="str">
        <f ca="1">OFFSET(①一括入力!AB$9,'②（一括入力用）異動報告書'!$A110-1,0)</f>
        <v/>
      </c>
      <c r="F113" s="407" t="str">
        <f ca="1">OFFSET(①一括入力!AC$9,'②（一括入力用）異動報告書'!$A110-1,0)</f>
        <v/>
      </c>
      <c r="G113" s="407" t="str">
        <f ca="1">OFFSET(①一括入力!AD$9,'②（一括入力用）異動報告書'!$A110-1,0)</f>
        <v/>
      </c>
      <c r="H113" s="407" t="str">
        <f ca="1">OFFSET(①一括入力!AE$9,'②（一括入力用）異動報告書'!$A110-1,0)</f>
        <v/>
      </c>
      <c r="I113" s="407" t="str">
        <f ca="1">OFFSET(①一括入力!AF$9,'②（一括入力用）異動報告書'!$A110-1,0)</f>
        <v/>
      </c>
      <c r="J113" s="407" t="str">
        <f ca="1">OFFSET(①一括入力!AG$9,'②（一括入力用）異動報告書'!$A110-1,0)</f>
        <v/>
      </c>
      <c r="K113" s="241" t="str">
        <f ca="1">IFERROR(OFFSET(①一括入力!$AK$9,'②（一括入力用）異動報告書'!$A110-1,0),"")</f>
        <v/>
      </c>
      <c r="L113" s="242"/>
      <c r="M113" s="242"/>
      <c r="N113" s="243"/>
      <c r="O113" s="241" t="str">
        <f ca="1">IFERROR(OFFSET(①一括入力!$AL$9,'②（一括入力用）異動報告書'!$A110-1,0),"")</f>
        <v/>
      </c>
      <c r="P113" s="242"/>
      <c r="Q113" s="242"/>
      <c r="R113" s="409"/>
      <c r="S113" s="411" t="str">
        <f ca="1">OFFSET(①一括入力!$BC$9,'②（一括入力用）異動報告書'!$A110-1,0)</f>
        <v/>
      </c>
      <c r="T113" s="412"/>
      <c r="U113" s="412"/>
      <c r="V113" s="412"/>
      <c r="W113" s="412"/>
      <c r="X113" s="412"/>
      <c r="Y113" s="412"/>
      <c r="Z113" s="412"/>
      <c r="AA113" s="413"/>
      <c r="AB113" s="254" t="s">
        <v>5102</v>
      </c>
      <c r="AC113" s="255"/>
      <c r="AD113" s="255"/>
      <c r="AE113" s="255"/>
      <c r="AF113" s="255"/>
      <c r="AG113" s="256"/>
      <c r="AH113" s="239"/>
      <c r="AI113" s="241" t="str">
        <f ca="1">OFFSET(①一括入力!$BT$9,'②（一括入力用）異動報告書'!A110-1,0)</f>
        <v/>
      </c>
      <c r="AJ113" s="242"/>
      <c r="AK113" s="242"/>
      <c r="AL113" s="242"/>
      <c r="AM113" s="242"/>
      <c r="AN113" s="242"/>
      <c r="AO113" s="242"/>
      <c r="AP113" s="242"/>
      <c r="AQ113" s="243"/>
      <c r="AR113" s="229" t="str">
        <f ca="1">OFFSET(①一括入力!$CG$9,'②（一括入力用）異動報告書'!A110-1,0)</f>
        <v/>
      </c>
      <c r="AS113" s="230"/>
      <c r="AT113" s="230"/>
      <c r="AU113" s="230"/>
      <c r="AV113" s="230"/>
      <c r="AW113" s="230"/>
      <c r="AX113" s="230"/>
      <c r="AY113" s="230"/>
      <c r="AZ113" s="230"/>
      <c r="BA113" s="230"/>
      <c r="BB113" s="231"/>
      <c r="BC113" s="71" t="s">
        <v>5168</v>
      </c>
      <c r="BD113" s="72" t="str">
        <f t="shared" ref="BD113" ca="1" si="49">IF(OR(COUNTBLANK(S110:AA115)=45,COUNTBLANK(S110:AA115)=53),"",1)</f>
        <v/>
      </c>
      <c r="BE113" s="166"/>
      <c r="BF113" s="167"/>
    </row>
    <row r="114" spans="1:58" ht="8.1" customHeight="1">
      <c r="A114" s="391"/>
      <c r="B114" s="258"/>
      <c r="C114" s="179"/>
      <c r="D114" s="205"/>
      <c r="E114" s="205"/>
      <c r="F114" s="205"/>
      <c r="G114" s="205"/>
      <c r="H114" s="205"/>
      <c r="I114" s="205"/>
      <c r="J114" s="205"/>
      <c r="K114" s="244"/>
      <c r="L114" s="245"/>
      <c r="M114" s="245"/>
      <c r="N114" s="246"/>
      <c r="O114" s="244"/>
      <c r="P114" s="245"/>
      <c r="Q114" s="245"/>
      <c r="R114" s="402"/>
      <c r="S114" s="212"/>
      <c r="T114" s="414"/>
      <c r="U114" s="414"/>
      <c r="V114" s="414"/>
      <c r="W114" s="414"/>
      <c r="X114" s="414"/>
      <c r="Y114" s="414"/>
      <c r="Z114" s="414"/>
      <c r="AA114" s="213"/>
      <c r="AB114" s="254" t="s">
        <v>5103</v>
      </c>
      <c r="AC114" s="255"/>
      <c r="AD114" s="255"/>
      <c r="AE114" s="255"/>
      <c r="AF114" s="255"/>
      <c r="AG114" s="256"/>
      <c r="AH114" s="239"/>
      <c r="AI114" s="244"/>
      <c r="AJ114" s="245"/>
      <c r="AK114" s="245"/>
      <c r="AL114" s="245"/>
      <c r="AM114" s="245"/>
      <c r="AN114" s="245"/>
      <c r="AO114" s="245"/>
      <c r="AP114" s="245"/>
      <c r="AQ114" s="246"/>
      <c r="AR114" s="229"/>
      <c r="AS114" s="230"/>
      <c r="AT114" s="230"/>
      <c r="AU114" s="230"/>
      <c r="AV114" s="230"/>
      <c r="AW114" s="230"/>
      <c r="AX114" s="230"/>
      <c r="AY114" s="230"/>
      <c r="AZ114" s="230"/>
      <c r="BA114" s="230"/>
      <c r="BB114" s="231"/>
      <c r="BC114" s="71" t="s">
        <v>5169</v>
      </c>
      <c r="BD114" s="72" t="str">
        <f t="shared" ref="BD114" ca="1" si="50">IF(OR(AH110=2,AH110=3,AH110=4),IF(COUNTBLANK(AB110:AQ115)=81,"",1),IF(COUNTBLANK(AB110:AQ115)=82,"",IF(COUNTBLANK(AB110:AQ115)=90,"",1)))</f>
        <v/>
      </c>
      <c r="BE114" s="166"/>
      <c r="BF114" s="167"/>
    </row>
    <row r="115" spans="1:58" ht="8.1" customHeight="1">
      <c r="A115" s="391"/>
      <c r="B115" s="418"/>
      <c r="C115" s="419"/>
      <c r="D115" s="408"/>
      <c r="E115" s="408"/>
      <c r="F115" s="408"/>
      <c r="G115" s="408"/>
      <c r="H115" s="408"/>
      <c r="I115" s="408"/>
      <c r="J115" s="408"/>
      <c r="K115" s="247"/>
      <c r="L115" s="248"/>
      <c r="M115" s="248"/>
      <c r="N115" s="249"/>
      <c r="O115" s="247"/>
      <c r="P115" s="248"/>
      <c r="Q115" s="248"/>
      <c r="R115" s="410"/>
      <c r="S115" s="214"/>
      <c r="T115" s="415"/>
      <c r="U115" s="415"/>
      <c r="V115" s="415"/>
      <c r="W115" s="415"/>
      <c r="X115" s="415"/>
      <c r="Y115" s="415"/>
      <c r="Z115" s="415"/>
      <c r="AA115" s="215"/>
      <c r="AB115" s="404"/>
      <c r="AC115" s="405"/>
      <c r="AD115" s="405"/>
      <c r="AE115" s="405"/>
      <c r="AF115" s="405"/>
      <c r="AG115" s="406"/>
      <c r="AH115" s="240"/>
      <c r="AI115" s="247"/>
      <c r="AJ115" s="248"/>
      <c r="AK115" s="248"/>
      <c r="AL115" s="248"/>
      <c r="AM115" s="248"/>
      <c r="AN115" s="248"/>
      <c r="AO115" s="248"/>
      <c r="AP115" s="248"/>
      <c r="AQ115" s="249"/>
      <c r="AR115" s="232"/>
      <c r="AS115" s="233"/>
      <c r="AT115" s="233"/>
      <c r="AU115" s="233"/>
      <c r="AV115" s="233"/>
      <c r="AW115" s="233"/>
      <c r="AX115" s="233"/>
      <c r="AY115" s="233"/>
      <c r="AZ115" s="233"/>
      <c r="BA115" s="233"/>
      <c r="BB115" s="234"/>
      <c r="BC115" s="73" t="s">
        <v>5166</v>
      </c>
      <c r="BD115" s="74" t="str">
        <f t="shared" ref="BD115" ca="1" si="51">IF(AND(COUNTBLANK(B110:R115)=89,COUNTBLANK(S110:AA115)&lt;&gt;53,COUNTBLANK(AB110:BB115)&lt;&gt;155),1,"")</f>
        <v/>
      </c>
      <c r="BE115" s="168"/>
      <c r="BF115" s="169"/>
    </row>
    <row r="116" spans="1:58" ht="8.1" customHeight="1">
      <c r="A116" s="391">
        <v>15</v>
      </c>
      <c r="B116" s="392" t="str">
        <f ca="1">OFFSET(①一括入力!$V$9,'②（一括入力用）異動報告書'!$A116-1,0)</f>
        <v/>
      </c>
      <c r="C116" s="393"/>
      <c r="D116" s="393"/>
      <c r="E116" s="393"/>
      <c r="F116" s="393"/>
      <c r="G116" s="393"/>
      <c r="H116" s="393"/>
      <c r="I116" s="393"/>
      <c r="J116" s="394"/>
      <c r="K116" s="399" t="str">
        <f ca="1">IFERROR(OFFSET(①一括入力!$AP$9,'②（一括入力用）異動報告書'!$A116-1,0),"")</f>
        <v/>
      </c>
      <c r="L116" s="393"/>
      <c r="M116" s="393"/>
      <c r="N116" s="394"/>
      <c r="O116" s="399" t="str">
        <f ca="1">IFERROR(OFFSET(①一括入力!$AQ$9,'②（一括入力用）異動報告書'!$A116-1,0),"")</f>
        <v/>
      </c>
      <c r="P116" s="393"/>
      <c r="Q116" s="393"/>
      <c r="R116" s="401"/>
      <c r="S116" s="257" t="s">
        <v>5060</v>
      </c>
      <c r="T116" s="177"/>
      <c r="U116" s="204" t="str">
        <f ca="1">OFFSET(①一括入力!AV$9,'②（一括入力用）異動報告書'!$A116-1,0)</f>
        <v/>
      </c>
      <c r="V116" s="204" t="str">
        <f ca="1">OFFSET(①一括入力!AW$9,'②（一括入力用）異動報告書'!$A116-1,0)</f>
        <v/>
      </c>
      <c r="W116" s="204" t="str">
        <f ca="1">OFFSET(①一括入力!AX$9,'②（一括入力用）異動報告書'!$A116-1,0)</f>
        <v/>
      </c>
      <c r="X116" s="204" t="str">
        <f ca="1">OFFSET(①一括入力!AY$9,'②（一括入力用）異動報告書'!$A116-1,0)</f>
        <v/>
      </c>
      <c r="Y116" s="204" t="str">
        <f ca="1">OFFSET(①一括入力!AZ$9,'②（一括入力用）異動報告書'!$A116-1,0)</f>
        <v/>
      </c>
      <c r="Z116" s="204" t="str">
        <f ca="1">OFFSET(①一括入力!BA$9,'②（一括入力用）異動報告書'!$A116-1,0)</f>
        <v/>
      </c>
      <c r="AA116" s="207" t="str">
        <f ca="1">OFFSET(①一括入力!BB$9,'②（一括入力用）異動報告書'!$A116-1,0)</f>
        <v/>
      </c>
      <c r="AB116" s="235" t="s">
        <v>5104</v>
      </c>
      <c r="AC116" s="236"/>
      <c r="AD116" s="236"/>
      <c r="AE116" s="236"/>
      <c r="AF116" s="236"/>
      <c r="AG116" s="237"/>
      <c r="AH116" s="238" t="str">
        <f ca="1">OFFSET(①一括入力!$BF$9,'②（一括入力用）異動報告書'!A116-1,0)</f>
        <v/>
      </c>
      <c r="AI116" s="176" t="s">
        <v>5060</v>
      </c>
      <c r="AJ116" s="177"/>
      <c r="AK116" s="204" t="str">
        <f ca="1">OFFSET(①一括入力!BK$9,'②（一括入力用）異動報告書'!$A116-1,0)</f>
        <v/>
      </c>
      <c r="AL116" s="204" t="str">
        <f ca="1">OFFSET(①一括入力!BL$9,'②（一括入力用）異動報告書'!$A116-1,0)</f>
        <v/>
      </c>
      <c r="AM116" s="204" t="str">
        <f ca="1">OFFSET(①一括入力!BM$9,'②（一括入力用）異動報告書'!$A116-1,0)</f>
        <v/>
      </c>
      <c r="AN116" s="204" t="str">
        <f ca="1">OFFSET(①一括入力!BN$9,'②（一括入力用）異動報告書'!$A116-1,0)</f>
        <v/>
      </c>
      <c r="AO116" s="204" t="str">
        <f ca="1">OFFSET(①一括入力!BO$9,'②（一括入力用）異動報告書'!$A116-1,0)</f>
        <v/>
      </c>
      <c r="AP116" s="204" t="str">
        <f ca="1">OFFSET(①一括入力!BP$9,'②（一括入力用）異動報告書'!$A116-1,0)</f>
        <v/>
      </c>
      <c r="AQ116" s="204" t="str">
        <f ca="1">OFFSET(①一括入力!BQ$9,'②（一括入力用）異動報告書'!$A116-1,0)</f>
        <v/>
      </c>
      <c r="AR116" s="176" t="s">
        <v>5060</v>
      </c>
      <c r="AS116" s="177"/>
      <c r="AT116" s="204" t="str">
        <f ca="1">OFFSET(①一括入力!BY$9,'②（一括入力用）異動報告書'!$A116-1,0)</f>
        <v/>
      </c>
      <c r="AU116" s="204" t="str">
        <f ca="1">OFFSET(①一括入力!BZ$9,'②（一括入力用）異動報告書'!$A116-1,0)</f>
        <v/>
      </c>
      <c r="AV116" s="204" t="str">
        <f ca="1">OFFSET(①一括入力!CA$9,'②（一括入力用）異動報告書'!$A116-1,0)</f>
        <v/>
      </c>
      <c r="AW116" s="204" t="str">
        <f ca="1">OFFSET(①一括入力!CB$9,'②（一括入力用）異動報告書'!$A116-1,0)</f>
        <v/>
      </c>
      <c r="AX116" s="204" t="str">
        <f ca="1">OFFSET(①一括入力!CC$9,'②（一括入力用）異動報告書'!$A116-1,0)</f>
        <v/>
      </c>
      <c r="AY116" s="204" t="str">
        <f ca="1">OFFSET(①一括入力!CD$9,'②（一括入力用）異動報告書'!$A116-1,0)</f>
        <v/>
      </c>
      <c r="AZ116" s="207" t="str">
        <f ca="1">OFFSET(①一括入力!CE$9,'②（一括入力用）異動報告書'!$A116-1,0)</f>
        <v/>
      </c>
      <c r="BA116" s="210" t="str">
        <f ca="1">OFFSET(①一括入力!$CF$9,'②（一括入力用）異動報告書'!A116-1,0)</f>
        <v/>
      </c>
      <c r="BB116" s="211"/>
      <c r="BC116" s="160" t="s">
        <v>5131</v>
      </c>
      <c r="BD116" s="162" t="str">
        <f ca="1">OFFSET(①一括入力!$CI$9,A116-1,0)</f>
        <v/>
      </c>
      <c r="BE116" s="164"/>
      <c r="BF116" s="165"/>
    </row>
    <row r="117" spans="1:58" ht="8.1" customHeight="1">
      <c r="A117" s="391"/>
      <c r="B117" s="395"/>
      <c r="C117" s="245"/>
      <c r="D117" s="245"/>
      <c r="E117" s="245"/>
      <c r="F117" s="245"/>
      <c r="G117" s="245"/>
      <c r="H117" s="245"/>
      <c r="I117" s="245"/>
      <c r="J117" s="246"/>
      <c r="K117" s="244"/>
      <c r="L117" s="245"/>
      <c r="M117" s="245"/>
      <c r="N117" s="246"/>
      <c r="O117" s="244"/>
      <c r="P117" s="245"/>
      <c r="Q117" s="245"/>
      <c r="R117" s="402"/>
      <c r="S117" s="258"/>
      <c r="T117" s="179"/>
      <c r="U117" s="205"/>
      <c r="V117" s="205"/>
      <c r="W117" s="205"/>
      <c r="X117" s="205"/>
      <c r="Y117" s="205"/>
      <c r="Z117" s="205"/>
      <c r="AA117" s="208"/>
      <c r="AB117" s="254" t="s">
        <v>5105</v>
      </c>
      <c r="AC117" s="255"/>
      <c r="AD117" s="255"/>
      <c r="AE117" s="255"/>
      <c r="AF117" s="255"/>
      <c r="AG117" s="256"/>
      <c r="AH117" s="239"/>
      <c r="AI117" s="178"/>
      <c r="AJ117" s="179"/>
      <c r="AK117" s="205"/>
      <c r="AL117" s="205"/>
      <c r="AM117" s="205"/>
      <c r="AN117" s="205"/>
      <c r="AO117" s="205"/>
      <c r="AP117" s="205"/>
      <c r="AQ117" s="205"/>
      <c r="AR117" s="178"/>
      <c r="AS117" s="179"/>
      <c r="AT117" s="205"/>
      <c r="AU117" s="205"/>
      <c r="AV117" s="205"/>
      <c r="AW117" s="205"/>
      <c r="AX117" s="205"/>
      <c r="AY117" s="205"/>
      <c r="AZ117" s="208"/>
      <c r="BA117" s="212"/>
      <c r="BB117" s="213"/>
      <c r="BC117" s="161"/>
      <c r="BD117" s="163"/>
      <c r="BE117" s="166"/>
      <c r="BF117" s="167"/>
    </row>
    <row r="118" spans="1:58" ht="8.1" customHeight="1">
      <c r="A118" s="391"/>
      <c r="B118" s="396"/>
      <c r="C118" s="397"/>
      <c r="D118" s="397"/>
      <c r="E118" s="397"/>
      <c r="F118" s="397"/>
      <c r="G118" s="397"/>
      <c r="H118" s="397"/>
      <c r="I118" s="397"/>
      <c r="J118" s="398"/>
      <c r="K118" s="400"/>
      <c r="L118" s="397"/>
      <c r="M118" s="397"/>
      <c r="N118" s="398"/>
      <c r="O118" s="400"/>
      <c r="P118" s="397"/>
      <c r="Q118" s="397"/>
      <c r="R118" s="403"/>
      <c r="S118" s="259"/>
      <c r="T118" s="181"/>
      <c r="U118" s="206"/>
      <c r="V118" s="206"/>
      <c r="W118" s="206"/>
      <c r="X118" s="206"/>
      <c r="Y118" s="206"/>
      <c r="Z118" s="206"/>
      <c r="AA118" s="209"/>
      <c r="AB118" s="254" t="s">
        <v>5101</v>
      </c>
      <c r="AC118" s="255"/>
      <c r="AD118" s="255"/>
      <c r="AE118" s="255"/>
      <c r="AF118" s="255"/>
      <c r="AG118" s="256"/>
      <c r="AH118" s="239"/>
      <c r="AI118" s="180"/>
      <c r="AJ118" s="181"/>
      <c r="AK118" s="206"/>
      <c r="AL118" s="206"/>
      <c r="AM118" s="206"/>
      <c r="AN118" s="206"/>
      <c r="AO118" s="206"/>
      <c r="AP118" s="206"/>
      <c r="AQ118" s="206"/>
      <c r="AR118" s="180"/>
      <c r="AS118" s="181"/>
      <c r="AT118" s="206"/>
      <c r="AU118" s="206"/>
      <c r="AV118" s="206"/>
      <c r="AW118" s="206"/>
      <c r="AX118" s="206"/>
      <c r="AY118" s="206"/>
      <c r="AZ118" s="209"/>
      <c r="BA118" s="214"/>
      <c r="BB118" s="215"/>
      <c r="BC118" s="71" t="s">
        <v>5163</v>
      </c>
      <c r="BD118" s="72" t="str">
        <f t="shared" ref="BD118" ca="1" si="52">IF(AND(COUNTBLANK(B116:BB121)&lt;&gt;309,COUNTBLANK(B116:R121)&lt;&gt;89),1,"")</f>
        <v/>
      </c>
      <c r="BE118" s="166"/>
      <c r="BF118" s="167"/>
    </row>
    <row r="119" spans="1:58" ht="8.1" customHeight="1">
      <c r="A119" s="391"/>
      <c r="B119" s="416" t="s">
        <v>5037</v>
      </c>
      <c r="C119" s="417"/>
      <c r="D119" s="407" t="str">
        <f ca="1">OFFSET(①一括入力!AA$9,'②（一括入力用）異動報告書'!$A116-1,0)</f>
        <v/>
      </c>
      <c r="E119" s="407" t="str">
        <f ca="1">OFFSET(①一括入力!AB$9,'②（一括入力用）異動報告書'!$A116-1,0)</f>
        <v/>
      </c>
      <c r="F119" s="407" t="str">
        <f ca="1">OFFSET(①一括入力!AC$9,'②（一括入力用）異動報告書'!$A116-1,0)</f>
        <v/>
      </c>
      <c r="G119" s="407" t="str">
        <f ca="1">OFFSET(①一括入力!AD$9,'②（一括入力用）異動報告書'!$A116-1,0)</f>
        <v/>
      </c>
      <c r="H119" s="407" t="str">
        <f ca="1">OFFSET(①一括入力!AE$9,'②（一括入力用）異動報告書'!$A116-1,0)</f>
        <v/>
      </c>
      <c r="I119" s="407" t="str">
        <f ca="1">OFFSET(①一括入力!AF$9,'②（一括入力用）異動報告書'!$A116-1,0)</f>
        <v/>
      </c>
      <c r="J119" s="407" t="str">
        <f ca="1">OFFSET(①一括入力!AG$9,'②（一括入力用）異動報告書'!$A116-1,0)</f>
        <v/>
      </c>
      <c r="K119" s="241" t="str">
        <f ca="1">IFERROR(OFFSET(①一括入力!$AK$9,'②（一括入力用）異動報告書'!$A116-1,0),"")</f>
        <v/>
      </c>
      <c r="L119" s="242"/>
      <c r="M119" s="242"/>
      <c r="N119" s="243"/>
      <c r="O119" s="241" t="str">
        <f ca="1">IFERROR(OFFSET(①一括入力!$AL$9,'②（一括入力用）異動報告書'!$A116-1,0),"")</f>
        <v/>
      </c>
      <c r="P119" s="242"/>
      <c r="Q119" s="242"/>
      <c r="R119" s="409"/>
      <c r="S119" s="411" t="str">
        <f ca="1">OFFSET(①一括入力!$BC$9,'②（一括入力用）異動報告書'!$A116-1,0)</f>
        <v/>
      </c>
      <c r="T119" s="412"/>
      <c r="U119" s="412"/>
      <c r="V119" s="412"/>
      <c r="W119" s="412"/>
      <c r="X119" s="412"/>
      <c r="Y119" s="412"/>
      <c r="Z119" s="412"/>
      <c r="AA119" s="413"/>
      <c r="AB119" s="254" t="s">
        <v>5102</v>
      </c>
      <c r="AC119" s="255"/>
      <c r="AD119" s="255"/>
      <c r="AE119" s="255"/>
      <c r="AF119" s="255"/>
      <c r="AG119" s="256"/>
      <c r="AH119" s="239"/>
      <c r="AI119" s="241" t="str">
        <f ca="1">OFFSET(①一括入力!$BT$9,'②（一括入力用）異動報告書'!A116-1,0)</f>
        <v/>
      </c>
      <c r="AJ119" s="242"/>
      <c r="AK119" s="242"/>
      <c r="AL119" s="242"/>
      <c r="AM119" s="242"/>
      <c r="AN119" s="242"/>
      <c r="AO119" s="242"/>
      <c r="AP119" s="242"/>
      <c r="AQ119" s="243"/>
      <c r="AR119" s="229" t="str">
        <f ca="1">OFFSET(①一括入力!$CG$9,'②（一括入力用）異動報告書'!A116-1,0)</f>
        <v/>
      </c>
      <c r="AS119" s="230"/>
      <c r="AT119" s="230"/>
      <c r="AU119" s="230"/>
      <c r="AV119" s="230"/>
      <c r="AW119" s="230"/>
      <c r="AX119" s="230"/>
      <c r="AY119" s="230"/>
      <c r="AZ119" s="230"/>
      <c r="BA119" s="230"/>
      <c r="BB119" s="231"/>
      <c r="BC119" s="71" t="s">
        <v>5168</v>
      </c>
      <c r="BD119" s="72" t="str">
        <f t="shared" ref="BD119" ca="1" si="53">IF(OR(COUNTBLANK(S116:AA121)=45,COUNTBLANK(S116:AA121)=53),"",1)</f>
        <v/>
      </c>
      <c r="BE119" s="166"/>
      <c r="BF119" s="167"/>
    </row>
    <row r="120" spans="1:58" ht="8.1" customHeight="1">
      <c r="A120" s="391"/>
      <c r="B120" s="258"/>
      <c r="C120" s="179"/>
      <c r="D120" s="205"/>
      <c r="E120" s="205"/>
      <c r="F120" s="205"/>
      <c r="G120" s="205"/>
      <c r="H120" s="205"/>
      <c r="I120" s="205"/>
      <c r="J120" s="205"/>
      <c r="K120" s="244"/>
      <c r="L120" s="245"/>
      <c r="M120" s="245"/>
      <c r="N120" s="246"/>
      <c r="O120" s="244"/>
      <c r="P120" s="245"/>
      <c r="Q120" s="245"/>
      <c r="R120" s="402"/>
      <c r="S120" s="212"/>
      <c r="T120" s="414"/>
      <c r="U120" s="414"/>
      <c r="V120" s="414"/>
      <c r="W120" s="414"/>
      <c r="X120" s="414"/>
      <c r="Y120" s="414"/>
      <c r="Z120" s="414"/>
      <c r="AA120" s="213"/>
      <c r="AB120" s="254" t="s">
        <v>5103</v>
      </c>
      <c r="AC120" s="255"/>
      <c r="AD120" s="255"/>
      <c r="AE120" s="255"/>
      <c r="AF120" s="255"/>
      <c r="AG120" s="256"/>
      <c r="AH120" s="239"/>
      <c r="AI120" s="244"/>
      <c r="AJ120" s="245"/>
      <c r="AK120" s="245"/>
      <c r="AL120" s="245"/>
      <c r="AM120" s="245"/>
      <c r="AN120" s="245"/>
      <c r="AO120" s="245"/>
      <c r="AP120" s="245"/>
      <c r="AQ120" s="246"/>
      <c r="AR120" s="229"/>
      <c r="AS120" s="230"/>
      <c r="AT120" s="230"/>
      <c r="AU120" s="230"/>
      <c r="AV120" s="230"/>
      <c r="AW120" s="230"/>
      <c r="AX120" s="230"/>
      <c r="AY120" s="230"/>
      <c r="AZ120" s="230"/>
      <c r="BA120" s="230"/>
      <c r="BB120" s="231"/>
      <c r="BC120" s="71" t="s">
        <v>5169</v>
      </c>
      <c r="BD120" s="72" t="str">
        <f t="shared" ref="BD120" ca="1" si="54">IF(OR(AH116=2,AH116=3,AH116=4),IF(COUNTBLANK(AB116:AQ121)=81,"",1),IF(COUNTBLANK(AB116:AQ121)=82,"",IF(COUNTBLANK(AB116:AQ121)=90,"",1)))</f>
        <v/>
      </c>
      <c r="BE120" s="166"/>
      <c r="BF120" s="167"/>
    </row>
    <row r="121" spans="1:58" ht="8.1" customHeight="1">
      <c r="A121" s="391"/>
      <c r="B121" s="418"/>
      <c r="C121" s="419"/>
      <c r="D121" s="408"/>
      <c r="E121" s="408"/>
      <c r="F121" s="408"/>
      <c r="G121" s="408"/>
      <c r="H121" s="408"/>
      <c r="I121" s="408"/>
      <c r="J121" s="408"/>
      <c r="K121" s="247"/>
      <c r="L121" s="248"/>
      <c r="M121" s="248"/>
      <c r="N121" s="249"/>
      <c r="O121" s="247"/>
      <c r="P121" s="248"/>
      <c r="Q121" s="248"/>
      <c r="R121" s="410"/>
      <c r="S121" s="214"/>
      <c r="T121" s="415"/>
      <c r="U121" s="415"/>
      <c r="V121" s="415"/>
      <c r="W121" s="415"/>
      <c r="X121" s="415"/>
      <c r="Y121" s="415"/>
      <c r="Z121" s="415"/>
      <c r="AA121" s="215"/>
      <c r="AB121" s="404"/>
      <c r="AC121" s="405"/>
      <c r="AD121" s="405"/>
      <c r="AE121" s="405"/>
      <c r="AF121" s="405"/>
      <c r="AG121" s="406"/>
      <c r="AH121" s="240"/>
      <c r="AI121" s="247"/>
      <c r="AJ121" s="248"/>
      <c r="AK121" s="248"/>
      <c r="AL121" s="248"/>
      <c r="AM121" s="248"/>
      <c r="AN121" s="248"/>
      <c r="AO121" s="248"/>
      <c r="AP121" s="248"/>
      <c r="AQ121" s="249"/>
      <c r="AR121" s="232"/>
      <c r="AS121" s="233"/>
      <c r="AT121" s="233"/>
      <c r="AU121" s="233"/>
      <c r="AV121" s="233"/>
      <c r="AW121" s="233"/>
      <c r="AX121" s="233"/>
      <c r="AY121" s="233"/>
      <c r="AZ121" s="233"/>
      <c r="BA121" s="233"/>
      <c r="BB121" s="234"/>
      <c r="BC121" s="73" t="s">
        <v>5166</v>
      </c>
      <c r="BD121" s="74" t="str">
        <f t="shared" ref="BD121" ca="1" si="55">IF(AND(COUNTBLANK(B116:R121)=89,COUNTBLANK(S116:AA121)&lt;&gt;53,COUNTBLANK(AB116:BB121)&lt;&gt;155),1,"")</f>
        <v/>
      </c>
      <c r="BE121" s="168"/>
      <c r="BF121" s="169"/>
    </row>
    <row r="122" spans="1:58" ht="8.1" customHeight="1">
      <c r="A122" s="391">
        <v>16</v>
      </c>
      <c r="B122" s="392" t="str">
        <f ca="1">OFFSET(①一括入力!$V$9,'②（一括入力用）異動報告書'!$A122-1,0)</f>
        <v/>
      </c>
      <c r="C122" s="393"/>
      <c r="D122" s="393"/>
      <c r="E122" s="393"/>
      <c r="F122" s="393"/>
      <c r="G122" s="393"/>
      <c r="H122" s="393"/>
      <c r="I122" s="393"/>
      <c r="J122" s="394"/>
      <c r="K122" s="399" t="str">
        <f ca="1">IFERROR(OFFSET(①一括入力!$AP$9,'②（一括入力用）異動報告書'!$A122-1,0),"")</f>
        <v/>
      </c>
      <c r="L122" s="393"/>
      <c r="M122" s="393"/>
      <c r="N122" s="394"/>
      <c r="O122" s="399" t="str">
        <f ca="1">IFERROR(OFFSET(①一括入力!$AQ$9,'②（一括入力用）異動報告書'!$A122-1,0),"")</f>
        <v/>
      </c>
      <c r="P122" s="393"/>
      <c r="Q122" s="393"/>
      <c r="R122" s="401"/>
      <c r="S122" s="257" t="s">
        <v>5060</v>
      </c>
      <c r="T122" s="177"/>
      <c r="U122" s="204" t="str">
        <f ca="1">OFFSET(①一括入力!AV$9,'②（一括入力用）異動報告書'!$A122-1,0)</f>
        <v/>
      </c>
      <c r="V122" s="204" t="str">
        <f ca="1">OFFSET(①一括入力!AW$9,'②（一括入力用）異動報告書'!$A122-1,0)</f>
        <v/>
      </c>
      <c r="W122" s="204" t="str">
        <f ca="1">OFFSET(①一括入力!AX$9,'②（一括入力用）異動報告書'!$A122-1,0)</f>
        <v/>
      </c>
      <c r="X122" s="204" t="str">
        <f ca="1">OFFSET(①一括入力!AY$9,'②（一括入力用）異動報告書'!$A122-1,0)</f>
        <v/>
      </c>
      <c r="Y122" s="204" t="str">
        <f ca="1">OFFSET(①一括入力!AZ$9,'②（一括入力用）異動報告書'!$A122-1,0)</f>
        <v/>
      </c>
      <c r="Z122" s="204" t="str">
        <f ca="1">OFFSET(①一括入力!BA$9,'②（一括入力用）異動報告書'!$A122-1,0)</f>
        <v/>
      </c>
      <c r="AA122" s="207" t="str">
        <f ca="1">OFFSET(①一括入力!BB$9,'②（一括入力用）異動報告書'!$A122-1,0)</f>
        <v/>
      </c>
      <c r="AB122" s="235" t="s">
        <v>5104</v>
      </c>
      <c r="AC122" s="236"/>
      <c r="AD122" s="236"/>
      <c r="AE122" s="236"/>
      <c r="AF122" s="236"/>
      <c r="AG122" s="237"/>
      <c r="AH122" s="238" t="str">
        <f ca="1">OFFSET(①一括入力!$BF$9,'②（一括入力用）異動報告書'!A122-1,0)</f>
        <v/>
      </c>
      <c r="AI122" s="176" t="s">
        <v>5060</v>
      </c>
      <c r="AJ122" s="177"/>
      <c r="AK122" s="204" t="str">
        <f ca="1">OFFSET(①一括入力!BK$9,'②（一括入力用）異動報告書'!$A122-1,0)</f>
        <v/>
      </c>
      <c r="AL122" s="204" t="str">
        <f ca="1">OFFSET(①一括入力!BL$9,'②（一括入力用）異動報告書'!$A122-1,0)</f>
        <v/>
      </c>
      <c r="AM122" s="204" t="str">
        <f ca="1">OFFSET(①一括入力!BM$9,'②（一括入力用）異動報告書'!$A122-1,0)</f>
        <v/>
      </c>
      <c r="AN122" s="204" t="str">
        <f ca="1">OFFSET(①一括入力!BN$9,'②（一括入力用）異動報告書'!$A122-1,0)</f>
        <v/>
      </c>
      <c r="AO122" s="204" t="str">
        <f ca="1">OFFSET(①一括入力!BO$9,'②（一括入力用）異動報告書'!$A122-1,0)</f>
        <v/>
      </c>
      <c r="AP122" s="204" t="str">
        <f ca="1">OFFSET(①一括入力!BP$9,'②（一括入力用）異動報告書'!$A122-1,0)</f>
        <v/>
      </c>
      <c r="AQ122" s="204" t="str">
        <f ca="1">OFFSET(①一括入力!BQ$9,'②（一括入力用）異動報告書'!$A122-1,0)</f>
        <v/>
      </c>
      <c r="AR122" s="176" t="s">
        <v>5060</v>
      </c>
      <c r="AS122" s="177"/>
      <c r="AT122" s="204" t="str">
        <f ca="1">OFFSET(①一括入力!BY$9,'②（一括入力用）異動報告書'!$A122-1,0)</f>
        <v/>
      </c>
      <c r="AU122" s="204" t="str">
        <f ca="1">OFFSET(①一括入力!BZ$9,'②（一括入力用）異動報告書'!$A122-1,0)</f>
        <v/>
      </c>
      <c r="AV122" s="204" t="str">
        <f ca="1">OFFSET(①一括入力!CA$9,'②（一括入力用）異動報告書'!$A122-1,0)</f>
        <v/>
      </c>
      <c r="AW122" s="204" t="str">
        <f ca="1">OFFSET(①一括入力!CB$9,'②（一括入力用）異動報告書'!$A122-1,0)</f>
        <v/>
      </c>
      <c r="AX122" s="204" t="str">
        <f ca="1">OFFSET(①一括入力!CC$9,'②（一括入力用）異動報告書'!$A122-1,0)</f>
        <v/>
      </c>
      <c r="AY122" s="204" t="str">
        <f ca="1">OFFSET(①一括入力!CD$9,'②（一括入力用）異動報告書'!$A122-1,0)</f>
        <v/>
      </c>
      <c r="AZ122" s="207" t="str">
        <f ca="1">OFFSET(①一括入力!CE$9,'②（一括入力用）異動報告書'!$A122-1,0)</f>
        <v/>
      </c>
      <c r="BA122" s="210" t="str">
        <f ca="1">OFFSET(①一括入力!$CF$9,'②（一括入力用）異動報告書'!A122-1,0)</f>
        <v/>
      </c>
      <c r="BB122" s="211"/>
      <c r="BC122" s="160" t="s">
        <v>5131</v>
      </c>
      <c r="BD122" s="162" t="str">
        <f ca="1">OFFSET(①一括入力!$CI$9,A122-1,0)</f>
        <v/>
      </c>
      <c r="BE122" s="164"/>
      <c r="BF122" s="165"/>
    </row>
    <row r="123" spans="1:58" ht="8.1" customHeight="1">
      <c r="A123" s="391"/>
      <c r="B123" s="395"/>
      <c r="C123" s="245"/>
      <c r="D123" s="245"/>
      <c r="E123" s="245"/>
      <c r="F123" s="245"/>
      <c r="G123" s="245"/>
      <c r="H123" s="245"/>
      <c r="I123" s="245"/>
      <c r="J123" s="246"/>
      <c r="K123" s="244"/>
      <c r="L123" s="245"/>
      <c r="M123" s="245"/>
      <c r="N123" s="246"/>
      <c r="O123" s="244"/>
      <c r="P123" s="245"/>
      <c r="Q123" s="245"/>
      <c r="R123" s="402"/>
      <c r="S123" s="258"/>
      <c r="T123" s="179"/>
      <c r="U123" s="205"/>
      <c r="V123" s="205"/>
      <c r="W123" s="205"/>
      <c r="X123" s="205"/>
      <c r="Y123" s="205"/>
      <c r="Z123" s="205"/>
      <c r="AA123" s="208"/>
      <c r="AB123" s="254" t="s">
        <v>5105</v>
      </c>
      <c r="AC123" s="255"/>
      <c r="AD123" s="255"/>
      <c r="AE123" s="255"/>
      <c r="AF123" s="255"/>
      <c r="AG123" s="256"/>
      <c r="AH123" s="239"/>
      <c r="AI123" s="178"/>
      <c r="AJ123" s="179"/>
      <c r="AK123" s="205"/>
      <c r="AL123" s="205"/>
      <c r="AM123" s="205"/>
      <c r="AN123" s="205"/>
      <c r="AO123" s="205"/>
      <c r="AP123" s="205"/>
      <c r="AQ123" s="205"/>
      <c r="AR123" s="178"/>
      <c r="AS123" s="179"/>
      <c r="AT123" s="205"/>
      <c r="AU123" s="205"/>
      <c r="AV123" s="205"/>
      <c r="AW123" s="205"/>
      <c r="AX123" s="205"/>
      <c r="AY123" s="205"/>
      <c r="AZ123" s="208"/>
      <c r="BA123" s="212"/>
      <c r="BB123" s="213"/>
      <c r="BC123" s="161"/>
      <c r="BD123" s="163"/>
      <c r="BE123" s="166"/>
      <c r="BF123" s="167"/>
    </row>
    <row r="124" spans="1:58" ht="8.1" customHeight="1">
      <c r="A124" s="391"/>
      <c r="B124" s="396"/>
      <c r="C124" s="397"/>
      <c r="D124" s="397"/>
      <c r="E124" s="397"/>
      <c r="F124" s="397"/>
      <c r="G124" s="397"/>
      <c r="H124" s="397"/>
      <c r="I124" s="397"/>
      <c r="J124" s="398"/>
      <c r="K124" s="400"/>
      <c r="L124" s="397"/>
      <c r="M124" s="397"/>
      <c r="N124" s="398"/>
      <c r="O124" s="400"/>
      <c r="P124" s="397"/>
      <c r="Q124" s="397"/>
      <c r="R124" s="403"/>
      <c r="S124" s="259"/>
      <c r="T124" s="181"/>
      <c r="U124" s="206"/>
      <c r="V124" s="206"/>
      <c r="W124" s="206"/>
      <c r="X124" s="206"/>
      <c r="Y124" s="206"/>
      <c r="Z124" s="206"/>
      <c r="AA124" s="209"/>
      <c r="AB124" s="254" t="s">
        <v>5101</v>
      </c>
      <c r="AC124" s="255"/>
      <c r="AD124" s="255"/>
      <c r="AE124" s="255"/>
      <c r="AF124" s="255"/>
      <c r="AG124" s="256"/>
      <c r="AH124" s="239"/>
      <c r="AI124" s="180"/>
      <c r="AJ124" s="181"/>
      <c r="AK124" s="206"/>
      <c r="AL124" s="206"/>
      <c r="AM124" s="206"/>
      <c r="AN124" s="206"/>
      <c r="AO124" s="206"/>
      <c r="AP124" s="206"/>
      <c r="AQ124" s="206"/>
      <c r="AR124" s="180"/>
      <c r="AS124" s="181"/>
      <c r="AT124" s="206"/>
      <c r="AU124" s="206"/>
      <c r="AV124" s="206"/>
      <c r="AW124" s="206"/>
      <c r="AX124" s="206"/>
      <c r="AY124" s="206"/>
      <c r="AZ124" s="209"/>
      <c r="BA124" s="214"/>
      <c r="BB124" s="215"/>
      <c r="BC124" s="71" t="s">
        <v>5163</v>
      </c>
      <c r="BD124" s="72" t="str">
        <f t="shared" ref="BD124" ca="1" si="56">IF(AND(COUNTBLANK(B122:BB127)&lt;&gt;309,COUNTBLANK(B122:R127)&lt;&gt;89),1,"")</f>
        <v/>
      </c>
      <c r="BE124" s="166"/>
      <c r="BF124" s="167"/>
    </row>
    <row r="125" spans="1:58" ht="8.1" customHeight="1">
      <c r="A125" s="391"/>
      <c r="B125" s="416" t="s">
        <v>5037</v>
      </c>
      <c r="C125" s="417"/>
      <c r="D125" s="407" t="str">
        <f ca="1">OFFSET(①一括入力!AA$9,'②（一括入力用）異動報告書'!$A122-1,0)</f>
        <v/>
      </c>
      <c r="E125" s="407" t="str">
        <f ca="1">OFFSET(①一括入力!AB$9,'②（一括入力用）異動報告書'!$A122-1,0)</f>
        <v/>
      </c>
      <c r="F125" s="407" t="str">
        <f ca="1">OFFSET(①一括入力!AC$9,'②（一括入力用）異動報告書'!$A122-1,0)</f>
        <v/>
      </c>
      <c r="G125" s="407" t="str">
        <f ca="1">OFFSET(①一括入力!AD$9,'②（一括入力用）異動報告書'!$A122-1,0)</f>
        <v/>
      </c>
      <c r="H125" s="407" t="str">
        <f ca="1">OFFSET(①一括入力!AE$9,'②（一括入力用）異動報告書'!$A122-1,0)</f>
        <v/>
      </c>
      <c r="I125" s="407" t="str">
        <f ca="1">OFFSET(①一括入力!AF$9,'②（一括入力用）異動報告書'!$A122-1,0)</f>
        <v/>
      </c>
      <c r="J125" s="407" t="str">
        <f ca="1">OFFSET(①一括入力!AG$9,'②（一括入力用）異動報告書'!$A122-1,0)</f>
        <v/>
      </c>
      <c r="K125" s="241" t="str">
        <f ca="1">IFERROR(OFFSET(①一括入力!$AK$9,'②（一括入力用）異動報告書'!$A122-1,0),"")</f>
        <v/>
      </c>
      <c r="L125" s="242"/>
      <c r="M125" s="242"/>
      <c r="N125" s="243"/>
      <c r="O125" s="241" t="str">
        <f ca="1">IFERROR(OFFSET(①一括入力!$AL$9,'②（一括入力用）異動報告書'!$A122-1,0),"")</f>
        <v/>
      </c>
      <c r="P125" s="242"/>
      <c r="Q125" s="242"/>
      <c r="R125" s="409"/>
      <c r="S125" s="411" t="str">
        <f ca="1">OFFSET(①一括入力!$BC$9,'②（一括入力用）異動報告書'!$A122-1,0)</f>
        <v/>
      </c>
      <c r="T125" s="412"/>
      <c r="U125" s="412"/>
      <c r="V125" s="412"/>
      <c r="W125" s="412"/>
      <c r="X125" s="412"/>
      <c r="Y125" s="412"/>
      <c r="Z125" s="412"/>
      <c r="AA125" s="413"/>
      <c r="AB125" s="254" t="s">
        <v>5102</v>
      </c>
      <c r="AC125" s="255"/>
      <c r="AD125" s="255"/>
      <c r="AE125" s="255"/>
      <c r="AF125" s="255"/>
      <c r="AG125" s="256"/>
      <c r="AH125" s="239"/>
      <c r="AI125" s="241" t="str">
        <f ca="1">OFFSET(①一括入力!$BT$9,'②（一括入力用）異動報告書'!A122-1,0)</f>
        <v/>
      </c>
      <c r="AJ125" s="242"/>
      <c r="AK125" s="242"/>
      <c r="AL125" s="242"/>
      <c r="AM125" s="242"/>
      <c r="AN125" s="242"/>
      <c r="AO125" s="242"/>
      <c r="AP125" s="242"/>
      <c r="AQ125" s="243"/>
      <c r="AR125" s="229" t="str">
        <f ca="1">OFFSET(①一括入力!$CG$9,'②（一括入力用）異動報告書'!A122-1,0)</f>
        <v/>
      </c>
      <c r="AS125" s="230"/>
      <c r="AT125" s="230"/>
      <c r="AU125" s="230"/>
      <c r="AV125" s="230"/>
      <c r="AW125" s="230"/>
      <c r="AX125" s="230"/>
      <c r="AY125" s="230"/>
      <c r="AZ125" s="230"/>
      <c r="BA125" s="230"/>
      <c r="BB125" s="231"/>
      <c r="BC125" s="71" t="s">
        <v>5168</v>
      </c>
      <c r="BD125" s="72" t="str">
        <f t="shared" ref="BD125" ca="1" si="57">IF(OR(COUNTBLANK(S122:AA127)=45,COUNTBLANK(S122:AA127)=53),"",1)</f>
        <v/>
      </c>
      <c r="BE125" s="166"/>
      <c r="BF125" s="167"/>
    </row>
    <row r="126" spans="1:58" ht="8.1" customHeight="1">
      <c r="A126" s="391"/>
      <c r="B126" s="258"/>
      <c r="C126" s="179"/>
      <c r="D126" s="205"/>
      <c r="E126" s="205"/>
      <c r="F126" s="205"/>
      <c r="G126" s="205"/>
      <c r="H126" s="205"/>
      <c r="I126" s="205"/>
      <c r="J126" s="205"/>
      <c r="K126" s="244"/>
      <c r="L126" s="245"/>
      <c r="M126" s="245"/>
      <c r="N126" s="246"/>
      <c r="O126" s="244"/>
      <c r="P126" s="245"/>
      <c r="Q126" s="245"/>
      <c r="R126" s="402"/>
      <c r="S126" s="212"/>
      <c r="T126" s="414"/>
      <c r="U126" s="414"/>
      <c r="V126" s="414"/>
      <c r="W126" s="414"/>
      <c r="X126" s="414"/>
      <c r="Y126" s="414"/>
      <c r="Z126" s="414"/>
      <c r="AA126" s="213"/>
      <c r="AB126" s="254" t="s">
        <v>5103</v>
      </c>
      <c r="AC126" s="255"/>
      <c r="AD126" s="255"/>
      <c r="AE126" s="255"/>
      <c r="AF126" s="255"/>
      <c r="AG126" s="256"/>
      <c r="AH126" s="239"/>
      <c r="AI126" s="244"/>
      <c r="AJ126" s="245"/>
      <c r="AK126" s="245"/>
      <c r="AL126" s="245"/>
      <c r="AM126" s="245"/>
      <c r="AN126" s="245"/>
      <c r="AO126" s="245"/>
      <c r="AP126" s="245"/>
      <c r="AQ126" s="246"/>
      <c r="AR126" s="229"/>
      <c r="AS126" s="230"/>
      <c r="AT126" s="230"/>
      <c r="AU126" s="230"/>
      <c r="AV126" s="230"/>
      <c r="AW126" s="230"/>
      <c r="AX126" s="230"/>
      <c r="AY126" s="230"/>
      <c r="AZ126" s="230"/>
      <c r="BA126" s="230"/>
      <c r="BB126" s="231"/>
      <c r="BC126" s="71" t="s">
        <v>5169</v>
      </c>
      <c r="BD126" s="72" t="str">
        <f t="shared" ref="BD126" ca="1" si="58">IF(OR(AH122=2,AH122=3,AH122=4),IF(COUNTBLANK(AB122:AQ127)=81,"",1),IF(COUNTBLANK(AB122:AQ127)=82,"",IF(COUNTBLANK(AB122:AQ127)=90,"",1)))</f>
        <v/>
      </c>
      <c r="BE126" s="166"/>
      <c r="BF126" s="167"/>
    </row>
    <row r="127" spans="1:58" ht="8.1" customHeight="1">
      <c r="A127" s="391"/>
      <c r="B127" s="418"/>
      <c r="C127" s="419"/>
      <c r="D127" s="408"/>
      <c r="E127" s="408"/>
      <c r="F127" s="408"/>
      <c r="G127" s="408"/>
      <c r="H127" s="408"/>
      <c r="I127" s="408"/>
      <c r="J127" s="408"/>
      <c r="K127" s="247"/>
      <c r="L127" s="248"/>
      <c r="M127" s="248"/>
      <c r="N127" s="249"/>
      <c r="O127" s="247"/>
      <c r="P127" s="248"/>
      <c r="Q127" s="248"/>
      <c r="R127" s="410"/>
      <c r="S127" s="214"/>
      <c r="T127" s="415"/>
      <c r="U127" s="415"/>
      <c r="V127" s="415"/>
      <c r="W127" s="415"/>
      <c r="X127" s="415"/>
      <c r="Y127" s="415"/>
      <c r="Z127" s="415"/>
      <c r="AA127" s="215"/>
      <c r="AB127" s="404"/>
      <c r="AC127" s="405"/>
      <c r="AD127" s="405"/>
      <c r="AE127" s="405"/>
      <c r="AF127" s="405"/>
      <c r="AG127" s="406"/>
      <c r="AH127" s="240"/>
      <c r="AI127" s="247"/>
      <c r="AJ127" s="248"/>
      <c r="AK127" s="248"/>
      <c r="AL127" s="248"/>
      <c r="AM127" s="248"/>
      <c r="AN127" s="248"/>
      <c r="AO127" s="248"/>
      <c r="AP127" s="248"/>
      <c r="AQ127" s="249"/>
      <c r="AR127" s="232"/>
      <c r="AS127" s="233"/>
      <c r="AT127" s="233"/>
      <c r="AU127" s="233"/>
      <c r="AV127" s="233"/>
      <c r="AW127" s="233"/>
      <c r="AX127" s="233"/>
      <c r="AY127" s="233"/>
      <c r="AZ127" s="233"/>
      <c r="BA127" s="233"/>
      <c r="BB127" s="234"/>
      <c r="BC127" s="73" t="s">
        <v>5166</v>
      </c>
      <c r="BD127" s="74" t="str">
        <f t="shared" ref="BD127" ca="1" si="59">IF(AND(COUNTBLANK(B122:R127)=89,COUNTBLANK(S122:AA127)&lt;&gt;53,COUNTBLANK(AB122:BB127)&lt;&gt;155),1,"")</f>
        <v/>
      </c>
      <c r="BE127" s="168"/>
      <c r="BF127" s="169"/>
    </row>
    <row r="128" spans="1:58" ht="8.1" customHeight="1">
      <c r="A128" s="391">
        <v>17</v>
      </c>
      <c r="B128" s="392" t="str">
        <f ca="1">OFFSET(①一括入力!$V$9,'②（一括入力用）異動報告書'!$A128-1,0)</f>
        <v/>
      </c>
      <c r="C128" s="393"/>
      <c r="D128" s="393"/>
      <c r="E128" s="393"/>
      <c r="F128" s="393"/>
      <c r="G128" s="393"/>
      <c r="H128" s="393"/>
      <c r="I128" s="393"/>
      <c r="J128" s="394"/>
      <c r="K128" s="399" t="str">
        <f ca="1">IFERROR(OFFSET(①一括入力!$AP$9,'②（一括入力用）異動報告書'!$A128-1,0),"")</f>
        <v/>
      </c>
      <c r="L128" s="393"/>
      <c r="M128" s="393"/>
      <c r="N128" s="394"/>
      <c r="O128" s="399" t="str">
        <f ca="1">IFERROR(OFFSET(①一括入力!$AQ$9,'②（一括入力用）異動報告書'!$A128-1,0),"")</f>
        <v/>
      </c>
      <c r="P128" s="393"/>
      <c r="Q128" s="393"/>
      <c r="R128" s="401"/>
      <c r="S128" s="257" t="s">
        <v>5060</v>
      </c>
      <c r="T128" s="177"/>
      <c r="U128" s="204" t="str">
        <f ca="1">OFFSET(①一括入力!AV$9,'②（一括入力用）異動報告書'!$A128-1,0)</f>
        <v/>
      </c>
      <c r="V128" s="204" t="str">
        <f ca="1">OFFSET(①一括入力!AW$9,'②（一括入力用）異動報告書'!$A128-1,0)</f>
        <v/>
      </c>
      <c r="W128" s="204" t="str">
        <f ca="1">OFFSET(①一括入力!AX$9,'②（一括入力用）異動報告書'!$A128-1,0)</f>
        <v/>
      </c>
      <c r="X128" s="204" t="str">
        <f ca="1">OFFSET(①一括入力!AY$9,'②（一括入力用）異動報告書'!$A128-1,0)</f>
        <v/>
      </c>
      <c r="Y128" s="204" t="str">
        <f ca="1">OFFSET(①一括入力!AZ$9,'②（一括入力用）異動報告書'!$A128-1,0)</f>
        <v/>
      </c>
      <c r="Z128" s="204" t="str">
        <f ca="1">OFFSET(①一括入力!BA$9,'②（一括入力用）異動報告書'!$A128-1,0)</f>
        <v/>
      </c>
      <c r="AA128" s="207" t="str">
        <f ca="1">OFFSET(①一括入力!BB$9,'②（一括入力用）異動報告書'!$A128-1,0)</f>
        <v/>
      </c>
      <c r="AB128" s="235" t="s">
        <v>5104</v>
      </c>
      <c r="AC128" s="236"/>
      <c r="AD128" s="236"/>
      <c r="AE128" s="236"/>
      <c r="AF128" s="236"/>
      <c r="AG128" s="237"/>
      <c r="AH128" s="238" t="str">
        <f ca="1">OFFSET(①一括入力!$BF$9,'②（一括入力用）異動報告書'!A128-1,0)</f>
        <v/>
      </c>
      <c r="AI128" s="176" t="s">
        <v>5060</v>
      </c>
      <c r="AJ128" s="177"/>
      <c r="AK128" s="204" t="str">
        <f ca="1">OFFSET(①一括入力!BK$9,'②（一括入力用）異動報告書'!$A128-1,0)</f>
        <v/>
      </c>
      <c r="AL128" s="204" t="str">
        <f ca="1">OFFSET(①一括入力!BL$9,'②（一括入力用）異動報告書'!$A128-1,0)</f>
        <v/>
      </c>
      <c r="AM128" s="204" t="str">
        <f ca="1">OFFSET(①一括入力!BM$9,'②（一括入力用）異動報告書'!$A128-1,0)</f>
        <v/>
      </c>
      <c r="AN128" s="204" t="str">
        <f ca="1">OFFSET(①一括入力!BN$9,'②（一括入力用）異動報告書'!$A128-1,0)</f>
        <v/>
      </c>
      <c r="AO128" s="204" t="str">
        <f ca="1">OFFSET(①一括入力!BO$9,'②（一括入力用）異動報告書'!$A128-1,0)</f>
        <v/>
      </c>
      <c r="AP128" s="204" t="str">
        <f ca="1">OFFSET(①一括入力!BP$9,'②（一括入力用）異動報告書'!$A128-1,0)</f>
        <v/>
      </c>
      <c r="AQ128" s="204" t="str">
        <f ca="1">OFFSET(①一括入力!BQ$9,'②（一括入力用）異動報告書'!$A128-1,0)</f>
        <v/>
      </c>
      <c r="AR128" s="176" t="s">
        <v>5060</v>
      </c>
      <c r="AS128" s="177"/>
      <c r="AT128" s="204" t="str">
        <f ca="1">OFFSET(①一括入力!BY$9,'②（一括入力用）異動報告書'!$A128-1,0)</f>
        <v/>
      </c>
      <c r="AU128" s="204" t="str">
        <f ca="1">OFFSET(①一括入力!BZ$9,'②（一括入力用）異動報告書'!$A128-1,0)</f>
        <v/>
      </c>
      <c r="AV128" s="204" t="str">
        <f ca="1">OFFSET(①一括入力!CA$9,'②（一括入力用）異動報告書'!$A128-1,0)</f>
        <v/>
      </c>
      <c r="AW128" s="204" t="str">
        <f ca="1">OFFSET(①一括入力!CB$9,'②（一括入力用）異動報告書'!$A128-1,0)</f>
        <v/>
      </c>
      <c r="AX128" s="204" t="str">
        <f ca="1">OFFSET(①一括入力!CC$9,'②（一括入力用）異動報告書'!$A128-1,0)</f>
        <v/>
      </c>
      <c r="AY128" s="204" t="str">
        <f ca="1">OFFSET(①一括入力!CD$9,'②（一括入力用）異動報告書'!$A128-1,0)</f>
        <v/>
      </c>
      <c r="AZ128" s="207" t="str">
        <f ca="1">OFFSET(①一括入力!CE$9,'②（一括入力用）異動報告書'!$A128-1,0)</f>
        <v/>
      </c>
      <c r="BA128" s="210" t="str">
        <f ca="1">OFFSET(①一括入力!$CF$9,'②（一括入力用）異動報告書'!A128-1,0)</f>
        <v/>
      </c>
      <c r="BB128" s="211"/>
      <c r="BC128" s="160" t="s">
        <v>5131</v>
      </c>
      <c r="BD128" s="162" t="str">
        <f ca="1">OFFSET(①一括入力!$CI$9,A128-1,0)</f>
        <v/>
      </c>
      <c r="BE128" s="164"/>
      <c r="BF128" s="165"/>
    </row>
    <row r="129" spans="1:58" ht="8.1" customHeight="1">
      <c r="A129" s="391"/>
      <c r="B129" s="395"/>
      <c r="C129" s="245"/>
      <c r="D129" s="245"/>
      <c r="E129" s="245"/>
      <c r="F129" s="245"/>
      <c r="G129" s="245"/>
      <c r="H129" s="245"/>
      <c r="I129" s="245"/>
      <c r="J129" s="246"/>
      <c r="K129" s="244"/>
      <c r="L129" s="245"/>
      <c r="M129" s="245"/>
      <c r="N129" s="246"/>
      <c r="O129" s="244"/>
      <c r="P129" s="245"/>
      <c r="Q129" s="245"/>
      <c r="R129" s="402"/>
      <c r="S129" s="258"/>
      <c r="T129" s="179"/>
      <c r="U129" s="205"/>
      <c r="V129" s="205"/>
      <c r="W129" s="205"/>
      <c r="X129" s="205"/>
      <c r="Y129" s="205"/>
      <c r="Z129" s="205"/>
      <c r="AA129" s="208"/>
      <c r="AB129" s="254" t="s">
        <v>5105</v>
      </c>
      <c r="AC129" s="255"/>
      <c r="AD129" s="255"/>
      <c r="AE129" s="255"/>
      <c r="AF129" s="255"/>
      <c r="AG129" s="256"/>
      <c r="AH129" s="239"/>
      <c r="AI129" s="178"/>
      <c r="AJ129" s="179"/>
      <c r="AK129" s="205"/>
      <c r="AL129" s="205"/>
      <c r="AM129" s="205"/>
      <c r="AN129" s="205"/>
      <c r="AO129" s="205"/>
      <c r="AP129" s="205"/>
      <c r="AQ129" s="205"/>
      <c r="AR129" s="178"/>
      <c r="AS129" s="179"/>
      <c r="AT129" s="205"/>
      <c r="AU129" s="205"/>
      <c r="AV129" s="205"/>
      <c r="AW129" s="205"/>
      <c r="AX129" s="205"/>
      <c r="AY129" s="205"/>
      <c r="AZ129" s="208"/>
      <c r="BA129" s="212"/>
      <c r="BB129" s="213"/>
      <c r="BC129" s="161"/>
      <c r="BD129" s="163"/>
      <c r="BE129" s="166"/>
      <c r="BF129" s="167"/>
    </row>
    <row r="130" spans="1:58" ht="8.1" customHeight="1">
      <c r="A130" s="391"/>
      <c r="B130" s="396"/>
      <c r="C130" s="397"/>
      <c r="D130" s="397"/>
      <c r="E130" s="397"/>
      <c r="F130" s="397"/>
      <c r="G130" s="397"/>
      <c r="H130" s="397"/>
      <c r="I130" s="397"/>
      <c r="J130" s="398"/>
      <c r="K130" s="400"/>
      <c r="L130" s="397"/>
      <c r="M130" s="397"/>
      <c r="N130" s="398"/>
      <c r="O130" s="400"/>
      <c r="P130" s="397"/>
      <c r="Q130" s="397"/>
      <c r="R130" s="403"/>
      <c r="S130" s="259"/>
      <c r="T130" s="181"/>
      <c r="U130" s="206"/>
      <c r="V130" s="206"/>
      <c r="W130" s="206"/>
      <c r="X130" s="206"/>
      <c r="Y130" s="206"/>
      <c r="Z130" s="206"/>
      <c r="AA130" s="209"/>
      <c r="AB130" s="254" t="s">
        <v>5101</v>
      </c>
      <c r="AC130" s="255"/>
      <c r="AD130" s="255"/>
      <c r="AE130" s="255"/>
      <c r="AF130" s="255"/>
      <c r="AG130" s="256"/>
      <c r="AH130" s="239"/>
      <c r="AI130" s="180"/>
      <c r="AJ130" s="181"/>
      <c r="AK130" s="206"/>
      <c r="AL130" s="206"/>
      <c r="AM130" s="206"/>
      <c r="AN130" s="206"/>
      <c r="AO130" s="206"/>
      <c r="AP130" s="206"/>
      <c r="AQ130" s="206"/>
      <c r="AR130" s="180"/>
      <c r="AS130" s="181"/>
      <c r="AT130" s="206"/>
      <c r="AU130" s="206"/>
      <c r="AV130" s="206"/>
      <c r="AW130" s="206"/>
      <c r="AX130" s="206"/>
      <c r="AY130" s="206"/>
      <c r="AZ130" s="209"/>
      <c r="BA130" s="214"/>
      <c r="BB130" s="215"/>
      <c r="BC130" s="71" t="s">
        <v>5163</v>
      </c>
      <c r="BD130" s="72" t="str">
        <f t="shared" ref="BD130" ca="1" si="60">IF(AND(COUNTBLANK(B128:BB133)&lt;&gt;309,COUNTBLANK(B128:R133)&lt;&gt;89),1,"")</f>
        <v/>
      </c>
      <c r="BE130" s="166"/>
      <c r="BF130" s="167"/>
    </row>
    <row r="131" spans="1:58" ht="8.1" customHeight="1">
      <c r="A131" s="391"/>
      <c r="B131" s="416" t="s">
        <v>5037</v>
      </c>
      <c r="C131" s="417"/>
      <c r="D131" s="407" t="str">
        <f ca="1">OFFSET(①一括入力!AA$9,'②（一括入力用）異動報告書'!$A128-1,0)</f>
        <v/>
      </c>
      <c r="E131" s="407" t="str">
        <f ca="1">OFFSET(①一括入力!AB$9,'②（一括入力用）異動報告書'!$A128-1,0)</f>
        <v/>
      </c>
      <c r="F131" s="407" t="str">
        <f ca="1">OFFSET(①一括入力!AC$9,'②（一括入力用）異動報告書'!$A128-1,0)</f>
        <v/>
      </c>
      <c r="G131" s="407" t="str">
        <f ca="1">OFFSET(①一括入力!AD$9,'②（一括入力用）異動報告書'!$A128-1,0)</f>
        <v/>
      </c>
      <c r="H131" s="407" t="str">
        <f ca="1">OFFSET(①一括入力!AE$9,'②（一括入力用）異動報告書'!$A128-1,0)</f>
        <v/>
      </c>
      <c r="I131" s="407" t="str">
        <f ca="1">OFFSET(①一括入力!AF$9,'②（一括入力用）異動報告書'!$A128-1,0)</f>
        <v/>
      </c>
      <c r="J131" s="407" t="str">
        <f ca="1">OFFSET(①一括入力!AG$9,'②（一括入力用）異動報告書'!$A128-1,0)</f>
        <v/>
      </c>
      <c r="K131" s="241" t="str">
        <f ca="1">IFERROR(OFFSET(①一括入力!$AK$9,'②（一括入力用）異動報告書'!$A128-1,0),"")</f>
        <v/>
      </c>
      <c r="L131" s="242"/>
      <c r="M131" s="242"/>
      <c r="N131" s="243"/>
      <c r="O131" s="241" t="str">
        <f ca="1">IFERROR(OFFSET(①一括入力!$AL$9,'②（一括入力用）異動報告書'!$A128-1,0),"")</f>
        <v/>
      </c>
      <c r="P131" s="242"/>
      <c r="Q131" s="242"/>
      <c r="R131" s="409"/>
      <c r="S131" s="411" t="str">
        <f ca="1">OFFSET(①一括入力!$BC$9,'②（一括入力用）異動報告書'!$A128-1,0)</f>
        <v/>
      </c>
      <c r="T131" s="412"/>
      <c r="U131" s="412"/>
      <c r="V131" s="412"/>
      <c r="W131" s="412"/>
      <c r="X131" s="412"/>
      <c r="Y131" s="412"/>
      <c r="Z131" s="412"/>
      <c r="AA131" s="413"/>
      <c r="AB131" s="254" t="s">
        <v>5102</v>
      </c>
      <c r="AC131" s="255"/>
      <c r="AD131" s="255"/>
      <c r="AE131" s="255"/>
      <c r="AF131" s="255"/>
      <c r="AG131" s="256"/>
      <c r="AH131" s="239"/>
      <c r="AI131" s="241" t="str">
        <f ca="1">OFFSET(①一括入力!$BT$9,'②（一括入力用）異動報告書'!A128-1,0)</f>
        <v/>
      </c>
      <c r="AJ131" s="242"/>
      <c r="AK131" s="242"/>
      <c r="AL131" s="242"/>
      <c r="AM131" s="242"/>
      <c r="AN131" s="242"/>
      <c r="AO131" s="242"/>
      <c r="AP131" s="242"/>
      <c r="AQ131" s="243"/>
      <c r="AR131" s="229" t="str">
        <f ca="1">OFFSET(①一括入力!$CG$9,'②（一括入力用）異動報告書'!A128-1,0)</f>
        <v/>
      </c>
      <c r="AS131" s="230"/>
      <c r="AT131" s="230"/>
      <c r="AU131" s="230"/>
      <c r="AV131" s="230"/>
      <c r="AW131" s="230"/>
      <c r="AX131" s="230"/>
      <c r="AY131" s="230"/>
      <c r="AZ131" s="230"/>
      <c r="BA131" s="230"/>
      <c r="BB131" s="231"/>
      <c r="BC131" s="71" t="s">
        <v>5168</v>
      </c>
      <c r="BD131" s="72" t="str">
        <f t="shared" ref="BD131" ca="1" si="61">IF(OR(COUNTBLANK(S128:AA133)=45,COUNTBLANK(S128:AA133)=53),"",1)</f>
        <v/>
      </c>
      <c r="BE131" s="166"/>
      <c r="BF131" s="167"/>
    </row>
    <row r="132" spans="1:58" ht="8.1" customHeight="1">
      <c r="A132" s="391"/>
      <c r="B132" s="258"/>
      <c r="C132" s="179"/>
      <c r="D132" s="205"/>
      <c r="E132" s="205"/>
      <c r="F132" s="205"/>
      <c r="G132" s="205"/>
      <c r="H132" s="205"/>
      <c r="I132" s="205"/>
      <c r="J132" s="205"/>
      <c r="K132" s="244"/>
      <c r="L132" s="245"/>
      <c r="M132" s="245"/>
      <c r="N132" s="246"/>
      <c r="O132" s="244"/>
      <c r="P132" s="245"/>
      <c r="Q132" s="245"/>
      <c r="R132" s="402"/>
      <c r="S132" s="212"/>
      <c r="T132" s="414"/>
      <c r="U132" s="414"/>
      <c r="V132" s="414"/>
      <c r="W132" s="414"/>
      <c r="X132" s="414"/>
      <c r="Y132" s="414"/>
      <c r="Z132" s="414"/>
      <c r="AA132" s="213"/>
      <c r="AB132" s="254" t="s">
        <v>5103</v>
      </c>
      <c r="AC132" s="255"/>
      <c r="AD132" s="255"/>
      <c r="AE132" s="255"/>
      <c r="AF132" s="255"/>
      <c r="AG132" s="256"/>
      <c r="AH132" s="239"/>
      <c r="AI132" s="244"/>
      <c r="AJ132" s="245"/>
      <c r="AK132" s="245"/>
      <c r="AL132" s="245"/>
      <c r="AM132" s="245"/>
      <c r="AN132" s="245"/>
      <c r="AO132" s="245"/>
      <c r="AP132" s="245"/>
      <c r="AQ132" s="246"/>
      <c r="AR132" s="229"/>
      <c r="AS132" s="230"/>
      <c r="AT132" s="230"/>
      <c r="AU132" s="230"/>
      <c r="AV132" s="230"/>
      <c r="AW132" s="230"/>
      <c r="AX132" s="230"/>
      <c r="AY132" s="230"/>
      <c r="AZ132" s="230"/>
      <c r="BA132" s="230"/>
      <c r="BB132" s="231"/>
      <c r="BC132" s="71" t="s">
        <v>5169</v>
      </c>
      <c r="BD132" s="72" t="str">
        <f t="shared" ref="BD132" ca="1" si="62">IF(OR(AH128=2,AH128=3,AH128=4),IF(COUNTBLANK(AB128:AQ133)=81,"",1),IF(COUNTBLANK(AB128:AQ133)=82,"",IF(COUNTBLANK(AB128:AQ133)=90,"",1)))</f>
        <v/>
      </c>
      <c r="BE132" s="166"/>
      <c r="BF132" s="167"/>
    </row>
    <row r="133" spans="1:58" ht="8.1" customHeight="1">
      <c r="A133" s="391"/>
      <c r="B133" s="418"/>
      <c r="C133" s="419"/>
      <c r="D133" s="408"/>
      <c r="E133" s="408"/>
      <c r="F133" s="408"/>
      <c r="G133" s="408"/>
      <c r="H133" s="408"/>
      <c r="I133" s="408"/>
      <c r="J133" s="408"/>
      <c r="K133" s="247"/>
      <c r="L133" s="248"/>
      <c r="M133" s="248"/>
      <c r="N133" s="249"/>
      <c r="O133" s="247"/>
      <c r="P133" s="248"/>
      <c r="Q133" s="248"/>
      <c r="R133" s="410"/>
      <c r="S133" s="214"/>
      <c r="T133" s="415"/>
      <c r="U133" s="415"/>
      <c r="V133" s="415"/>
      <c r="W133" s="415"/>
      <c r="X133" s="415"/>
      <c r="Y133" s="415"/>
      <c r="Z133" s="415"/>
      <c r="AA133" s="215"/>
      <c r="AB133" s="404"/>
      <c r="AC133" s="405"/>
      <c r="AD133" s="405"/>
      <c r="AE133" s="405"/>
      <c r="AF133" s="405"/>
      <c r="AG133" s="406"/>
      <c r="AH133" s="240"/>
      <c r="AI133" s="247"/>
      <c r="AJ133" s="248"/>
      <c r="AK133" s="248"/>
      <c r="AL133" s="248"/>
      <c r="AM133" s="248"/>
      <c r="AN133" s="248"/>
      <c r="AO133" s="248"/>
      <c r="AP133" s="248"/>
      <c r="AQ133" s="249"/>
      <c r="AR133" s="232"/>
      <c r="AS133" s="233"/>
      <c r="AT133" s="233"/>
      <c r="AU133" s="233"/>
      <c r="AV133" s="233"/>
      <c r="AW133" s="233"/>
      <c r="AX133" s="233"/>
      <c r="AY133" s="233"/>
      <c r="AZ133" s="233"/>
      <c r="BA133" s="233"/>
      <c r="BB133" s="234"/>
      <c r="BC133" s="73" t="s">
        <v>5166</v>
      </c>
      <c r="BD133" s="74" t="str">
        <f t="shared" ref="BD133" ca="1" si="63">IF(AND(COUNTBLANK(B128:R133)=89,COUNTBLANK(S128:AA133)&lt;&gt;53,COUNTBLANK(AB128:BB133)&lt;&gt;155),1,"")</f>
        <v/>
      </c>
      <c r="BE133" s="168"/>
      <c r="BF133" s="169"/>
    </row>
    <row r="134" spans="1:58" ht="8.1" customHeight="1">
      <c r="A134" s="391">
        <v>18</v>
      </c>
      <c r="B134" s="392" t="str">
        <f ca="1">OFFSET(①一括入力!$V$9,'②（一括入力用）異動報告書'!$A134-1,0)</f>
        <v/>
      </c>
      <c r="C134" s="393"/>
      <c r="D134" s="393"/>
      <c r="E134" s="393"/>
      <c r="F134" s="393"/>
      <c r="G134" s="393"/>
      <c r="H134" s="393"/>
      <c r="I134" s="393"/>
      <c r="J134" s="394"/>
      <c r="K134" s="399" t="str">
        <f ca="1">IFERROR(OFFSET(①一括入力!$AP$9,'②（一括入力用）異動報告書'!$A134-1,0),"")</f>
        <v/>
      </c>
      <c r="L134" s="393"/>
      <c r="M134" s="393"/>
      <c r="N134" s="394"/>
      <c r="O134" s="399" t="str">
        <f ca="1">IFERROR(OFFSET(①一括入力!$AQ$9,'②（一括入力用）異動報告書'!$A134-1,0),"")</f>
        <v/>
      </c>
      <c r="P134" s="393"/>
      <c r="Q134" s="393"/>
      <c r="R134" s="401"/>
      <c r="S134" s="257" t="s">
        <v>5060</v>
      </c>
      <c r="T134" s="177"/>
      <c r="U134" s="204" t="str">
        <f ca="1">OFFSET(①一括入力!AV$9,'②（一括入力用）異動報告書'!$A134-1,0)</f>
        <v/>
      </c>
      <c r="V134" s="204" t="str">
        <f ca="1">OFFSET(①一括入力!AW$9,'②（一括入力用）異動報告書'!$A134-1,0)</f>
        <v/>
      </c>
      <c r="W134" s="204" t="str">
        <f ca="1">OFFSET(①一括入力!AX$9,'②（一括入力用）異動報告書'!$A134-1,0)</f>
        <v/>
      </c>
      <c r="X134" s="204" t="str">
        <f ca="1">OFFSET(①一括入力!AY$9,'②（一括入力用）異動報告書'!$A134-1,0)</f>
        <v/>
      </c>
      <c r="Y134" s="204" t="str">
        <f ca="1">OFFSET(①一括入力!AZ$9,'②（一括入力用）異動報告書'!$A134-1,0)</f>
        <v/>
      </c>
      <c r="Z134" s="204" t="str">
        <f ca="1">OFFSET(①一括入力!BA$9,'②（一括入力用）異動報告書'!$A134-1,0)</f>
        <v/>
      </c>
      <c r="AA134" s="207" t="str">
        <f ca="1">OFFSET(①一括入力!BB$9,'②（一括入力用）異動報告書'!$A134-1,0)</f>
        <v/>
      </c>
      <c r="AB134" s="235" t="s">
        <v>5104</v>
      </c>
      <c r="AC134" s="236"/>
      <c r="AD134" s="236"/>
      <c r="AE134" s="236"/>
      <c r="AF134" s="236"/>
      <c r="AG134" s="237"/>
      <c r="AH134" s="238" t="str">
        <f ca="1">OFFSET(①一括入力!$BF$9,'②（一括入力用）異動報告書'!A134-1,0)</f>
        <v/>
      </c>
      <c r="AI134" s="176" t="s">
        <v>5060</v>
      </c>
      <c r="AJ134" s="177"/>
      <c r="AK134" s="204" t="str">
        <f ca="1">OFFSET(①一括入力!BK$9,'②（一括入力用）異動報告書'!$A134-1,0)</f>
        <v/>
      </c>
      <c r="AL134" s="204" t="str">
        <f ca="1">OFFSET(①一括入力!BL$9,'②（一括入力用）異動報告書'!$A134-1,0)</f>
        <v/>
      </c>
      <c r="AM134" s="204" t="str">
        <f ca="1">OFFSET(①一括入力!BM$9,'②（一括入力用）異動報告書'!$A134-1,0)</f>
        <v/>
      </c>
      <c r="AN134" s="204" t="str">
        <f ca="1">OFFSET(①一括入力!BN$9,'②（一括入力用）異動報告書'!$A134-1,0)</f>
        <v/>
      </c>
      <c r="AO134" s="204" t="str">
        <f ca="1">OFFSET(①一括入力!BO$9,'②（一括入力用）異動報告書'!$A134-1,0)</f>
        <v/>
      </c>
      <c r="AP134" s="204" t="str">
        <f ca="1">OFFSET(①一括入力!BP$9,'②（一括入力用）異動報告書'!$A134-1,0)</f>
        <v/>
      </c>
      <c r="AQ134" s="204" t="str">
        <f ca="1">OFFSET(①一括入力!BQ$9,'②（一括入力用）異動報告書'!$A134-1,0)</f>
        <v/>
      </c>
      <c r="AR134" s="176" t="s">
        <v>5060</v>
      </c>
      <c r="AS134" s="177"/>
      <c r="AT134" s="204" t="str">
        <f ca="1">OFFSET(①一括入力!BY$9,'②（一括入力用）異動報告書'!$A134-1,0)</f>
        <v/>
      </c>
      <c r="AU134" s="204" t="str">
        <f ca="1">OFFSET(①一括入力!BZ$9,'②（一括入力用）異動報告書'!$A134-1,0)</f>
        <v/>
      </c>
      <c r="AV134" s="204" t="str">
        <f ca="1">OFFSET(①一括入力!CA$9,'②（一括入力用）異動報告書'!$A134-1,0)</f>
        <v/>
      </c>
      <c r="AW134" s="204" t="str">
        <f ca="1">OFFSET(①一括入力!CB$9,'②（一括入力用）異動報告書'!$A134-1,0)</f>
        <v/>
      </c>
      <c r="AX134" s="204" t="str">
        <f ca="1">OFFSET(①一括入力!CC$9,'②（一括入力用）異動報告書'!$A134-1,0)</f>
        <v/>
      </c>
      <c r="AY134" s="204" t="str">
        <f ca="1">OFFSET(①一括入力!CD$9,'②（一括入力用）異動報告書'!$A134-1,0)</f>
        <v/>
      </c>
      <c r="AZ134" s="207" t="str">
        <f ca="1">OFFSET(①一括入力!CE$9,'②（一括入力用）異動報告書'!$A134-1,0)</f>
        <v/>
      </c>
      <c r="BA134" s="210" t="str">
        <f ca="1">OFFSET(①一括入力!$CF$9,'②（一括入力用）異動報告書'!A134-1,0)</f>
        <v/>
      </c>
      <c r="BB134" s="211"/>
      <c r="BC134" s="160" t="s">
        <v>5131</v>
      </c>
      <c r="BD134" s="162" t="str">
        <f ca="1">OFFSET(①一括入力!$CI$9,A134-1,0)</f>
        <v/>
      </c>
      <c r="BE134" s="164"/>
      <c r="BF134" s="165"/>
    </row>
    <row r="135" spans="1:58" ht="8.1" customHeight="1">
      <c r="A135" s="391"/>
      <c r="B135" s="395"/>
      <c r="C135" s="245"/>
      <c r="D135" s="245"/>
      <c r="E135" s="245"/>
      <c r="F135" s="245"/>
      <c r="G135" s="245"/>
      <c r="H135" s="245"/>
      <c r="I135" s="245"/>
      <c r="J135" s="246"/>
      <c r="K135" s="244"/>
      <c r="L135" s="245"/>
      <c r="M135" s="245"/>
      <c r="N135" s="246"/>
      <c r="O135" s="244"/>
      <c r="P135" s="245"/>
      <c r="Q135" s="245"/>
      <c r="R135" s="402"/>
      <c r="S135" s="258"/>
      <c r="T135" s="179"/>
      <c r="U135" s="205"/>
      <c r="V135" s="205"/>
      <c r="W135" s="205"/>
      <c r="X135" s="205"/>
      <c r="Y135" s="205"/>
      <c r="Z135" s="205"/>
      <c r="AA135" s="208"/>
      <c r="AB135" s="254" t="s">
        <v>5105</v>
      </c>
      <c r="AC135" s="255"/>
      <c r="AD135" s="255"/>
      <c r="AE135" s="255"/>
      <c r="AF135" s="255"/>
      <c r="AG135" s="256"/>
      <c r="AH135" s="239"/>
      <c r="AI135" s="178"/>
      <c r="AJ135" s="179"/>
      <c r="AK135" s="205"/>
      <c r="AL135" s="205"/>
      <c r="AM135" s="205"/>
      <c r="AN135" s="205"/>
      <c r="AO135" s="205"/>
      <c r="AP135" s="205"/>
      <c r="AQ135" s="205"/>
      <c r="AR135" s="178"/>
      <c r="AS135" s="179"/>
      <c r="AT135" s="205"/>
      <c r="AU135" s="205"/>
      <c r="AV135" s="205"/>
      <c r="AW135" s="205"/>
      <c r="AX135" s="205"/>
      <c r="AY135" s="205"/>
      <c r="AZ135" s="208"/>
      <c r="BA135" s="212"/>
      <c r="BB135" s="213"/>
      <c r="BC135" s="161"/>
      <c r="BD135" s="163"/>
      <c r="BE135" s="166"/>
      <c r="BF135" s="167"/>
    </row>
    <row r="136" spans="1:58" ht="8.1" customHeight="1">
      <c r="A136" s="391"/>
      <c r="B136" s="396"/>
      <c r="C136" s="397"/>
      <c r="D136" s="397"/>
      <c r="E136" s="397"/>
      <c r="F136" s="397"/>
      <c r="G136" s="397"/>
      <c r="H136" s="397"/>
      <c r="I136" s="397"/>
      <c r="J136" s="398"/>
      <c r="K136" s="400"/>
      <c r="L136" s="397"/>
      <c r="M136" s="397"/>
      <c r="N136" s="398"/>
      <c r="O136" s="400"/>
      <c r="P136" s="397"/>
      <c r="Q136" s="397"/>
      <c r="R136" s="403"/>
      <c r="S136" s="259"/>
      <c r="T136" s="181"/>
      <c r="U136" s="206"/>
      <c r="V136" s="206"/>
      <c r="W136" s="206"/>
      <c r="X136" s="206"/>
      <c r="Y136" s="206"/>
      <c r="Z136" s="206"/>
      <c r="AA136" s="209"/>
      <c r="AB136" s="254" t="s">
        <v>5101</v>
      </c>
      <c r="AC136" s="255"/>
      <c r="AD136" s="255"/>
      <c r="AE136" s="255"/>
      <c r="AF136" s="255"/>
      <c r="AG136" s="256"/>
      <c r="AH136" s="239"/>
      <c r="AI136" s="180"/>
      <c r="AJ136" s="181"/>
      <c r="AK136" s="206"/>
      <c r="AL136" s="206"/>
      <c r="AM136" s="206"/>
      <c r="AN136" s="206"/>
      <c r="AO136" s="206"/>
      <c r="AP136" s="206"/>
      <c r="AQ136" s="206"/>
      <c r="AR136" s="180"/>
      <c r="AS136" s="181"/>
      <c r="AT136" s="206"/>
      <c r="AU136" s="206"/>
      <c r="AV136" s="206"/>
      <c r="AW136" s="206"/>
      <c r="AX136" s="206"/>
      <c r="AY136" s="206"/>
      <c r="AZ136" s="209"/>
      <c r="BA136" s="214"/>
      <c r="BB136" s="215"/>
      <c r="BC136" s="71" t="s">
        <v>5163</v>
      </c>
      <c r="BD136" s="72" t="str">
        <f t="shared" ref="BD136" ca="1" si="64">IF(AND(COUNTBLANK(B134:BB139)&lt;&gt;309,COUNTBLANK(B134:R139)&lt;&gt;89),1,"")</f>
        <v/>
      </c>
      <c r="BE136" s="166"/>
      <c r="BF136" s="167"/>
    </row>
    <row r="137" spans="1:58" ht="8.1" customHeight="1">
      <c r="A137" s="391"/>
      <c r="B137" s="416" t="s">
        <v>5037</v>
      </c>
      <c r="C137" s="417"/>
      <c r="D137" s="407" t="str">
        <f ca="1">OFFSET(①一括入力!AA$9,'②（一括入力用）異動報告書'!$A134-1,0)</f>
        <v/>
      </c>
      <c r="E137" s="407" t="str">
        <f ca="1">OFFSET(①一括入力!AB$9,'②（一括入力用）異動報告書'!$A134-1,0)</f>
        <v/>
      </c>
      <c r="F137" s="407" t="str">
        <f ca="1">OFFSET(①一括入力!AC$9,'②（一括入力用）異動報告書'!$A134-1,0)</f>
        <v/>
      </c>
      <c r="G137" s="407" t="str">
        <f ca="1">OFFSET(①一括入力!AD$9,'②（一括入力用）異動報告書'!$A134-1,0)</f>
        <v/>
      </c>
      <c r="H137" s="407" t="str">
        <f ca="1">OFFSET(①一括入力!AE$9,'②（一括入力用）異動報告書'!$A134-1,0)</f>
        <v/>
      </c>
      <c r="I137" s="407" t="str">
        <f ca="1">OFFSET(①一括入力!AF$9,'②（一括入力用）異動報告書'!$A134-1,0)</f>
        <v/>
      </c>
      <c r="J137" s="407" t="str">
        <f ca="1">OFFSET(①一括入力!AG$9,'②（一括入力用）異動報告書'!$A134-1,0)</f>
        <v/>
      </c>
      <c r="K137" s="241" t="str">
        <f ca="1">IFERROR(OFFSET(①一括入力!$AK$9,'②（一括入力用）異動報告書'!$A134-1,0),"")</f>
        <v/>
      </c>
      <c r="L137" s="242"/>
      <c r="M137" s="242"/>
      <c r="N137" s="243"/>
      <c r="O137" s="241" t="str">
        <f ca="1">IFERROR(OFFSET(①一括入力!$AL$9,'②（一括入力用）異動報告書'!$A134-1,0),"")</f>
        <v/>
      </c>
      <c r="P137" s="242"/>
      <c r="Q137" s="242"/>
      <c r="R137" s="409"/>
      <c r="S137" s="411" t="str">
        <f ca="1">OFFSET(①一括入力!$BC$9,'②（一括入力用）異動報告書'!$A134-1,0)</f>
        <v/>
      </c>
      <c r="T137" s="412"/>
      <c r="U137" s="412"/>
      <c r="V137" s="412"/>
      <c r="W137" s="412"/>
      <c r="X137" s="412"/>
      <c r="Y137" s="412"/>
      <c r="Z137" s="412"/>
      <c r="AA137" s="413"/>
      <c r="AB137" s="254" t="s">
        <v>5102</v>
      </c>
      <c r="AC137" s="255"/>
      <c r="AD137" s="255"/>
      <c r="AE137" s="255"/>
      <c r="AF137" s="255"/>
      <c r="AG137" s="256"/>
      <c r="AH137" s="239"/>
      <c r="AI137" s="241" t="str">
        <f ca="1">OFFSET(①一括入力!$BT$9,'②（一括入力用）異動報告書'!A134-1,0)</f>
        <v/>
      </c>
      <c r="AJ137" s="242"/>
      <c r="AK137" s="242"/>
      <c r="AL137" s="242"/>
      <c r="AM137" s="242"/>
      <c r="AN137" s="242"/>
      <c r="AO137" s="242"/>
      <c r="AP137" s="242"/>
      <c r="AQ137" s="243"/>
      <c r="AR137" s="229" t="str">
        <f ca="1">OFFSET(①一括入力!$CG$9,'②（一括入力用）異動報告書'!A134-1,0)</f>
        <v/>
      </c>
      <c r="AS137" s="230"/>
      <c r="AT137" s="230"/>
      <c r="AU137" s="230"/>
      <c r="AV137" s="230"/>
      <c r="AW137" s="230"/>
      <c r="AX137" s="230"/>
      <c r="AY137" s="230"/>
      <c r="AZ137" s="230"/>
      <c r="BA137" s="230"/>
      <c r="BB137" s="231"/>
      <c r="BC137" s="71" t="s">
        <v>5168</v>
      </c>
      <c r="BD137" s="72" t="str">
        <f t="shared" ref="BD137" ca="1" si="65">IF(OR(COUNTBLANK(S134:AA139)=45,COUNTBLANK(S134:AA139)=53),"",1)</f>
        <v/>
      </c>
      <c r="BE137" s="166"/>
      <c r="BF137" s="167"/>
    </row>
    <row r="138" spans="1:58" ht="8.1" customHeight="1">
      <c r="A138" s="391"/>
      <c r="B138" s="258"/>
      <c r="C138" s="179"/>
      <c r="D138" s="205"/>
      <c r="E138" s="205"/>
      <c r="F138" s="205"/>
      <c r="G138" s="205"/>
      <c r="H138" s="205"/>
      <c r="I138" s="205"/>
      <c r="J138" s="205"/>
      <c r="K138" s="244"/>
      <c r="L138" s="245"/>
      <c r="M138" s="245"/>
      <c r="N138" s="246"/>
      <c r="O138" s="244"/>
      <c r="P138" s="245"/>
      <c r="Q138" s="245"/>
      <c r="R138" s="402"/>
      <c r="S138" s="212"/>
      <c r="T138" s="414"/>
      <c r="U138" s="414"/>
      <c r="V138" s="414"/>
      <c r="W138" s="414"/>
      <c r="X138" s="414"/>
      <c r="Y138" s="414"/>
      <c r="Z138" s="414"/>
      <c r="AA138" s="213"/>
      <c r="AB138" s="254" t="s">
        <v>5103</v>
      </c>
      <c r="AC138" s="255"/>
      <c r="AD138" s="255"/>
      <c r="AE138" s="255"/>
      <c r="AF138" s="255"/>
      <c r="AG138" s="256"/>
      <c r="AH138" s="239"/>
      <c r="AI138" s="244"/>
      <c r="AJ138" s="245"/>
      <c r="AK138" s="245"/>
      <c r="AL138" s="245"/>
      <c r="AM138" s="245"/>
      <c r="AN138" s="245"/>
      <c r="AO138" s="245"/>
      <c r="AP138" s="245"/>
      <c r="AQ138" s="246"/>
      <c r="AR138" s="229"/>
      <c r="AS138" s="230"/>
      <c r="AT138" s="230"/>
      <c r="AU138" s="230"/>
      <c r="AV138" s="230"/>
      <c r="AW138" s="230"/>
      <c r="AX138" s="230"/>
      <c r="AY138" s="230"/>
      <c r="AZ138" s="230"/>
      <c r="BA138" s="230"/>
      <c r="BB138" s="231"/>
      <c r="BC138" s="71" t="s">
        <v>5169</v>
      </c>
      <c r="BD138" s="72" t="str">
        <f t="shared" ref="BD138" ca="1" si="66">IF(OR(AH134=2,AH134=3,AH134=4),IF(COUNTBLANK(AB134:AQ139)=81,"",1),IF(COUNTBLANK(AB134:AQ139)=82,"",IF(COUNTBLANK(AB134:AQ139)=90,"",1)))</f>
        <v/>
      </c>
      <c r="BE138" s="166"/>
      <c r="BF138" s="167"/>
    </row>
    <row r="139" spans="1:58" ht="8.1" customHeight="1">
      <c r="A139" s="391"/>
      <c r="B139" s="418"/>
      <c r="C139" s="419"/>
      <c r="D139" s="408"/>
      <c r="E139" s="408"/>
      <c r="F139" s="408"/>
      <c r="G139" s="408"/>
      <c r="H139" s="408"/>
      <c r="I139" s="408"/>
      <c r="J139" s="408"/>
      <c r="K139" s="247"/>
      <c r="L139" s="248"/>
      <c r="M139" s="248"/>
      <c r="N139" s="249"/>
      <c r="O139" s="247"/>
      <c r="P139" s="248"/>
      <c r="Q139" s="248"/>
      <c r="R139" s="410"/>
      <c r="S139" s="214"/>
      <c r="T139" s="415"/>
      <c r="U139" s="415"/>
      <c r="V139" s="415"/>
      <c r="W139" s="415"/>
      <c r="X139" s="415"/>
      <c r="Y139" s="415"/>
      <c r="Z139" s="415"/>
      <c r="AA139" s="215"/>
      <c r="AB139" s="404"/>
      <c r="AC139" s="405"/>
      <c r="AD139" s="405"/>
      <c r="AE139" s="405"/>
      <c r="AF139" s="405"/>
      <c r="AG139" s="406"/>
      <c r="AH139" s="240"/>
      <c r="AI139" s="247"/>
      <c r="AJ139" s="248"/>
      <c r="AK139" s="248"/>
      <c r="AL139" s="248"/>
      <c r="AM139" s="248"/>
      <c r="AN139" s="248"/>
      <c r="AO139" s="248"/>
      <c r="AP139" s="248"/>
      <c r="AQ139" s="249"/>
      <c r="AR139" s="232"/>
      <c r="AS139" s="233"/>
      <c r="AT139" s="233"/>
      <c r="AU139" s="233"/>
      <c r="AV139" s="233"/>
      <c r="AW139" s="233"/>
      <c r="AX139" s="233"/>
      <c r="AY139" s="233"/>
      <c r="AZ139" s="233"/>
      <c r="BA139" s="233"/>
      <c r="BB139" s="234"/>
      <c r="BC139" s="73" t="s">
        <v>5166</v>
      </c>
      <c r="BD139" s="74" t="str">
        <f t="shared" ref="BD139" ca="1" si="67">IF(AND(COUNTBLANK(B134:R139)=89,COUNTBLANK(S134:AA139)&lt;&gt;53,COUNTBLANK(AB134:BB139)&lt;&gt;155),1,"")</f>
        <v/>
      </c>
      <c r="BE139" s="168"/>
      <c r="BF139" s="169"/>
    </row>
    <row r="140" spans="1:58" ht="8.1" customHeight="1">
      <c r="A140" s="391">
        <v>19</v>
      </c>
      <c r="B140" s="392" t="str">
        <f ca="1">OFFSET(①一括入力!$V$9,'②（一括入力用）異動報告書'!$A140-1,0)</f>
        <v/>
      </c>
      <c r="C140" s="393"/>
      <c r="D140" s="393"/>
      <c r="E140" s="393"/>
      <c r="F140" s="393"/>
      <c r="G140" s="393"/>
      <c r="H140" s="393"/>
      <c r="I140" s="393"/>
      <c r="J140" s="394"/>
      <c r="K140" s="399" t="str">
        <f ca="1">IFERROR(OFFSET(①一括入力!$AP$9,'②（一括入力用）異動報告書'!$A140-1,0),"")</f>
        <v/>
      </c>
      <c r="L140" s="393"/>
      <c r="M140" s="393"/>
      <c r="N140" s="394"/>
      <c r="O140" s="399" t="str">
        <f ca="1">IFERROR(OFFSET(①一括入力!$AQ$9,'②（一括入力用）異動報告書'!$A140-1,0),"")</f>
        <v/>
      </c>
      <c r="P140" s="393"/>
      <c r="Q140" s="393"/>
      <c r="R140" s="401"/>
      <c r="S140" s="257" t="s">
        <v>5060</v>
      </c>
      <c r="T140" s="177"/>
      <c r="U140" s="204" t="str">
        <f ca="1">OFFSET(①一括入力!AV$9,'②（一括入力用）異動報告書'!$A140-1,0)</f>
        <v/>
      </c>
      <c r="V140" s="204" t="str">
        <f ca="1">OFFSET(①一括入力!AW$9,'②（一括入力用）異動報告書'!$A140-1,0)</f>
        <v/>
      </c>
      <c r="W140" s="204" t="str">
        <f ca="1">OFFSET(①一括入力!AX$9,'②（一括入力用）異動報告書'!$A140-1,0)</f>
        <v/>
      </c>
      <c r="X140" s="204" t="str">
        <f ca="1">OFFSET(①一括入力!AY$9,'②（一括入力用）異動報告書'!$A140-1,0)</f>
        <v/>
      </c>
      <c r="Y140" s="204" t="str">
        <f ca="1">OFFSET(①一括入力!AZ$9,'②（一括入力用）異動報告書'!$A140-1,0)</f>
        <v/>
      </c>
      <c r="Z140" s="204" t="str">
        <f ca="1">OFFSET(①一括入力!BA$9,'②（一括入力用）異動報告書'!$A140-1,0)</f>
        <v/>
      </c>
      <c r="AA140" s="207" t="str">
        <f ca="1">OFFSET(①一括入力!BB$9,'②（一括入力用）異動報告書'!$A140-1,0)</f>
        <v/>
      </c>
      <c r="AB140" s="235" t="s">
        <v>5104</v>
      </c>
      <c r="AC140" s="236"/>
      <c r="AD140" s="236"/>
      <c r="AE140" s="236"/>
      <c r="AF140" s="236"/>
      <c r="AG140" s="237"/>
      <c r="AH140" s="238" t="str">
        <f ca="1">OFFSET(①一括入力!$BF$9,'②（一括入力用）異動報告書'!A140-1,0)</f>
        <v/>
      </c>
      <c r="AI140" s="176" t="s">
        <v>5060</v>
      </c>
      <c r="AJ140" s="177"/>
      <c r="AK140" s="204" t="str">
        <f ca="1">OFFSET(①一括入力!BK$9,'②（一括入力用）異動報告書'!$A140-1,0)</f>
        <v/>
      </c>
      <c r="AL140" s="204" t="str">
        <f ca="1">OFFSET(①一括入力!BL$9,'②（一括入力用）異動報告書'!$A140-1,0)</f>
        <v/>
      </c>
      <c r="AM140" s="204" t="str">
        <f ca="1">OFFSET(①一括入力!BM$9,'②（一括入力用）異動報告書'!$A140-1,0)</f>
        <v/>
      </c>
      <c r="AN140" s="204" t="str">
        <f ca="1">OFFSET(①一括入力!BN$9,'②（一括入力用）異動報告書'!$A140-1,0)</f>
        <v/>
      </c>
      <c r="AO140" s="204" t="str">
        <f ca="1">OFFSET(①一括入力!BO$9,'②（一括入力用）異動報告書'!$A140-1,0)</f>
        <v/>
      </c>
      <c r="AP140" s="204" t="str">
        <f ca="1">OFFSET(①一括入力!BP$9,'②（一括入力用）異動報告書'!$A140-1,0)</f>
        <v/>
      </c>
      <c r="AQ140" s="204" t="str">
        <f ca="1">OFFSET(①一括入力!BQ$9,'②（一括入力用）異動報告書'!$A140-1,0)</f>
        <v/>
      </c>
      <c r="AR140" s="176" t="s">
        <v>5060</v>
      </c>
      <c r="AS140" s="177"/>
      <c r="AT140" s="204" t="str">
        <f ca="1">OFFSET(①一括入力!BY$9,'②（一括入力用）異動報告書'!$A140-1,0)</f>
        <v/>
      </c>
      <c r="AU140" s="204" t="str">
        <f ca="1">OFFSET(①一括入力!BZ$9,'②（一括入力用）異動報告書'!$A140-1,0)</f>
        <v/>
      </c>
      <c r="AV140" s="204" t="str">
        <f ca="1">OFFSET(①一括入力!CA$9,'②（一括入力用）異動報告書'!$A140-1,0)</f>
        <v/>
      </c>
      <c r="AW140" s="204" t="str">
        <f ca="1">OFFSET(①一括入力!CB$9,'②（一括入力用）異動報告書'!$A140-1,0)</f>
        <v/>
      </c>
      <c r="AX140" s="204" t="str">
        <f ca="1">OFFSET(①一括入力!CC$9,'②（一括入力用）異動報告書'!$A140-1,0)</f>
        <v/>
      </c>
      <c r="AY140" s="204" t="str">
        <f ca="1">OFFSET(①一括入力!CD$9,'②（一括入力用）異動報告書'!$A140-1,0)</f>
        <v/>
      </c>
      <c r="AZ140" s="207" t="str">
        <f ca="1">OFFSET(①一括入力!CE$9,'②（一括入力用）異動報告書'!$A140-1,0)</f>
        <v/>
      </c>
      <c r="BA140" s="210" t="str">
        <f ca="1">OFFSET(①一括入力!$CF$9,'②（一括入力用）異動報告書'!A140-1,0)</f>
        <v/>
      </c>
      <c r="BB140" s="211"/>
      <c r="BC140" s="160" t="s">
        <v>5131</v>
      </c>
      <c r="BD140" s="162" t="str">
        <f ca="1">OFFSET(①一括入力!$CI$9,A140-1,0)</f>
        <v/>
      </c>
      <c r="BE140" s="164"/>
      <c r="BF140" s="165"/>
    </row>
    <row r="141" spans="1:58" ht="8.1" customHeight="1">
      <c r="A141" s="391"/>
      <c r="B141" s="395"/>
      <c r="C141" s="245"/>
      <c r="D141" s="245"/>
      <c r="E141" s="245"/>
      <c r="F141" s="245"/>
      <c r="G141" s="245"/>
      <c r="H141" s="245"/>
      <c r="I141" s="245"/>
      <c r="J141" s="246"/>
      <c r="K141" s="244"/>
      <c r="L141" s="245"/>
      <c r="M141" s="245"/>
      <c r="N141" s="246"/>
      <c r="O141" s="244"/>
      <c r="P141" s="245"/>
      <c r="Q141" s="245"/>
      <c r="R141" s="402"/>
      <c r="S141" s="258"/>
      <c r="T141" s="179"/>
      <c r="U141" s="205"/>
      <c r="V141" s="205"/>
      <c r="W141" s="205"/>
      <c r="X141" s="205"/>
      <c r="Y141" s="205"/>
      <c r="Z141" s="205"/>
      <c r="AA141" s="208"/>
      <c r="AB141" s="254" t="s">
        <v>5105</v>
      </c>
      <c r="AC141" s="255"/>
      <c r="AD141" s="255"/>
      <c r="AE141" s="255"/>
      <c r="AF141" s="255"/>
      <c r="AG141" s="256"/>
      <c r="AH141" s="239"/>
      <c r="AI141" s="178"/>
      <c r="AJ141" s="179"/>
      <c r="AK141" s="205"/>
      <c r="AL141" s="205"/>
      <c r="AM141" s="205"/>
      <c r="AN141" s="205"/>
      <c r="AO141" s="205"/>
      <c r="AP141" s="205"/>
      <c r="AQ141" s="205"/>
      <c r="AR141" s="178"/>
      <c r="AS141" s="179"/>
      <c r="AT141" s="205"/>
      <c r="AU141" s="205"/>
      <c r="AV141" s="205"/>
      <c r="AW141" s="205"/>
      <c r="AX141" s="205"/>
      <c r="AY141" s="205"/>
      <c r="AZ141" s="208"/>
      <c r="BA141" s="212"/>
      <c r="BB141" s="213"/>
      <c r="BC141" s="161"/>
      <c r="BD141" s="163"/>
      <c r="BE141" s="166"/>
      <c r="BF141" s="167"/>
    </row>
    <row r="142" spans="1:58" ht="8.1" customHeight="1">
      <c r="A142" s="391"/>
      <c r="B142" s="396"/>
      <c r="C142" s="397"/>
      <c r="D142" s="397"/>
      <c r="E142" s="397"/>
      <c r="F142" s="397"/>
      <c r="G142" s="397"/>
      <c r="H142" s="397"/>
      <c r="I142" s="397"/>
      <c r="J142" s="398"/>
      <c r="K142" s="400"/>
      <c r="L142" s="397"/>
      <c r="M142" s="397"/>
      <c r="N142" s="398"/>
      <c r="O142" s="400"/>
      <c r="P142" s="397"/>
      <c r="Q142" s="397"/>
      <c r="R142" s="403"/>
      <c r="S142" s="259"/>
      <c r="T142" s="181"/>
      <c r="U142" s="206"/>
      <c r="V142" s="206"/>
      <c r="W142" s="206"/>
      <c r="X142" s="206"/>
      <c r="Y142" s="206"/>
      <c r="Z142" s="206"/>
      <c r="AA142" s="209"/>
      <c r="AB142" s="254" t="s">
        <v>5101</v>
      </c>
      <c r="AC142" s="255"/>
      <c r="AD142" s="255"/>
      <c r="AE142" s="255"/>
      <c r="AF142" s="255"/>
      <c r="AG142" s="256"/>
      <c r="AH142" s="239"/>
      <c r="AI142" s="180"/>
      <c r="AJ142" s="181"/>
      <c r="AK142" s="206"/>
      <c r="AL142" s="206"/>
      <c r="AM142" s="206"/>
      <c r="AN142" s="206"/>
      <c r="AO142" s="206"/>
      <c r="AP142" s="206"/>
      <c r="AQ142" s="206"/>
      <c r="AR142" s="180"/>
      <c r="AS142" s="181"/>
      <c r="AT142" s="206"/>
      <c r="AU142" s="206"/>
      <c r="AV142" s="206"/>
      <c r="AW142" s="206"/>
      <c r="AX142" s="206"/>
      <c r="AY142" s="206"/>
      <c r="AZ142" s="209"/>
      <c r="BA142" s="214"/>
      <c r="BB142" s="215"/>
      <c r="BC142" s="71" t="s">
        <v>5163</v>
      </c>
      <c r="BD142" s="72" t="str">
        <f t="shared" ref="BD142" ca="1" si="68">IF(AND(COUNTBLANK(B140:BB145)&lt;&gt;309,COUNTBLANK(B140:R145)&lt;&gt;89),1,"")</f>
        <v/>
      </c>
      <c r="BE142" s="166"/>
      <c r="BF142" s="167"/>
    </row>
    <row r="143" spans="1:58" ht="8.1" customHeight="1">
      <c r="A143" s="391"/>
      <c r="B143" s="416" t="s">
        <v>5037</v>
      </c>
      <c r="C143" s="417"/>
      <c r="D143" s="407" t="str">
        <f ca="1">OFFSET(①一括入力!AA$9,'②（一括入力用）異動報告書'!$A140-1,0)</f>
        <v/>
      </c>
      <c r="E143" s="407" t="str">
        <f ca="1">OFFSET(①一括入力!AB$9,'②（一括入力用）異動報告書'!$A140-1,0)</f>
        <v/>
      </c>
      <c r="F143" s="407" t="str">
        <f ca="1">OFFSET(①一括入力!AC$9,'②（一括入力用）異動報告書'!$A140-1,0)</f>
        <v/>
      </c>
      <c r="G143" s="407" t="str">
        <f ca="1">OFFSET(①一括入力!AD$9,'②（一括入力用）異動報告書'!$A140-1,0)</f>
        <v/>
      </c>
      <c r="H143" s="407" t="str">
        <f ca="1">OFFSET(①一括入力!AE$9,'②（一括入力用）異動報告書'!$A140-1,0)</f>
        <v/>
      </c>
      <c r="I143" s="407" t="str">
        <f ca="1">OFFSET(①一括入力!AF$9,'②（一括入力用）異動報告書'!$A140-1,0)</f>
        <v/>
      </c>
      <c r="J143" s="407" t="str">
        <f ca="1">OFFSET(①一括入力!AG$9,'②（一括入力用）異動報告書'!$A140-1,0)</f>
        <v/>
      </c>
      <c r="K143" s="241" t="str">
        <f ca="1">IFERROR(OFFSET(①一括入力!$AK$9,'②（一括入力用）異動報告書'!$A140-1,0),"")</f>
        <v/>
      </c>
      <c r="L143" s="242"/>
      <c r="M143" s="242"/>
      <c r="N143" s="243"/>
      <c r="O143" s="241" t="str">
        <f ca="1">IFERROR(OFFSET(①一括入力!$AL$9,'②（一括入力用）異動報告書'!$A140-1,0),"")</f>
        <v/>
      </c>
      <c r="P143" s="242"/>
      <c r="Q143" s="242"/>
      <c r="R143" s="409"/>
      <c r="S143" s="411" t="str">
        <f ca="1">OFFSET(①一括入力!$BC$9,'②（一括入力用）異動報告書'!$A140-1,0)</f>
        <v/>
      </c>
      <c r="T143" s="412"/>
      <c r="U143" s="412"/>
      <c r="V143" s="412"/>
      <c r="W143" s="412"/>
      <c r="X143" s="412"/>
      <c r="Y143" s="412"/>
      <c r="Z143" s="412"/>
      <c r="AA143" s="413"/>
      <c r="AB143" s="254" t="s">
        <v>5102</v>
      </c>
      <c r="AC143" s="255"/>
      <c r="AD143" s="255"/>
      <c r="AE143" s="255"/>
      <c r="AF143" s="255"/>
      <c r="AG143" s="256"/>
      <c r="AH143" s="239"/>
      <c r="AI143" s="241" t="str">
        <f ca="1">OFFSET(①一括入力!$BT$9,'②（一括入力用）異動報告書'!A140-1,0)</f>
        <v/>
      </c>
      <c r="AJ143" s="242"/>
      <c r="AK143" s="242"/>
      <c r="AL143" s="242"/>
      <c r="AM143" s="242"/>
      <c r="AN143" s="242"/>
      <c r="AO143" s="242"/>
      <c r="AP143" s="242"/>
      <c r="AQ143" s="243"/>
      <c r="AR143" s="229" t="str">
        <f ca="1">OFFSET(①一括入力!$CG$9,'②（一括入力用）異動報告書'!A140-1,0)</f>
        <v/>
      </c>
      <c r="AS143" s="230"/>
      <c r="AT143" s="230"/>
      <c r="AU143" s="230"/>
      <c r="AV143" s="230"/>
      <c r="AW143" s="230"/>
      <c r="AX143" s="230"/>
      <c r="AY143" s="230"/>
      <c r="AZ143" s="230"/>
      <c r="BA143" s="230"/>
      <c r="BB143" s="231"/>
      <c r="BC143" s="71" t="s">
        <v>5168</v>
      </c>
      <c r="BD143" s="72" t="str">
        <f t="shared" ref="BD143" ca="1" si="69">IF(OR(COUNTBLANK(S140:AA145)=45,COUNTBLANK(S140:AA145)=53),"",1)</f>
        <v/>
      </c>
      <c r="BE143" s="166"/>
      <c r="BF143" s="167"/>
    </row>
    <row r="144" spans="1:58" ht="8.1" customHeight="1">
      <c r="A144" s="391"/>
      <c r="B144" s="258"/>
      <c r="C144" s="179"/>
      <c r="D144" s="205"/>
      <c r="E144" s="205"/>
      <c r="F144" s="205"/>
      <c r="G144" s="205"/>
      <c r="H144" s="205"/>
      <c r="I144" s="205"/>
      <c r="J144" s="205"/>
      <c r="K144" s="244"/>
      <c r="L144" s="245"/>
      <c r="M144" s="245"/>
      <c r="N144" s="246"/>
      <c r="O144" s="244"/>
      <c r="P144" s="245"/>
      <c r="Q144" s="245"/>
      <c r="R144" s="402"/>
      <c r="S144" s="212"/>
      <c r="T144" s="414"/>
      <c r="U144" s="414"/>
      <c r="V144" s="414"/>
      <c r="W144" s="414"/>
      <c r="X144" s="414"/>
      <c r="Y144" s="414"/>
      <c r="Z144" s="414"/>
      <c r="AA144" s="213"/>
      <c r="AB144" s="254" t="s">
        <v>5103</v>
      </c>
      <c r="AC144" s="255"/>
      <c r="AD144" s="255"/>
      <c r="AE144" s="255"/>
      <c r="AF144" s="255"/>
      <c r="AG144" s="256"/>
      <c r="AH144" s="239"/>
      <c r="AI144" s="244"/>
      <c r="AJ144" s="245"/>
      <c r="AK144" s="245"/>
      <c r="AL144" s="245"/>
      <c r="AM144" s="245"/>
      <c r="AN144" s="245"/>
      <c r="AO144" s="245"/>
      <c r="AP144" s="245"/>
      <c r="AQ144" s="246"/>
      <c r="AR144" s="229"/>
      <c r="AS144" s="230"/>
      <c r="AT144" s="230"/>
      <c r="AU144" s="230"/>
      <c r="AV144" s="230"/>
      <c r="AW144" s="230"/>
      <c r="AX144" s="230"/>
      <c r="AY144" s="230"/>
      <c r="AZ144" s="230"/>
      <c r="BA144" s="230"/>
      <c r="BB144" s="231"/>
      <c r="BC144" s="71" t="s">
        <v>5169</v>
      </c>
      <c r="BD144" s="72" t="str">
        <f t="shared" ref="BD144" ca="1" si="70">IF(OR(AH140=2,AH140=3,AH140=4),IF(COUNTBLANK(AB140:AQ145)=81,"",1),IF(COUNTBLANK(AB140:AQ145)=82,"",IF(COUNTBLANK(AB140:AQ145)=90,"",1)))</f>
        <v/>
      </c>
      <c r="BE144" s="166"/>
      <c r="BF144" s="167"/>
    </row>
    <row r="145" spans="1:58" ht="8.1" customHeight="1">
      <c r="A145" s="391"/>
      <c r="B145" s="418"/>
      <c r="C145" s="419"/>
      <c r="D145" s="408"/>
      <c r="E145" s="408"/>
      <c r="F145" s="408"/>
      <c r="G145" s="408"/>
      <c r="H145" s="408"/>
      <c r="I145" s="408"/>
      <c r="J145" s="408"/>
      <c r="K145" s="247"/>
      <c r="L145" s="248"/>
      <c r="M145" s="248"/>
      <c r="N145" s="249"/>
      <c r="O145" s="247"/>
      <c r="P145" s="248"/>
      <c r="Q145" s="248"/>
      <c r="R145" s="410"/>
      <c r="S145" s="214"/>
      <c r="T145" s="415"/>
      <c r="U145" s="415"/>
      <c r="V145" s="415"/>
      <c r="W145" s="415"/>
      <c r="X145" s="415"/>
      <c r="Y145" s="415"/>
      <c r="Z145" s="415"/>
      <c r="AA145" s="215"/>
      <c r="AB145" s="404"/>
      <c r="AC145" s="405"/>
      <c r="AD145" s="405"/>
      <c r="AE145" s="405"/>
      <c r="AF145" s="405"/>
      <c r="AG145" s="406"/>
      <c r="AH145" s="240"/>
      <c r="AI145" s="247"/>
      <c r="AJ145" s="248"/>
      <c r="AK145" s="248"/>
      <c r="AL145" s="248"/>
      <c r="AM145" s="248"/>
      <c r="AN145" s="248"/>
      <c r="AO145" s="248"/>
      <c r="AP145" s="248"/>
      <c r="AQ145" s="249"/>
      <c r="AR145" s="232"/>
      <c r="AS145" s="233"/>
      <c r="AT145" s="233"/>
      <c r="AU145" s="233"/>
      <c r="AV145" s="233"/>
      <c r="AW145" s="233"/>
      <c r="AX145" s="233"/>
      <c r="AY145" s="233"/>
      <c r="AZ145" s="233"/>
      <c r="BA145" s="233"/>
      <c r="BB145" s="234"/>
      <c r="BC145" s="73" t="s">
        <v>5166</v>
      </c>
      <c r="BD145" s="74" t="str">
        <f t="shared" ref="BD145" ca="1" si="71">IF(AND(COUNTBLANK(B140:R145)=89,COUNTBLANK(S140:AA145)&lt;&gt;53,COUNTBLANK(AB140:BB145)&lt;&gt;155),1,"")</f>
        <v/>
      </c>
      <c r="BE145" s="168"/>
      <c r="BF145" s="169"/>
    </row>
    <row r="146" spans="1:58" ht="8.1" customHeight="1">
      <c r="A146" s="391">
        <v>20</v>
      </c>
      <c r="B146" s="392" t="str">
        <f ca="1">OFFSET(①一括入力!$V$9,'②（一括入力用）異動報告書'!$A146-1,0)</f>
        <v/>
      </c>
      <c r="C146" s="393"/>
      <c r="D146" s="393"/>
      <c r="E146" s="393"/>
      <c r="F146" s="393"/>
      <c r="G146" s="393"/>
      <c r="H146" s="393"/>
      <c r="I146" s="393"/>
      <c r="J146" s="394"/>
      <c r="K146" s="399" t="str">
        <f ca="1">IFERROR(OFFSET(①一括入力!$AP$9,'②（一括入力用）異動報告書'!$A146-1,0),"")</f>
        <v/>
      </c>
      <c r="L146" s="393"/>
      <c r="M146" s="393"/>
      <c r="N146" s="394"/>
      <c r="O146" s="399" t="str">
        <f ca="1">IFERROR(OFFSET(①一括入力!$AQ$9,'②（一括入力用）異動報告書'!$A146-1,0),"")</f>
        <v/>
      </c>
      <c r="P146" s="393"/>
      <c r="Q146" s="393"/>
      <c r="R146" s="401"/>
      <c r="S146" s="257" t="s">
        <v>5060</v>
      </c>
      <c r="T146" s="177"/>
      <c r="U146" s="204" t="str">
        <f ca="1">OFFSET(①一括入力!AV$9,'②（一括入力用）異動報告書'!$A146-1,0)</f>
        <v/>
      </c>
      <c r="V146" s="204" t="str">
        <f ca="1">OFFSET(①一括入力!AW$9,'②（一括入力用）異動報告書'!$A146-1,0)</f>
        <v/>
      </c>
      <c r="W146" s="204" t="str">
        <f ca="1">OFFSET(①一括入力!AX$9,'②（一括入力用）異動報告書'!$A146-1,0)</f>
        <v/>
      </c>
      <c r="X146" s="204" t="str">
        <f ca="1">OFFSET(①一括入力!AY$9,'②（一括入力用）異動報告書'!$A146-1,0)</f>
        <v/>
      </c>
      <c r="Y146" s="204" t="str">
        <f ca="1">OFFSET(①一括入力!AZ$9,'②（一括入力用）異動報告書'!$A146-1,0)</f>
        <v/>
      </c>
      <c r="Z146" s="204" t="str">
        <f ca="1">OFFSET(①一括入力!BA$9,'②（一括入力用）異動報告書'!$A146-1,0)</f>
        <v/>
      </c>
      <c r="AA146" s="207" t="str">
        <f ca="1">OFFSET(①一括入力!BB$9,'②（一括入力用）異動報告書'!$A146-1,0)</f>
        <v/>
      </c>
      <c r="AB146" s="235" t="s">
        <v>5104</v>
      </c>
      <c r="AC146" s="236"/>
      <c r="AD146" s="236"/>
      <c r="AE146" s="236"/>
      <c r="AF146" s="236"/>
      <c r="AG146" s="237"/>
      <c r="AH146" s="238" t="str">
        <f ca="1">OFFSET(①一括入力!$BF$9,'②（一括入力用）異動報告書'!A146-1,0)</f>
        <v/>
      </c>
      <c r="AI146" s="176" t="s">
        <v>5060</v>
      </c>
      <c r="AJ146" s="177"/>
      <c r="AK146" s="204" t="str">
        <f ca="1">OFFSET(①一括入力!BK$9,'②（一括入力用）異動報告書'!$A146-1,0)</f>
        <v/>
      </c>
      <c r="AL146" s="204" t="str">
        <f ca="1">OFFSET(①一括入力!BL$9,'②（一括入力用）異動報告書'!$A146-1,0)</f>
        <v/>
      </c>
      <c r="AM146" s="204" t="str">
        <f ca="1">OFFSET(①一括入力!BM$9,'②（一括入力用）異動報告書'!$A146-1,0)</f>
        <v/>
      </c>
      <c r="AN146" s="204" t="str">
        <f ca="1">OFFSET(①一括入力!BN$9,'②（一括入力用）異動報告書'!$A146-1,0)</f>
        <v/>
      </c>
      <c r="AO146" s="204" t="str">
        <f ca="1">OFFSET(①一括入力!BO$9,'②（一括入力用）異動報告書'!$A146-1,0)</f>
        <v/>
      </c>
      <c r="AP146" s="204" t="str">
        <f ca="1">OFFSET(①一括入力!BP$9,'②（一括入力用）異動報告書'!$A146-1,0)</f>
        <v/>
      </c>
      <c r="AQ146" s="204" t="str">
        <f ca="1">OFFSET(①一括入力!BQ$9,'②（一括入力用）異動報告書'!$A146-1,0)</f>
        <v/>
      </c>
      <c r="AR146" s="176" t="s">
        <v>5060</v>
      </c>
      <c r="AS146" s="177"/>
      <c r="AT146" s="204" t="str">
        <f ca="1">OFFSET(①一括入力!BY$9,'②（一括入力用）異動報告書'!$A146-1,0)</f>
        <v/>
      </c>
      <c r="AU146" s="204" t="str">
        <f ca="1">OFFSET(①一括入力!BZ$9,'②（一括入力用）異動報告書'!$A146-1,0)</f>
        <v/>
      </c>
      <c r="AV146" s="204" t="str">
        <f ca="1">OFFSET(①一括入力!CA$9,'②（一括入力用）異動報告書'!$A146-1,0)</f>
        <v/>
      </c>
      <c r="AW146" s="204" t="str">
        <f ca="1">OFFSET(①一括入力!CB$9,'②（一括入力用）異動報告書'!$A146-1,0)</f>
        <v/>
      </c>
      <c r="AX146" s="204" t="str">
        <f ca="1">OFFSET(①一括入力!CC$9,'②（一括入力用）異動報告書'!$A146-1,0)</f>
        <v/>
      </c>
      <c r="AY146" s="204" t="str">
        <f ca="1">OFFSET(①一括入力!CD$9,'②（一括入力用）異動報告書'!$A146-1,0)</f>
        <v/>
      </c>
      <c r="AZ146" s="207" t="str">
        <f ca="1">OFFSET(①一括入力!CE$9,'②（一括入力用）異動報告書'!$A146-1,0)</f>
        <v/>
      </c>
      <c r="BA146" s="210" t="str">
        <f ca="1">OFFSET(①一括入力!$CF$9,'②（一括入力用）異動報告書'!A146-1,0)</f>
        <v/>
      </c>
      <c r="BB146" s="211"/>
      <c r="BC146" s="160" t="s">
        <v>5131</v>
      </c>
      <c r="BD146" s="162" t="str">
        <f ca="1">OFFSET(①一括入力!$CI$9,A146-1,0)</f>
        <v/>
      </c>
      <c r="BE146" s="164"/>
      <c r="BF146" s="165"/>
    </row>
    <row r="147" spans="1:58" ht="8.1" customHeight="1">
      <c r="A147" s="391"/>
      <c r="B147" s="395"/>
      <c r="C147" s="245"/>
      <c r="D147" s="245"/>
      <c r="E147" s="245"/>
      <c r="F147" s="245"/>
      <c r="G147" s="245"/>
      <c r="H147" s="245"/>
      <c r="I147" s="245"/>
      <c r="J147" s="246"/>
      <c r="K147" s="244"/>
      <c r="L147" s="245"/>
      <c r="M147" s="245"/>
      <c r="N147" s="246"/>
      <c r="O147" s="244"/>
      <c r="P147" s="245"/>
      <c r="Q147" s="245"/>
      <c r="R147" s="402"/>
      <c r="S147" s="258"/>
      <c r="T147" s="179"/>
      <c r="U147" s="205"/>
      <c r="V147" s="205"/>
      <c r="W147" s="205"/>
      <c r="X147" s="205"/>
      <c r="Y147" s="205"/>
      <c r="Z147" s="205"/>
      <c r="AA147" s="208"/>
      <c r="AB147" s="254" t="s">
        <v>5105</v>
      </c>
      <c r="AC147" s="255"/>
      <c r="AD147" s="255"/>
      <c r="AE147" s="255"/>
      <c r="AF147" s="255"/>
      <c r="AG147" s="256"/>
      <c r="AH147" s="239"/>
      <c r="AI147" s="178"/>
      <c r="AJ147" s="179"/>
      <c r="AK147" s="205"/>
      <c r="AL147" s="205"/>
      <c r="AM147" s="205"/>
      <c r="AN147" s="205"/>
      <c r="AO147" s="205"/>
      <c r="AP147" s="205"/>
      <c r="AQ147" s="205"/>
      <c r="AR147" s="178"/>
      <c r="AS147" s="179"/>
      <c r="AT147" s="205"/>
      <c r="AU147" s="205"/>
      <c r="AV147" s="205"/>
      <c r="AW147" s="205"/>
      <c r="AX147" s="205"/>
      <c r="AY147" s="205"/>
      <c r="AZ147" s="208"/>
      <c r="BA147" s="212"/>
      <c r="BB147" s="213"/>
      <c r="BC147" s="161"/>
      <c r="BD147" s="163"/>
      <c r="BE147" s="166"/>
      <c r="BF147" s="167"/>
    </row>
    <row r="148" spans="1:58" ht="8.1" customHeight="1">
      <c r="A148" s="391"/>
      <c r="B148" s="396"/>
      <c r="C148" s="397"/>
      <c r="D148" s="397"/>
      <c r="E148" s="397"/>
      <c r="F148" s="397"/>
      <c r="G148" s="397"/>
      <c r="H148" s="397"/>
      <c r="I148" s="397"/>
      <c r="J148" s="398"/>
      <c r="K148" s="400"/>
      <c r="L148" s="397"/>
      <c r="M148" s="397"/>
      <c r="N148" s="398"/>
      <c r="O148" s="400"/>
      <c r="P148" s="397"/>
      <c r="Q148" s="397"/>
      <c r="R148" s="403"/>
      <c r="S148" s="259"/>
      <c r="T148" s="181"/>
      <c r="U148" s="206"/>
      <c r="V148" s="206"/>
      <c r="W148" s="206"/>
      <c r="X148" s="206"/>
      <c r="Y148" s="206"/>
      <c r="Z148" s="206"/>
      <c r="AA148" s="209"/>
      <c r="AB148" s="254" t="s">
        <v>5101</v>
      </c>
      <c r="AC148" s="255"/>
      <c r="AD148" s="255"/>
      <c r="AE148" s="255"/>
      <c r="AF148" s="255"/>
      <c r="AG148" s="256"/>
      <c r="AH148" s="239"/>
      <c r="AI148" s="180"/>
      <c r="AJ148" s="181"/>
      <c r="AK148" s="206"/>
      <c r="AL148" s="206"/>
      <c r="AM148" s="206"/>
      <c r="AN148" s="206"/>
      <c r="AO148" s="206"/>
      <c r="AP148" s="206"/>
      <c r="AQ148" s="206"/>
      <c r="AR148" s="180"/>
      <c r="AS148" s="181"/>
      <c r="AT148" s="206"/>
      <c r="AU148" s="206"/>
      <c r="AV148" s="206"/>
      <c r="AW148" s="206"/>
      <c r="AX148" s="206"/>
      <c r="AY148" s="206"/>
      <c r="AZ148" s="209"/>
      <c r="BA148" s="214"/>
      <c r="BB148" s="215"/>
      <c r="BC148" s="71" t="s">
        <v>5163</v>
      </c>
      <c r="BD148" s="72" t="str">
        <f t="shared" ref="BD148" ca="1" si="72">IF(AND(COUNTBLANK(B146:BB151)&lt;&gt;309,COUNTBLANK(B146:R151)&lt;&gt;89),1,"")</f>
        <v/>
      </c>
      <c r="BE148" s="166"/>
      <c r="BF148" s="167"/>
    </row>
    <row r="149" spans="1:58" ht="8.1" customHeight="1">
      <c r="A149" s="391"/>
      <c r="B149" s="416" t="s">
        <v>5037</v>
      </c>
      <c r="C149" s="417"/>
      <c r="D149" s="407" t="str">
        <f ca="1">OFFSET(①一括入力!AA$9,'②（一括入力用）異動報告書'!$A146-1,0)</f>
        <v/>
      </c>
      <c r="E149" s="407" t="str">
        <f ca="1">OFFSET(①一括入力!AB$9,'②（一括入力用）異動報告書'!$A146-1,0)</f>
        <v/>
      </c>
      <c r="F149" s="407" t="str">
        <f ca="1">OFFSET(①一括入力!AC$9,'②（一括入力用）異動報告書'!$A146-1,0)</f>
        <v/>
      </c>
      <c r="G149" s="407" t="str">
        <f ca="1">OFFSET(①一括入力!AD$9,'②（一括入力用）異動報告書'!$A146-1,0)</f>
        <v/>
      </c>
      <c r="H149" s="407" t="str">
        <f ca="1">OFFSET(①一括入力!AE$9,'②（一括入力用）異動報告書'!$A146-1,0)</f>
        <v/>
      </c>
      <c r="I149" s="407" t="str">
        <f ca="1">OFFSET(①一括入力!AF$9,'②（一括入力用）異動報告書'!$A146-1,0)</f>
        <v/>
      </c>
      <c r="J149" s="407" t="str">
        <f ca="1">OFFSET(①一括入力!AG$9,'②（一括入力用）異動報告書'!$A146-1,0)</f>
        <v/>
      </c>
      <c r="K149" s="241" t="str">
        <f ca="1">IFERROR(OFFSET(①一括入力!$AK$9,'②（一括入力用）異動報告書'!$A146-1,0),"")</f>
        <v/>
      </c>
      <c r="L149" s="242"/>
      <c r="M149" s="242"/>
      <c r="N149" s="243"/>
      <c r="O149" s="241" t="str">
        <f ca="1">IFERROR(OFFSET(①一括入力!$AL$9,'②（一括入力用）異動報告書'!$A146-1,0),"")</f>
        <v/>
      </c>
      <c r="P149" s="242"/>
      <c r="Q149" s="242"/>
      <c r="R149" s="409"/>
      <c r="S149" s="411" t="str">
        <f ca="1">OFFSET(①一括入力!$BC$9,'②（一括入力用）異動報告書'!$A146-1,0)</f>
        <v/>
      </c>
      <c r="T149" s="412"/>
      <c r="U149" s="412"/>
      <c r="V149" s="412"/>
      <c r="W149" s="412"/>
      <c r="X149" s="412"/>
      <c r="Y149" s="412"/>
      <c r="Z149" s="412"/>
      <c r="AA149" s="413"/>
      <c r="AB149" s="254" t="s">
        <v>5102</v>
      </c>
      <c r="AC149" s="255"/>
      <c r="AD149" s="255"/>
      <c r="AE149" s="255"/>
      <c r="AF149" s="255"/>
      <c r="AG149" s="256"/>
      <c r="AH149" s="239"/>
      <c r="AI149" s="241" t="str">
        <f ca="1">OFFSET(①一括入力!$BT$9,'②（一括入力用）異動報告書'!A146-1,0)</f>
        <v/>
      </c>
      <c r="AJ149" s="242"/>
      <c r="AK149" s="242"/>
      <c r="AL149" s="242"/>
      <c r="AM149" s="242"/>
      <c r="AN149" s="242"/>
      <c r="AO149" s="242"/>
      <c r="AP149" s="242"/>
      <c r="AQ149" s="243"/>
      <c r="AR149" s="229" t="str">
        <f ca="1">OFFSET(①一括入力!$CG$9,'②（一括入力用）異動報告書'!A146-1,0)</f>
        <v/>
      </c>
      <c r="AS149" s="230"/>
      <c r="AT149" s="230"/>
      <c r="AU149" s="230"/>
      <c r="AV149" s="230"/>
      <c r="AW149" s="230"/>
      <c r="AX149" s="230"/>
      <c r="AY149" s="230"/>
      <c r="AZ149" s="230"/>
      <c r="BA149" s="230"/>
      <c r="BB149" s="231"/>
      <c r="BC149" s="71" t="s">
        <v>5168</v>
      </c>
      <c r="BD149" s="72" t="str">
        <f t="shared" ref="BD149" ca="1" si="73">IF(OR(COUNTBLANK(S146:AA151)=45,COUNTBLANK(S146:AA151)=53),"",1)</f>
        <v/>
      </c>
      <c r="BE149" s="166"/>
      <c r="BF149" s="167"/>
    </row>
    <row r="150" spans="1:58" ht="8.1" customHeight="1">
      <c r="A150" s="391"/>
      <c r="B150" s="258"/>
      <c r="C150" s="179"/>
      <c r="D150" s="205"/>
      <c r="E150" s="205"/>
      <c r="F150" s="205"/>
      <c r="G150" s="205"/>
      <c r="H150" s="205"/>
      <c r="I150" s="205"/>
      <c r="J150" s="205"/>
      <c r="K150" s="244"/>
      <c r="L150" s="245"/>
      <c r="M150" s="245"/>
      <c r="N150" s="246"/>
      <c r="O150" s="244"/>
      <c r="P150" s="245"/>
      <c r="Q150" s="245"/>
      <c r="R150" s="402"/>
      <c r="S150" s="212"/>
      <c r="T150" s="414"/>
      <c r="U150" s="414"/>
      <c r="V150" s="414"/>
      <c r="W150" s="414"/>
      <c r="X150" s="414"/>
      <c r="Y150" s="414"/>
      <c r="Z150" s="414"/>
      <c r="AA150" s="213"/>
      <c r="AB150" s="254" t="s">
        <v>5103</v>
      </c>
      <c r="AC150" s="255"/>
      <c r="AD150" s="255"/>
      <c r="AE150" s="255"/>
      <c r="AF150" s="255"/>
      <c r="AG150" s="256"/>
      <c r="AH150" s="239"/>
      <c r="AI150" s="244"/>
      <c r="AJ150" s="245"/>
      <c r="AK150" s="245"/>
      <c r="AL150" s="245"/>
      <c r="AM150" s="245"/>
      <c r="AN150" s="245"/>
      <c r="AO150" s="245"/>
      <c r="AP150" s="245"/>
      <c r="AQ150" s="246"/>
      <c r="AR150" s="229"/>
      <c r="AS150" s="230"/>
      <c r="AT150" s="230"/>
      <c r="AU150" s="230"/>
      <c r="AV150" s="230"/>
      <c r="AW150" s="230"/>
      <c r="AX150" s="230"/>
      <c r="AY150" s="230"/>
      <c r="AZ150" s="230"/>
      <c r="BA150" s="230"/>
      <c r="BB150" s="231"/>
      <c r="BC150" s="71" t="s">
        <v>5169</v>
      </c>
      <c r="BD150" s="72" t="str">
        <f t="shared" ref="BD150" ca="1" si="74">IF(OR(AH146=2,AH146=3,AH146=4),IF(COUNTBLANK(AB146:AQ151)=81,"",1),IF(COUNTBLANK(AB146:AQ151)=82,"",IF(COUNTBLANK(AB146:AQ151)=90,"",1)))</f>
        <v/>
      </c>
      <c r="BE150" s="166"/>
      <c r="BF150" s="167"/>
    </row>
    <row r="151" spans="1:58" ht="8.1" customHeight="1">
      <c r="A151" s="391"/>
      <c r="B151" s="418"/>
      <c r="C151" s="419"/>
      <c r="D151" s="408"/>
      <c r="E151" s="408"/>
      <c r="F151" s="408"/>
      <c r="G151" s="408"/>
      <c r="H151" s="408"/>
      <c r="I151" s="408"/>
      <c r="J151" s="408"/>
      <c r="K151" s="247"/>
      <c r="L151" s="248"/>
      <c r="M151" s="248"/>
      <c r="N151" s="249"/>
      <c r="O151" s="247"/>
      <c r="P151" s="248"/>
      <c r="Q151" s="248"/>
      <c r="R151" s="410"/>
      <c r="S151" s="214"/>
      <c r="T151" s="415"/>
      <c r="U151" s="415"/>
      <c r="V151" s="415"/>
      <c r="W151" s="415"/>
      <c r="X151" s="415"/>
      <c r="Y151" s="415"/>
      <c r="Z151" s="415"/>
      <c r="AA151" s="215"/>
      <c r="AB151" s="404"/>
      <c r="AC151" s="405"/>
      <c r="AD151" s="405"/>
      <c r="AE151" s="405"/>
      <c r="AF151" s="405"/>
      <c r="AG151" s="406"/>
      <c r="AH151" s="240"/>
      <c r="AI151" s="247"/>
      <c r="AJ151" s="248"/>
      <c r="AK151" s="248"/>
      <c r="AL151" s="248"/>
      <c r="AM151" s="248"/>
      <c r="AN151" s="248"/>
      <c r="AO151" s="248"/>
      <c r="AP151" s="248"/>
      <c r="AQ151" s="249"/>
      <c r="AR151" s="232"/>
      <c r="AS151" s="233"/>
      <c r="AT151" s="233"/>
      <c r="AU151" s="233"/>
      <c r="AV151" s="233"/>
      <c r="AW151" s="233"/>
      <c r="AX151" s="233"/>
      <c r="AY151" s="233"/>
      <c r="AZ151" s="233"/>
      <c r="BA151" s="233"/>
      <c r="BB151" s="234"/>
      <c r="BC151" s="73" t="s">
        <v>5166</v>
      </c>
      <c r="BD151" s="74" t="str">
        <f t="shared" ref="BD151" ca="1" si="75">IF(AND(COUNTBLANK(B146:R151)=89,COUNTBLANK(S146:AA151)&lt;&gt;53,COUNTBLANK(AB146:BB151)&lt;&gt;155),1,"")</f>
        <v/>
      </c>
      <c r="BE151" s="168"/>
      <c r="BF151" s="169"/>
    </row>
    <row r="152" spans="1:58" ht="8.1" customHeight="1">
      <c r="A152" s="391">
        <v>21</v>
      </c>
      <c r="B152" s="392" t="str">
        <f ca="1">OFFSET(①一括入力!$V$9,'②（一括入力用）異動報告書'!$A152-1,0)</f>
        <v/>
      </c>
      <c r="C152" s="393"/>
      <c r="D152" s="393"/>
      <c r="E152" s="393"/>
      <c r="F152" s="393"/>
      <c r="G152" s="393"/>
      <c r="H152" s="393"/>
      <c r="I152" s="393"/>
      <c r="J152" s="394"/>
      <c r="K152" s="399" t="str">
        <f ca="1">IFERROR(OFFSET(①一括入力!$AP$9,'②（一括入力用）異動報告書'!$A152-1,0),"")</f>
        <v/>
      </c>
      <c r="L152" s="393"/>
      <c r="M152" s="393"/>
      <c r="N152" s="394"/>
      <c r="O152" s="399" t="str">
        <f ca="1">IFERROR(OFFSET(①一括入力!$AQ$9,'②（一括入力用）異動報告書'!$A152-1,0),"")</f>
        <v/>
      </c>
      <c r="P152" s="393"/>
      <c r="Q152" s="393"/>
      <c r="R152" s="401"/>
      <c r="S152" s="257" t="s">
        <v>5060</v>
      </c>
      <c r="T152" s="177"/>
      <c r="U152" s="204" t="str">
        <f ca="1">OFFSET(①一括入力!AV$9,'②（一括入力用）異動報告書'!$A152-1,0)</f>
        <v/>
      </c>
      <c r="V152" s="204" t="str">
        <f ca="1">OFFSET(①一括入力!AW$9,'②（一括入力用）異動報告書'!$A152-1,0)</f>
        <v/>
      </c>
      <c r="W152" s="204" t="str">
        <f ca="1">OFFSET(①一括入力!AX$9,'②（一括入力用）異動報告書'!$A152-1,0)</f>
        <v/>
      </c>
      <c r="X152" s="204" t="str">
        <f ca="1">OFFSET(①一括入力!AY$9,'②（一括入力用）異動報告書'!$A152-1,0)</f>
        <v/>
      </c>
      <c r="Y152" s="204" t="str">
        <f ca="1">OFFSET(①一括入力!AZ$9,'②（一括入力用）異動報告書'!$A152-1,0)</f>
        <v/>
      </c>
      <c r="Z152" s="204" t="str">
        <f ca="1">OFFSET(①一括入力!BA$9,'②（一括入力用）異動報告書'!$A152-1,0)</f>
        <v/>
      </c>
      <c r="AA152" s="207" t="str">
        <f ca="1">OFFSET(①一括入力!BB$9,'②（一括入力用）異動報告書'!$A152-1,0)</f>
        <v/>
      </c>
      <c r="AB152" s="235" t="s">
        <v>5104</v>
      </c>
      <c r="AC152" s="236"/>
      <c r="AD152" s="236"/>
      <c r="AE152" s="236"/>
      <c r="AF152" s="236"/>
      <c r="AG152" s="237"/>
      <c r="AH152" s="238" t="str">
        <f ca="1">OFFSET(①一括入力!$BF$9,'②（一括入力用）異動報告書'!A152-1,0)</f>
        <v/>
      </c>
      <c r="AI152" s="176" t="s">
        <v>5060</v>
      </c>
      <c r="AJ152" s="177"/>
      <c r="AK152" s="204" t="str">
        <f ca="1">OFFSET(①一括入力!BK$9,'②（一括入力用）異動報告書'!$A152-1,0)</f>
        <v/>
      </c>
      <c r="AL152" s="204" t="str">
        <f ca="1">OFFSET(①一括入力!BL$9,'②（一括入力用）異動報告書'!$A152-1,0)</f>
        <v/>
      </c>
      <c r="AM152" s="204" t="str">
        <f ca="1">OFFSET(①一括入力!BM$9,'②（一括入力用）異動報告書'!$A152-1,0)</f>
        <v/>
      </c>
      <c r="AN152" s="204" t="str">
        <f ca="1">OFFSET(①一括入力!BN$9,'②（一括入力用）異動報告書'!$A152-1,0)</f>
        <v/>
      </c>
      <c r="AO152" s="204" t="str">
        <f ca="1">OFFSET(①一括入力!BO$9,'②（一括入力用）異動報告書'!$A152-1,0)</f>
        <v/>
      </c>
      <c r="AP152" s="204" t="str">
        <f ca="1">OFFSET(①一括入力!BP$9,'②（一括入力用）異動報告書'!$A152-1,0)</f>
        <v/>
      </c>
      <c r="AQ152" s="204" t="str">
        <f ca="1">OFFSET(①一括入力!BQ$9,'②（一括入力用）異動報告書'!$A152-1,0)</f>
        <v/>
      </c>
      <c r="AR152" s="176" t="s">
        <v>5060</v>
      </c>
      <c r="AS152" s="177"/>
      <c r="AT152" s="204" t="str">
        <f ca="1">OFFSET(①一括入力!BY$9,'②（一括入力用）異動報告書'!$A152-1,0)</f>
        <v/>
      </c>
      <c r="AU152" s="204" t="str">
        <f ca="1">OFFSET(①一括入力!BZ$9,'②（一括入力用）異動報告書'!$A152-1,0)</f>
        <v/>
      </c>
      <c r="AV152" s="204" t="str">
        <f ca="1">OFFSET(①一括入力!CA$9,'②（一括入力用）異動報告書'!$A152-1,0)</f>
        <v/>
      </c>
      <c r="AW152" s="204" t="str">
        <f ca="1">OFFSET(①一括入力!CB$9,'②（一括入力用）異動報告書'!$A152-1,0)</f>
        <v/>
      </c>
      <c r="AX152" s="204" t="str">
        <f ca="1">OFFSET(①一括入力!CC$9,'②（一括入力用）異動報告書'!$A152-1,0)</f>
        <v/>
      </c>
      <c r="AY152" s="204" t="str">
        <f ca="1">OFFSET(①一括入力!CD$9,'②（一括入力用）異動報告書'!$A152-1,0)</f>
        <v/>
      </c>
      <c r="AZ152" s="207" t="str">
        <f ca="1">OFFSET(①一括入力!CE$9,'②（一括入力用）異動報告書'!$A152-1,0)</f>
        <v/>
      </c>
      <c r="BA152" s="210" t="str">
        <f ca="1">OFFSET(①一括入力!$CF$9,'②（一括入力用）異動報告書'!A152-1,0)</f>
        <v/>
      </c>
      <c r="BB152" s="211"/>
      <c r="BC152" s="160" t="s">
        <v>5131</v>
      </c>
      <c r="BD152" s="162" t="str">
        <f ca="1">OFFSET(①一括入力!$CI$9,A152-1,0)</f>
        <v/>
      </c>
      <c r="BE152" s="164"/>
      <c r="BF152" s="165"/>
    </row>
    <row r="153" spans="1:58" ht="8.1" customHeight="1">
      <c r="A153" s="391"/>
      <c r="B153" s="395"/>
      <c r="C153" s="245"/>
      <c r="D153" s="245"/>
      <c r="E153" s="245"/>
      <c r="F153" s="245"/>
      <c r="G153" s="245"/>
      <c r="H153" s="245"/>
      <c r="I153" s="245"/>
      <c r="J153" s="246"/>
      <c r="K153" s="244"/>
      <c r="L153" s="245"/>
      <c r="M153" s="245"/>
      <c r="N153" s="246"/>
      <c r="O153" s="244"/>
      <c r="P153" s="245"/>
      <c r="Q153" s="245"/>
      <c r="R153" s="402"/>
      <c r="S153" s="258"/>
      <c r="T153" s="179"/>
      <c r="U153" s="205"/>
      <c r="V153" s="205"/>
      <c r="W153" s="205"/>
      <c r="X153" s="205"/>
      <c r="Y153" s="205"/>
      <c r="Z153" s="205"/>
      <c r="AA153" s="208"/>
      <c r="AB153" s="254" t="s">
        <v>5105</v>
      </c>
      <c r="AC153" s="255"/>
      <c r="AD153" s="255"/>
      <c r="AE153" s="255"/>
      <c r="AF153" s="255"/>
      <c r="AG153" s="256"/>
      <c r="AH153" s="239"/>
      <c r="AI153" s="178"/>
      <c r="AJ153" s="179"/>
      <c r="AK153" s="205"/>
      <c r="AL153" s="205"/>
      <c r="AM153" s="205"/>
      <c r="AN153" s="205"/>
      <c r="AO153" s="205"/>
      <c r="AP153" s="205"/>
      <c r="AQ153" s="205"/>
      <c r="AR153" s="178"/>
      <c r="AS153" s="179"/>
      <c r="AT153" s="205"/>
      <c r="AU153" s="205"/>
      <c r="AV153" s="205"/>
      <c r="AW153" s="205"/>
      <c r="AX153" s="205"/>
      <c r="AY153" s="205"/>
      <c r="AZ153" s="208"/>
      <c r="BA153" s="212"/>
      <c r="BB153" s="213"/>
      <c r="BC153" s="161"/>
      <c r="BD153" s="163"/>
      <c r="BE153" s="166"/>
      <c r="BF153" s="167"/>
    </row>
    <row r="154" spans="1:58" ht="8.1" customHeight="1">
      <c r="A154" s="391"/>
      <c r="B154" s="396"/>
      <c r="C154" s="397"/>
      <c r="D154" s="397"/>
      <c r="E154" s="397"/>
      <c r="F154" s="397"/>
      <c r="G154" s="397"/>
      <c r="H154" s="397"/>
      <c r="I154" s="397"/>
      <c r="J154" s="398"/>
      <c r="K154" s="400"/>
      <c r="L154" s="397"/>
      <c r="M154" s="397"/>
      <c r="N154" s="398"/>
      <c r="O154" s="400"/>
      <c r="P154" s="397"/>
      <c r="Q154" s="397"/>
      <c r="R154" s="403"/>
      <c r="S154" s="259"/>
      <c r="T154" s="181"/>
      <c r="U154" s="206"/>
      <c r="V154" s="206"/>
      <c r="W154" s="206"/>
      <c r="X154" s="206"/>
      <c r="Y154" s="206"/>
      <c r="Z154" s="206"/>
      <c r="AA154" s="209"/>
      <c r="AB154" s="254" t="s">
        <v>5101</v>
      </c>
      <c r="AC154" s="255"/>
      <c r="AD154" s="255"/>
      <c r="AE154" s="255"/>
      <c r="AF154" s="255"/>
      <c r="AG154" s="256"/>
      <c r="AH154" s="239"/>
      <c r="AI154" s="180"/>
      <c r="AJ154" s="181"/>
      <c r="AK154" s="206"/>
      <c r="AL154" s="206"/>
      <c r="AM154" s="206"/>
      <c r="AN154" s="206"/>
      <c r="AO154" s="206"/>
      <c r="AP154" s="206"/>
      <c r="AQ154" s="206"/>
      <c r="AR154" s="180"/>
      <c r="AS154" s="181"/>
      <c r="AT154" s="206"/>
      <c r="AU154" s="206"/>
      <c r="AV154" s="206"/>
      <c r="AW154" s="206"/>
      <c r="AX154" s="206"/>
      <c r="AY154" s="206"/>
      <c r="AZ154" s="209"/>
      <c r="BA154" s="214"/>
      <c r="BB154" s="215"/>
      <c r="BC154" s="71" t="s">
        <v>5163</v>
      </c>
      <c r="BD154" s="72" t="str">
        <f t="shared" ref="BD154" ca="1" si="76">IF(AND(COUNTBLANK(B152:BB157)&lt;&gt;309,COUNTBLANK(B152:R157)&lt;&gt;89),1,"")</f>
        <v/>
      </c>
      <c r="BE154" s="166"/>
      <c r="BF154" s="167"/>
    </row>
    <row r="155" spans="1:58" ht="8.1" customHeight="1">
      <c r="A155" s="391"/>
      <c r="B155" s="416" t="s">
        <v>5037</v>
      </c>
      <c r="C155" s="417"/>
      <c r="D155" s="407" t="str">
        <f ca="1">OFFSET(①一括入力!AA$9,'②（一括入力用）異動報告書'!$A152-1,0)</f>
        <v/>
      </c>
      <c r="E155" s="407" t="str">
        <f ca="1">OFFSET(①一括入力!AB$9,'②（一括入力用）異動報告書'!$A152-1,0)</f>
        <v/>
      </c>
      <c r="F155" s="407" t="str">
        <f ca="1">OFFSET(①一括入力!AC$9,'②（一括入力用）異動報告書'!$A152-1,0)</f>
        <v/>
      </c>
      <c r="G155" s="407" t="str">
        <f ca="1">OFFSET(①一括入力!AD$9,'②（一括入力用）異動報告書'!$A152-1,0)</f>
        <v/>
      </c>
      <c r="H155" s="407" t="str">
        <f ca="1">OFFSET(①一括入力!AE$9,'②（一括入力用）異動報告書'!$A152-1,0)</f>
        <v/>
      </c>
      <c r="I155" s="407" t="str">
        <f ca="1">OFFSET(①一括入力!AF$9,'②（一括入力用）異動報告書'!$A152-1,0)</f>
        <v/>
      </c>
      <c r="J155" s="407" t="str">
        <f ca="1">OFFSET(①一括入力!AG$9,'②（一括入力用）異動報告書'!$A152-1,0)</f>
        <v/>
      </c>
      <c r="K155" s="241" t="str">
        <f ca="1">IFERROR(OFFSET(①一括入力!$AK$9,'②（一括入力用）異動報告書'!$A152-1,0),"")</f>
        <v/>
      </c>
      <c r="L155" s="242"/>
      <c r="M155" s="242"/>
      <c r="N155" s="243"/>
      <c r="O155" s="241" t="str">
        <f ca="1">IFERROR(OFFSET(①一括入力!$AL$9,'②（一括入力用）異動報告書'!$A152-1,0),"")</f>
        <v/>
      </c>
      <c r="P155" s="242"/>
      <c r="Q155" s="242"/>
      <c r="R155" s="409"/>
      <c r="S155" s="411" t="str">
        <f ca="1">OFFSET(①一括入力!$BC$9,'②（一括入力用）異動報告書'!$A152-1,0)</f>
        <v/>
      </c>
      <c r="T155" s="412"/>
      <c r="U155" s="412"/>
      <c r="V155" s="412"/>
      <c r="W155" s="412"/>
      <c r="X155" s="412"/>
      <c r="Y155" s="412"/>
      <c r="Z155" s="412"/>
      <c r="AA155" s="413"/>
      <c r="AB155" s="254" t="s">
        <v>5102</v>
      </c>
      <c r="AC155" s="255"/>
      <c r="AD155" s="255"/>
      <c r="AE155" s="255"/>
      <c r="AF155" s="255"/>
      <c r="AG155" s="256"/>
      <c r="AH155" s="239"/>
      <c r="AI155" s="241" t="str">
        <f ca="1">OFFSET(①一括入力!$BT$9,'②（一括入力用）異動報告書'!A152-1,0)</f>
        <v/>
      </c>
      <c r="AJ155" s="242"/>
      <c r="AK155" s="242"/>
      <c r="AL155" s="242"/>
      <c r="AM155" s="242"/>
      <c r="AN155" s="242"/>
      <c r="AO155" s="242"/>
      <c r="AP155" s="242"/>
      <c r="AQ155" s="243"/>
      <c r="AR155" s="229" t="str">
        <f ca="1">OFFSET(①一括入力!$CG$9,'②（一括入力用）異動報告書'!A152-1,0)</f>
        <v/>
      </c>
      <c r="AS155" s="230"/>
      <c r="AT155" s="230"/>
      <c r="AU155" s="230"/>
      <c r="AV155" s="230"/>
      <c r="AW155" s="230"/>
      <c r="AX155" s="230"/>
      <c r="AY155" s="230"/>
      <c r="AZ155" s="230"/>
      <c r="BA155" s="230"/>
      <c r="BB155" s="231"/>
      <c r="BC155" s="71" t="s">
        <v>5168</v>
      </c>
      <c r="BD155" s="72" t="str">
        <f t="shared" ref="BD155" ca="1" si="77">IF(OR(COUNTBLANK(S152:AA157)=45,COUNTBLANK(S152:AA157)=53),"",1)</f>
        <v/>
      </c>
      <c r="BE155" s="166"/>
      <c r="BF155" s="167"/>
    </row>
    <row r="156" spans="1:58" ht="8.1" customHeight="1">
      <c r="A156" s="391"/>
      <c r="B156" s="258"/>
      <c r="C156" s="179"/>
      <c r="D156" s="205"/>
      <c r="E156" s="205"/>
      <c r="F156" s="205"/>
      <c r="G156" s="205"/>
      <c r="H156" s="205"/>
      <c r="I156" s="205"/>
      <c r="J156" s="205"/>
      <c r="K156" s="244"/>
      <c r="L156" s="245"/>
      <c r="M156" s="245"/>
      <c r="N156" s="246"/>
      <c r="O156" s="244"/>
      <c r="P156" s="245"/>
      <c r="Q156" s="245"/>
      <c r="R156" s="402"/>
      <c r="S156" s="212"/>
      <c r="T156" s="414"/>
      <c r="U156" s="414"/>
      <c r="V156" s="414"/>
      <c r="W156" s="414"/>
      <c r="X156" s="414"/>
      <c r="Y156" s="414"/>
      <c r="Z156" s="414"/>
      <c r="AA156" s="213"/>
      <c r="AB156" s="254" t="s">
        <v>5103</v>
      </c>
      <c r="AC156" s="255"/>
      <c r="AD156" s="255"/>
      <c r="AE156" s="255"/>
      <c r="AF156" s="255"/>
      <c r="AG156" s="256"/>
      <c r="AH156" s="239"/>
      <c r="AI156" s="244"/>
      <c r="AJ156" s="245"/>
      <c r="AK156" s="245"/>
      <c r="AL156" s="245"/>
      <c r="AM156" s="245"/>
      <c r="AN156" s="245"/>
      <c r="AO156" s="245"/>
      <c r="AP156" s="245"/>
      <c r="AQ156" s="246"/>
      <c r="AR156" s="229"/>
      <c r="AS156" s="230"/>
      <c r="AT156" s="230"/>
      <c r="AU156" s="230"/>
      <c r="AV156" s="230"/>
      <c r="AW156" s="230"/>
      <c r="AX156" s="230"/>
      <c r="AY156" s="230"/>
      <c r="AZ156" s="230"/>
      <c r="BA156" s="230"/>
      <c r="BB156" s="231"/>
      <c r="BC156" s="71" t="s">
        <v>5169</v>
      </c>
      <c r="BD156" s="72" t="str">
        <f t="shared" ref="BD156" ca="1" si="78">IF(OR(AH152=2,AH152=3,AH152=4),IF(COUNTBLANK(AB152:AQ157)=81,"",1),IF(COUNTBLANK(AB152:AQ157)=82,"",IF(COUNTBLANK(AB152:AQ157)=90,"",1)))</f>
        <v/>
      </c>
      <c r="BE156" s="166"/>
      <c r="BF156" s="167"/>
    </row>
    <row r="157" spans="1:58" ht="8.1" customHeight="1">
      <c r="A157" s="391"/>
      <c r="B157" s="418"/>
      <c r="C157" s="419"/>
      <c r="D157" s="408"/>
      <c r="E157" s="408"/>
      <c r="F157" s="408"/>
      <c r="G157" s="408"/>
      <c r="H157" s="408"/>
      <c r="I157" s="408"/>
      <c r="J157" s="408"/>
      <c r="K157" s="247"/>
      <c r="L157" s="248"/>
      <c r="M157" s="248"/>
      <c r="N157" s="249"/>
      <c r="O157" s="247"/>
      <c r="P157" s="248"/>
      <c r="Q157" s="248"/>
      <c r="R157" s="410"/>
      <c r="S157" s="214"/>
      <c r="T157" s="415"/>
      <c r="U157" s="415"/>
      <c r="V157" s="415"/>
      <c r="W157" s="415"/>
      <c r="X157" s="415"/>
      <c r="Y157" s="415"/>
      <c r="Z157" s="415"/>
      <c r="AA157" s="215"/>
      <c r="AB157" s="404"/>
      <c r="AC157" s="405"/>
      <c r="AD157" s="405"/>
      <c r="AE157" s="405"/>
      <c r="AF157" s="405"/>
      <c r="AG157" s="406"/>
      <c r="AH157" s="240"/>
      <c r="AI157" s="247"/>
      <c r="AJ157" s="248"/>
      <c r="AK157" s="248"/>
      <c r="AL157" s="248"/>
      <c r="AM157" s="248"/>
      <c r="AN157" s="248"/>
      <c r="AO157" s="248"/>
      <c r="AP157" s="248"/>
      <c r="AQ157" s="249"/>
      <c r="AR157" s="232"/>
      <c r="AS157" s="233"/>
      <c r="AT157" s="233"/>
      <c r="AU157" s="233"/>
      <c r="AV157" s="233"/>
      <c r="AW157" s="233"/>
      <c r="AX157" s="233"/>
      <c r="AY157" s="233"/>
      <c r="AZ157" s="233"/>
      <c r="BA157" s="233"/>
      <c r="BB157" s="234"/>
      <c r="BC157" s="73" t="s">
        <v>5166</v>
      </c>
      <c r="BD157" s="74" t="str">
        <f t="shared" ref="BD157" ca="1" si="79">IF(AND(COUNTBLANK(B152:R157)=89,COUNTBLANK(S152:AA157)&lt;&gt;53,COUNTBLANK(AB152:BB157)&lt;&gt;155),1,"")</f>
        <v/>
      </c>
      <c r="BE157" s="168"/>
      <c r="BF157" s="169"/>
    </row>
    <row r="158" spans="1:58" ht="8.1" customHeight="1">
      <c r="A158" s="391">
        <v>22</v>
      </c>
      <c r="B158" s="392" t="str">
        <f ca="1">OFFSET(①一括入力!$V$9,'②（一括入力用）異動報告書'!$A158-1,0)</f>
        <v/>
      </c>
      <c r="C158" s="393"/>
      <c r="D158" s="393"/>
      <c r="E158" s="393"/>
      <c r="F158" s="393"/>
      <c r="G158" s="393"/>
      <c r="H158" s="393"/>
      <c r="I158" s="393"/>
      <c r="J158" s="394"/>
      <c r="K158" s="399" t="str">
        <f ca="1">IFERROR(OFFSET(①一括入力!$AP$9,'②（一括入力用）異動報告書'!$A158-1,0),"")</f>
        <v/>
      </c>
      <c r="L158" s="393"/>
      <c r="M158" s="393"/>
      <c r="N158" s="394"/>
      <c r="O158" s="399" t="str">
        <f ca="1">IFERROR(OFFSET(①一括入力!$AQ$9,'②（一括入力用）異動報告書'!$A158-1,0),"")</f>
        <v/>
      </c>
      <c r="P158" s="393"/>
      <c r="Q158" s="393"/>
      <c r="R158" s="401"/>
      <c r="S158" s="257" t="s">
        <v>5060</v>
      </c>
      <c r="T158" s="177"/>
      <c r="U158" s="204" t="str">
        <f ca="1">OFFSET(①一括入力!AV$9,'②（一括入力用）異動報告書'!$A158-1,0)</f>
        <v/>
      </c>
      <c r="V158" s="204" t="str">
        <f ca="1">OFFSET(①一括入力!AW$9,'②（一括入力用）異動報告書'!$A158-1,0)</f>
        <v/>
      </c>
      <c r="W158" s="204" t="str">
        <f ca="1">OFFSET(①一括入力!AX$9,'②（一括入力用）異動報告書'!$A158-1,0)</f>
        <v/>
      </c>
      <c r="X158" s="204" t="str">
        <f ca="1">OFFSET(①一括入力!AY$9,'②（一括入力用）異動報告書'!$A158-1,0)</f>
        <v/>
      </c>
      <c r="Y158" s="204" t="str">
        <f ca="1">OFFSET(①一括入力!AZ$9,'②（一括入力用）異動報告書'!$A158-1,0)</f>
        <v/>
      </c>
      <c r="Z158" s="204" t="str">
        <f ca="1">OFFSET(①一括入力!BA$9,'②（一括入力用）異動報告書'!$A158-1,0)</f>
        <v/>
      </c>
      <c r="AA158" s="207" t="str">
        <f ca="1">OFFSET(①一括入力!BB$9,'②（一括入力用）異動報告書'!$A158-1,0)</f>
        <v/>
      </c>
      <c r="AB158" s="235" t="s">
        <v>5104</v>
      </c>
      <c r="AC158" s="236"/>
      <c r="AD158" s="236"/>
      <c r="AE158" s="236"/>
      <c r="AF158" s="236"/>
      <c r="AG158" s="237"/>
      <c r="AH158" s="238" t="str">
        <f ca="1">OFFSET(①一括入力!$BF$9,'②（一括入力用）異動報告書'!A158-1,0)</f>
        <v/>
      </c>
      <c r="AI158" s="176" t="s">
        <v>5060</v>
      </c>
      <c r="AJ158" s="177"/>
      <c r="AK158" s="204" t="str">
        <f ca="1">OFFSET(①一括入力!BK$9,'②（一括入力用）異動報告書'!$A158-1,0)</f>
        <v/>
      </c>
      <c r="AL158" s="204" t="str">
        <f ca="1">OFFSET(①一括入力!BL$9,'②（一括入力用）異動報告書'!$A158-1,0)</f>
        <v/>
      </c>
      <c r="AM158" s="204" t="str">
        <f ca="1">OFFSET(①一括入力!BM$9,'②（一括入力用）異動報告書'!$A158-1,0)</f>
        <v/>
      </c>
      <c r="AN158" s="204" t="str">
        <f ca="1">OFFSET(①一括入力!BN$9,'②（一括入力用）異動報告書'!$A158-1,0)</f>
        <v/>
      </c>
      <c r="AO158" s="204" t="str">
        <f ca="1">OFFSET(①一括入力!BO$9,'②（一括入力用）異動報告書'!$A158-1,0)</f>
        <v/>
      </c>
      <c r="AP158" s="204" t="str">
        <f ca="1">OFFSET(①一括入力!BP$9,'②（一括入力用）異動報告書'!$A158-1,0)</f>
        <v/>
      </c>
      <c r="AQ158" s="204" t="str">
        <f ca="1">OFFSET(①一括入力!BQ$9,'②（一括入力用）異動報告書'!$A158-1,0)</f>
        <v/>
      </c>
      <c r="AR158" s="176" t="s">
        <v>5060</v>
      </c>
      <c r="AS158" s="177"/>
      <c r="AT158" s="204" t="str">
        <f ca="1">OFFSET(①一括入力!BY$9,'②（一括入力用）異動報告書'!$A158-1,0)</f>
        <v/>
      </c>
      <c r="AU158" s="204" t="str">
        <f ca="1">OFFSET(①一括入力!BZ$9,'②（一括入力用）異動報告書'!$A158-1,0)</f>
        <v/>
      </c>
      <c r="AV158" s="204" t="str">
        <f ca="1">OFFSET(①一括入力!CA$9,'②（一括入力用）異動報告書'!$A158-1,0)</f>
        <v/>
      </c>
      <c r="AW158" s="204" t="str">
        <f ca="1">OFFSET(①一括入力!CB$9,'②（一括入力用）異動報告書'!$A158-1,0)</f>
        <v/>
      </c>
      <c r="AX158" s="204" t="str">
        <f ca="1">OFFSET(①一括入力!CC$9,'②（一括入力用）異動報告書'!$A158-1,0)</f>
        <v/>
      </c>
      <c r="AY158" s="204" t="str">
        <f ca="1">OFFSET(①一括入力!CD$9,'②（一括入力用）異動報告書'!$A158-1,0)</f>
        <v/>
      </c>
      <c r="AZ158" s="207" t="str">
        <f ca="1">OFFSET(①一括入力!CE$9,'②（一括入力用）異動報告書'!$A158-1,0)</f>
        <v/>
      </c>
      <c r="BA158" s="210" t="str">
        <f ca="1">OFFSET(①一括入力!$CF$9,'②（一括入力用）異動報告書'!A158-1,0)</f>
        <v/>
      </c>
      <c r="BB158" s="211"/>
      <c r="BC158" s="160" t="s">
        <v>5131</v>
      </c>
      <c r="BD158" s="162" t="str">
        <f ca="1">OFFSET(①一括入力!$CI$9,A158-1,0)</f>
        <v/>
      </c>
      <c r="BE158" s="164"/>
      <c r="BF158" s="165"/>
    </row>
    <row r="159" spans="1:58" ht="8.1" customHeight="1">
      <c r="A159" s="391"/>
      <c r="B159" s="395"/>
      <c r="C159" s="245"/>
      <c r="D159" s="245"/>
      <c r="E159" s="245"/>
      <c r="F159" s="245"/>
      <c r="G159" s="245"/>
      <c r="H159" s="245"/>
      <c r="I159" s="245"/>
      <c r="J159" s="246"/>
      <c r="K159" s="244"/>
      <c r="L159" s="245"/>
      <c r="M159" s="245"/>
      <c r="N159" s="246"/>
      <c r="O159" s="244"/>
      <c r="P159" s="245"/>
      <c r="Q159" s="245"/>
      <c r="R159" s="402"/>
      <c r="S159" s="258"/>
      <c r="T159" s="179"/>
      <c r="U159" s="205"/>
      <c r="V159" s="205"/>
      <c r="W159" s="205"/>
      <c r="X159" s="205"/>
      <c r="Y159" s="205"/>
      <c r="Z159" s="205"/>
      <c r="AA159" s="208"/>
      <c r="AB159" s="254" t="s">
        <v>5105</v>
      </c>
      <c r="AC159" s="255"/>
      <c r="AD159" s="255"/>
      <c r="AE159" s="255"/>
      <c r="AF159" s="255"/>
      <c r="AG159" s="256"/>
      <c r="AH159" s="239"/>
      <c r="AI159" s="178"/>
      <c r="AJ159" s="179"/>
      <c r="AK159" s="205"/>
      <c r="AL159" s="205"/>
      <c r="AM159" s="205"/>
      <c r="AN159" s="205"/>
      <c r="AO159" s="205"/>
      <c r="AP159" s="205"/>
      <c r="AQ159" s="205"/>
      <c r="AR159" s="178"/>
      <c r="AS159" s="179"/>
      <c r="AT159" s="205"/>
      <c r="AU159" s="205"/>
      <c r="AV159" s="205"/>
      <c r="AW159" s="205"/>
      <c r="AX159" s="205"/>
      <c r="AY159" s="205"/>
      <c r="AZ159" s="208"/>
      <c r="BA159" s="212"/>
      <c r="BB159" s="213"/>
      <c r="BC159" s="161"/>
      <c r="BD159" s="163"/>
      <c r="BE159" s="166"/>
      <c r="BF159" s="167"/>
    </row>
    <row r="160" spans="1:58" ht="8.1" customHeight="1">
      <c r="A160" s="391"/>
      <c r="B160" s="396"/>
      <c r="C160" s="397"/>
      <c r="D160" s="397"/>
      <c r="E160" s="397"/>
      <c r="F160" s="397"/>
      <c r="G160" s="397"/>
      <c r="H160" s="397"/>
      <c r="I160" s="397"/>
      <c r="J160" s="398"/>
      <c r="K160" s="400"/>
      <c r="L160" s="397"/>
      <c r="M160" s="397"/>
      <c r="N160" s="398"/>
      <c r="O160" s="400"/>
      <c r="P160" s="397"/>
      <c r="Q160" s="397"/>
      <c r="R160" s="403"/>
      <c r="S160" s="259"/>
      <c r="T160" s="181"/>
      <c r="U160" s="206"/>
      <c r="V160" s="206"/>
      <c r="W160" s="206"/>
      <c r="X160" s="206"/>
      <c r="Y160" s="206"/>
      <c r="Z160" s="206"/>
      <c r="AA160" s="209"/>
      <c r="AB160" s="254" t="s">
        <v>5101</v>
      </c>
      <c r="AC160" s="255"/>
      <c r="AD160" s="255"/>
      <c r="AE160" s="255"/>
      <c r="AF160" s="255"/>
      <c r="AG160" s="256"/>
      <c r="AH160" s="239"/>
      <c r="AI160" s="180"/>
      <c r="AJ160" s="181"/>
      <c r="AK160" s="206"/>
      <c r="AL160" s="206"/>
      <c r="AM160" s="206"/>
      <c r="AN160" s="206"/>
      <c r="AO160" s="206"/>
      <c r="AP160" s="206"/>
      <c r="AQ160" s="206"/>
      <c r="AR160" s="180"/>
      <c r="AS160" s="181"/>
      <c r="AT160" s="206"/>
      <c r="AU160" s="206"/>
      <c r="AV160" s="206"/>
      <c r="AW160" s="206"/>
      <c r="AX160" s="206"/>
      <c r="AY160" s="206"/>
      <c r="AZ160" s="209"/>
      <c r="BA160" s="214"/>
      <c r="BB160" s="215"/>
      <c r="BC160" s="71" t="s">
        <v>5163</v>
      </c>
      <c r="BD160" s="72" t="str">
        <f t="shared" ref="BD160" ca="1" si="80">IF(AND(COUNTBLANK(B158:BB163)&lt;&gt;309,COUNTBLANK(B158:R163)&lt;&gt;89),1,"")</f>
        <v/>
      </c>
      <c r="BE160" s="166"/>
      <c r="BF160" s="167"/>
    </row>
    <row r="161" spans="1:58" ht="8.1" customHeight="1">
      <c r="A161" s="391"/>
      <c r="B161" s="416" t="s">
        <v>5037</v>
      </c>
      <c r="C161" s="417"/>
      <c r="D161" s="407" t="str">
        <f ca="1">OFFSET(①一括入力!AA$9,'②（一括入力用）異動報告書'!$A158-1,0)</f>
        <v/>
      </c>
      <c r="E161" s="407" t="str">
        <f ca="1">OFFSET(①一括入力!AB$9,'②（一括入力用）異動報告書'!$A158-1,0)</f>
        <v/>
      </c>
      <c r="F161" s="407" t="str">
        <f ca="1">OFFSET(①一括入力!AC$9,'②（一括入力用）異動報告書'!$A158-1,0)</f>
        <v/>
      </c>
      <c r="G161" s="407" t="str">
        <f ca="1">OFFSET(①一括入力!AD$9,'②（一括入力用）異動報告書'!$A158-1,0)</f>
        <v/>
      </c>
      <c r="H161" s="407" t="str">
        <f ca="1">OFFSET(①一括入力!AE$9,'②（一括入力用）異動報告書'!$A158-1,0)</f>
        <v/>
      </c>
      <c r="I161" s="407" t="str">
        <f ca="1">OFFSET(①一括入力!AF$9,'②（一括入力用）異動報告書'!$A158-1,0)</f>
        <v/>
      </c>
      <c r="J161" s="407" t="str">
        <f ca="1">OFFSET(①一括入力!AG$9,'②（一括入力用）異動報告書'!$A158-1,0)</f>
        <v/>
      </c>
      <c r="K161" s="241" t="str">
        <f ca="1">IFERROR(OFFSET(①一括入力!$AK$9,'②（一括入力用）異動報告書'!$A158-1,0),"")</f>
        <v/>
      </c>
      <c r="L161" s="242"/>
      <c r="M161" s="242"/>
      <c r="N161" s="243"/>
      <c r="O161" s="241" t="str">
        <f ca="1">IFERROR(OFFSET(①一括入力!$AL$9,'②（一括入力用）異動報告書'!$A158-1,0),"")</f>
        <v/>
      </c>
      <c r="P161" s="242"/>
      <c r="Q161" s="242"/>
      <c r="R161" s="409"/>
      <c r="S161" s="411" t="str">
        <f ca="1">OFFSET(①一括入力!$BC$9,'②（一括入力用）異動報告書'!$A158-1,0)</f>
        <v/>
      </c>
      <c r="T161" s="412"/>
      <c r="U161" s="412"/>
      <c r="V161" s="412"/>
      <c r="W161" s="412"/>
      <c r="X161" s="412"/>
      <c r="Y161" s="412"/>
      <c r="Z161" s="412"/>
      <c r="AA161" s="413"/>
      <c r="AB161" s="254" t="s">
        <v>5102</v>
      </c>
      <c r="AC161" s="255"/>
      <c r="AD161" s="255"/>
      <c r="AE161" s="255"/>
      <c r="AF161" s="255"/>
      <c r="AG161" s="256"/>
      <c r="AH161" s="239"/>
      <c r="AI161" s="241" t="str">
        <f ca="1">OFFSET(①一括入力!$BT$9,'②（一括入力用）異動報告書'!A158-1,0)</f>
        <v/>
      </c>
      <c r="AJ161" s="242"/>
      <c r="AK161" s="242"/>
      <c r="AL161" s="242"/>
      <c r="AM161" s="242"/>
      <c r="AN161" s="242"/>
      <c r="AO161" s="242"/>
      <c r="AP161" s="242"/>
      <c r="AQ161" s="243"/>
      <c r="AR161" s="229" t="str">
        <f ca="1">OFFSET(①一括入力!$CG$9,'②（一括入力用）異動報告書'!A158-1,0)</f>
        <v/>
      </c>
      <c r="AS161" s="230"/>
      <c r="AT161" s="230"/>
      <c r="AU161" s="230"/>
      <c r="AV161" s="230"/>
      <c r="AW161" s="230"/>
      <c r="AX161" s="230"/>
      <c r="AY161" s="230"/>
      <c r="AZ161" s="230"/>
      <c r="BA161" s="230"/>
      <c r="BB161" s="231"/>
      <c r="BC161" s="71" t="s">
        <v>5168</v>
      </c>
      <c r="BD161" s="72" t="str">
        <f t="shared" ref="BD161" ca="1" si="81">IF(OR(COUNTBLANK(S158:AA163)=45,COUNTBLANK(S158:AA163)=53),"",1)</f>
        <v/>
      </c>
      <c r="BE161" s="166"/>
      <c r="BF161" s="167"/>
    </row>
    <row r="162" spans="1:58" ht="8.1" customHeight="1">
      <c r="A162" s="391"/>
      <c r="B162" s="258"/>
      <c r="C162" s="179"/>
      <c r="D162" s="205"/>
      <c r="E162" s="205"/>
      <c r="F162" s="205"/>
      <c r="G162" s="205"/>
      <c r="H162" s="205"/>
      <c r="I162" s="205"/>
      <c r="J162" s="205"/>
      <c r="K162" s="244"/>
      <c r="L162" s="245"/>
      <c r="M162" s="245"/>
      <c r="N162" s="246"/>
      <c r="O162" s="244"/>
      <c r="P162" s="245"/>
      <c r="Q162" s="245"/>
      <c r="R162" s="402"/>
      <c r="S162" s="212"/>
      <c r="T162" s="414"/>
      <c r="U162" s="414"/>
      <c r="V162" s="414"/>
      <c r="W162" s="414"/>
      <c r="X162" s="414"/>
      <c r="Y162" s="414"/>
      <c r="Z162" s="414"/>
      <c r="AA162" s="213"/>
      <c r="AB162" s="254" t="s">
        <v>5103</v>
      </c>
      <c r="AC162" s="255"/>
      <c r="AD162" s="255"/>
      <c r="AE162" s="255"/>
      <c r="AF162" s="255"/>
      <c r="AG162" s="256"/>
      <c r="AH162" s="239"/>
      <c r="AI162" s="244"/>
      <c r="AJ162" s="245"/>
      <c r="AK162" s="245"/>
      <c r="AL162" s="245"/>
      <c r="AM162" s="245"/>
      <c r="AN162" s="245"/>
      <c r="AO162" s="245"/>
      <c r="AP162" s="245"/>
      <c r="AQ162" s="246"/>
      <c r="AR162" s="229"/>
      <c r="AS162" s="230"/>
      <c r="AT162" s="230"/>
      <c r="AU162" s="230"/>
      <c r="AV162" s="230"/>
      <c r="AW162" s="230"/>
      <c r="AX162" s="230"/>
      <c r="AY162" s="230"/>
      <c r="AZ162" s="230"/>
      <c r="BA162" s="230"/>
      <c r="BB162" s="231"/>
      <c r="BC162" s="71" t="s">
        <v>5169</v>
      </c>
      <c r="BD162" s="72" t="str">
        <f t="shared" ref="BD162" ca="1" si="82">IF(OR(AH158=2,AH158=3,AH158=4),IF(COUNTBLANK(AB158:AQ163)=81,"",1),IF(COUNTBLANK(AB158:AQ163)=82,"",IF(COUNTBLANK(AB158:AQ163)=90,"",1)))</f>
        <v/>
      </c>
      <c r="BE162" s="166"/>
      <c r="BF162" s="167"/>
    </row>
    <row r="163" spans="1:58" ht="8.1" customHeight="1">
      <c r="A163" s="391"/>
      <c r="B163" s="418"/>
      <c r="C163" s="419"/>
      <c r="D163" s="408"/>
      <c r="E163" s="408"/>
      <c r="F163" s="408"/>
      <c r="G163" s="408"/>
      <c r="H163" s="408"/>
      <c r="I163" s="408"/>
      <c r="J163" s="408"/>
      <c r="K163" s="247"/>
      <c r="L163" s="248"/>
      <c r="M163" s="248"/>
      <c r="N163" s="249"/>
      <c r="O163" s="247"/>
      <c r="P163" s="248"/>
      <c r="Q163" s="248"/>
      <c r="R163" s="410"/>
      <c r="S163" s="214"/>
      <c r="T163" s="415"/>
      <c r="U163" s="415"/>
      <c r="V163" s="415"/>
      <c r="W163" s="415"/>
      <c r="X163" s="415"/>
      <c r="Y163" s="415"/>
      <c r="Z163" s="415"/>
      <c r="AA163" s="215"/>
      <c r="AB163" s="404"/>
      <c r="AC163" s="405"/>
      <c r="AD163" s="405"/>
      <c r="AE163" s="405"/>
      <c r="AF163" s="405"/>
      <c r="AG163" s="406"/>
      <c r="AH163" s="240"/>
      <c r="AI163" s="247"/>
      <c r="AJ163" s="248"/>
      <c r="AK163" s="248"/>
      <c r="AL163" s="248"/>
      <c r="AM163" s="248"/>
      <c r="AN163" s="248"/>
      <c r="AO163" s="248"/>
      <c r="AP163" s="248"/>
      <c r="AQ163" s="249"/>
      <c r="AR163" s="232"/>
      <c r="AS163" s="233"/>
      <c r="AT163" s="233"/>
      <c r="AU163" s="233"/>
      <c r="AV163" s="233"/>
      <c r="AW163" s="233"/>
      <c r="AX163" s="233"/>
      <c r="AY163" s="233"/>
      <c r="AZ163" s="233"/>
      <c r="BA163" s="233"/>
      <c r="BB163" s="234"/>
      <c r="BC163" s="73" t="s">
        <v>5166</v>
      </c>
      <c r="BD163" s="74" t="str">
        <f t="shared" ref="BD163" ca="1" si="83">IF(AND(COUNTBLANK(B158:R163)=89,COUNTBLANK(S158:AA163)&lt;&gt;53,COUNTBLANK(AB158:BB163)&lt;&gt;155),1,"")</f>
        <v/>
      </c>
      <c r="BE163" s="168"/>
      <c r="BF163" s="169"/>
    </row>
    <row r="164" spans="1:58" ht="8.1" customHeight="1">
      <c r="A164" s="391">
        <v>23</v>
      </c>
      <c r="B164" s="392" t="str">
        <f ca="1">OFFSET(①一括入力!$V$9,'②（一括入力用）異動報告書'!$A164-1,0)</f>
        <v/>
      </c>
      <c r="C164" s="393"/>
      <c r="D164" s="393"/>
      <c r="E164" s="393"/>
      <c r="F164" s="393"/>
      <c r="G164" s="393"/>
      <c r="H164" s="393"/>
      <c r="I164" s="393"/>
      <c r="J164" s="394"/>
      <c r="K164" s="399" t="str">
        <f ca="1">IFERROR(OFFSET(①一括入力!$AP$9,'②（一括入力用）異動報告書'!$A164-1,0),"")</f>
        <v/>
      </c>
      <c r="L164" s="393"/>
      <c r="M164" s="393"/>
      <c r="N164" s="394"/>
      <c r="O164" s="399" t="str">
        <f ca="1">IFERROR(OFFSET(①一括入力!$AQ$9,'②（一括入力用）異動報告書'!$A164-1,0),"")</f>
        <v/>
      </c>
      <c r="P164" s="393"/>
      <c r="Q164" s="393"/>
      <c r="R164" s="401"/>
      <c r="S164" s="257" t="s">
        <v>5060</v>
      </c>
      <c r="T164" s="177"/>
      <c r="U164" s="204" t="str">
        <f ca="1">OFFSET(①一括入力!AV$9,'②（一括入力用）異動報告書'!$A164-1,0)</f>
        <v/>
      </c>
      <c r="V164" s="204" t="str">
        <f ca="1">OFFSET(①一括入力!AW$9,'②（一括入力用）異動報告書'!$A164-1,0)</f>
        <v/>
      </c>
      <c r="W164" s="204" t="str">
        <f ca="1">OFFSET(①一括入力!AX$9,'②（一括入力用）異動報告書'!$A164-1,0)</f>
        <v/>
      </c>
      <c r="X164" s="204" t="str">
        <f ca="1">OFFSET(①一括入力!AY$9,'②（一括入力用）異動報告書'!$A164-1,0)</f>
        <v/>
      </c>
      <c r="Y164" s="204" t="str">
        <f ca="1">OFFSET(①一括入力!AZ$9,'②（一括入力用）異動報告書'!$A164-1,0)</f>
        <v/>
      </c>
      <c r="Z164" s="204" t="str">
        <f ca="1">OFFSET(①一括入力!BA$9,'②（一括入力用）異動報告書'!$A164-1,0)</f>
        <v/>
      </c>
      <c r="AA164" s="207" t="str">
        <f ca="1">OFFSET(①一括入力!BB$9,'②（一括入力用）異動報告書'!$A164-1,0)</f>
        <v/>
      </c>
      <c r="AB164" s="235" t="s">
        <v>5104</v>
      </c>
      <c r="AC164" s="236"/>
      <c r="AD164" s="236"/>
      <c r="AE164" s="236"/>
      <c r="AF164" s="236"/>
      <c r="AG164" s="237"/>
      <c r="AH164" s="238" t="str">
        <f ca="1">OFFSET(①一括入力!$BF$9,'②（一括入力用）異動報告書'!A164-1,0)</f>
        <v/>
      </c>
      <c r="AI164" s="176" t="s">
        <v>5060</v>
      </c>
      <c r="AJ164" s="177"/>
      <c r="AK164" s="204" t="str">
        <f ca="1">OFFSET(①一括入力!BK$9,'②（一括入力用）異動報告書'!$A164-1,0)</f>
        <v/>
      </c>
      <c r="AL164" s="204" t="str">
        <f ca="1">OFFSET(①一括入力!BL$9,'②（一括入力用）異動報告書'!$A164-1,0)</f>
        <v/>
      </c>
      <c r="AM164" s="204" t="str">
        <f ca="1">OFFSET(①一括入力!BM$9,'②（一括入力用）異動報告書'!$A164-1,0)</f>
        <v/>
      </c>
      <c r="AN164" s="204" t="str">
        <f ca="1">OFFSET(①一括入力!BN$9,'②（一括入力用）異動報告書'!$A164-1,0)</f>
        <v/>
      </c>
      <c r="AO164" s="204" t="str">
        <f ca="1">OFFSET(①一括入力!BO$9,'②（一括入力用）異動報告書'!$A164-1,0)</f>
        <v/>
      </c>
      <c r="AP164" s="204" t="str">
        <f ca="1">OFFSET(①一括入力!BP$9,'②（一括入力用）異動報告書'!$A164-1,0)</f>
        <v/>
      </c>
      <c r="AQ164" s="204" t="str">
        <f ca="1">OFFSET(①一括入力!BQ$9,'②（一括入力用）異動報告書'!$A164-1,0)</f>
        <v/>
      </c>
      <c r="AR164" s="176" t="s">
        <v>5060</v>
      </c>
      <c r="AS164" s="177"/>
      <c r="AT164" s="204" t="str">
        <f ca="1">OFFSET(①一括入力!BY$9,'②（一括入力用）異動報告書'!$A164-1,0)</f>
        <v/>
      </c>
      <c r="AU164" s="204" t="str">
        <f ca="1">OFFSET(①一括入力!BZ$9,'②（一括入力用）異動報告書'!$A164-1,0)</f>
        <v/>
      </c>
      <c r="AV164" s="204" t="str">
        <f ca="1">OFFSET(①一括入力!CA$9,'②（一括入力用）異動報告書'!$A164-1,0)</f>
        <v/>
      </c>
      <c r="AW164" s="204" t="str">
        <f ca="1">OFFSET(①一括入力!CB$9,'②（一括入力用）異動報告書'!$A164-1,0)</f>
        <v/>
      </c>
      <c r="AX164" s="204" t="str">
        <f ca="1">OFFSET(①一括入力!CC$9,'②（一括入力用）異動報告書'!$A164-1,0)</f>
        <v/>
      </c>
      <c r="AY164" s="204" t="str">
        <f ca="1">OFFSET(①一括入力!CD$9,'②（一括入力用）異動報告書'!$A164-1,0)</f>
        <v/>
      </c>
      <c r="AZ164" s="207" t="str">
        <f ca="1">OFFSET(①一括入力!CE$9,'②（一括入力用）異動報告書'!$A164-1,0)</f>
        <v/>
      </c>
      <c r="BA164" s="210" t="str">
        <f ca="1">OFFSET(①一括入力!$CF$9,'②（一括入力用）異動報告書'!A164-1,0)</f>
        <v/>
      </c>
      <c r="BB164" s="211"/>
      <c r="BC164" s="160" t="s">
        <v>5131</v>
      </c>
      <c r="BD164" s="162" t="str">
        <f ca="1">OFFSET(①一括入力!$CI$9,A164-1,0)</f>
        <v/>
      </c>
      <c r="BE164" s="164"/>
      <c r="BF164" s="165"/>
    </row>
    <row r="165" spans="1:58" ht="8.1" customHeight="1">
      <c r="A165" s="391"/>
      <c r="B165" s="395"/>
      <c r="C165" s="245"/>
      <c r="D165" s="245"/>
      <c r="E165" s="245"/>
      <c r="F165" s="245"/>
      <c r="G165" s="245"/>
      <c r="H165" s="245"/>
      <c r="I165" s="245"/>
      <c r="J165" s="246"/>
      <c r="K165" s="244"/>
      <c r="L165" s="245"/>
      <c r="M165" s="245"/>
      <c r="N165" s="246"/>
      <c r="O165" s="244"/>
      <c r="P165" s="245"/>
      <c r="Q165" s="245"/>
      <c r="R165" s="402"/>
      <c r="S165" s="258"/>
      <c r="T165" s="179"/>
      <c r="U165" s="205"/>
      <c r="V165" s="205"/>
      <c r="W165" s="205"/>
      <c r="X165" s="205"/>
      <c r="Y165" s="205"/>
      <c r="Z165" s="205"/>
      <c r="AA165" s="208"/>
      <c r="AB165" s="254" t="s">
        <v>5105</v>
      </c>
      <c r="AC165" s="255"/>
      <c r="AD165" s="255"/>
      <c r="AE165" s="255"/>
      <c r="AF165" s="255"/>
      <c r="AG165" s="256"/>
      <c r="AH165" s="239"/>
      <c r="AI165" s="178"/>
      <c r="AJ165" s="179"/>
      <c r="AK165" s="205"/>
      <c r="AL165" s="205"/>
      <c r="AM165" s="205"/>
      <c r="AN165" s="205"/>
      <c r="AO165" s="205"/>
      <c r="AP165" s="205"/>
      <c r="AQ165" s="205"/>
      <c r="AR165" s="178"/>
      <c r="AS165" s="179"/>
      <c r="AT165" s="205"/>
      <c r="AU165" s="205"/>
      <c r="AV165" s="205"/>
      <c r="AW165" s="205"/>
      <c r="AX165" s="205"/>
      <c r="AY165" s="205"/>
      <c r="AZ165" s="208"/>
      <c r="BA165" s="212"/>
      <c r="BB165" s="213"/>
      <c r="BC165" s="161"/>
      <c r="BD165" s="163"/>
      <c r="BE165" s="166"/>
      <c r="BF165" s="167"/>
    </row>
    <row r="166" spans="1:58" ht="8.1" customHeight="1">
      <c r="A166" s="391"/>
      <c r="B166" s="396"/>
      <c r="C166" s="397"/>
      <c r="D166" s="397"/>
      <c r="E166" s="397"/>
      <c r="F166" s="397"/>
      <c r="G166" s="397"/>
      <c r="H166" s="397"/>
      <c r="I166" s="397"/>
      <c r="J166" s="398"/>
      <c r="K166" s="400"/>
      <c r="L166" s="397"/>
      <c r="M166" s="397"/>
      <c r="N166" s="398"/>
      <c r="O166" s="400"/>
      <c r="P166" s="397"/>
      <c r="Q166" s="397"/>
      <c r="R166" s="403"/>
      <c r="S166" s="259"/>
      <c r="T166" s="181"/>
      <c r="U166" s="206"/>
      <c r="V166" s="206"/>
      <c r="W166" s="206"/>
      <c r="X166" s="206"/>
      <c r="Y166" s="206"/>
      <c r="Z166" s="206"/>
      <c r="AA166" s="209"/>
      <c r="AB166" s="254" t="s">
        <v>5101</v>
      </c>
      <c r="AC166" s="255"/>
      <c r="AD166" s="255"/>
      <c r="AE166" s="255"/>
      <c r="AF166" s="255"/>
      <c r="AG166" s="256"/>
      <c r="AH166" s="239"/>
      <c r="AI166" s="180"/>
      <c r="AJ166" s="181"/>
      <c r="AK166" s="206"/>
      <c r="AL166" s="206"/>
      <c r="AM166" s="206"/>
      <c r="AN166" s="206"/>
      <c r="AO166" s="206"/>
      <c r="AP166" s="206"/>
      <c r="AQ166" s="206"/>
      <c r="AR166" s="180"/>
      <c r="AS166" s="181"/>
      <c r="AT166" s="206"/>
      <c r="AU166" s="206"/>
      <c r="AV166" s="206"/>
      <c r="AW166" s="206"/>
      <c r="AX166" s="206"/>
      <c r="AY166" s="206"/>
      <c r="AZ166" s="209"/>
      <c r="BA166" s="214"/>
      <c r="BB166" s="215"/>
      <c r="BC166" s="71" t="s">
        <v>5163</v>
      </c>
      <c r="BD166" s="72" t="str">
        <f t="shared" ref="BD166" ca="1" si="84">IF(AND(COUNTBLANK(B164:BB169)&lt;&gt;309,COUNTBLANK(B164:R169)&lt;&gt;89),1,"")</f>
        <v/>
      </c>
      <c r="BE166" s="166"/>
      <c r="BF166" s="167"/>
    </row>
    <row r="167" spans="1:58" ht="8.1" customHeight="1">
      <c r="A167" s="391"/>
      <c r="B167" s="416" t="s">
        <v>5037</v>
      </c>
      <c r="C167" s="417"/>
      <c r="D167" s="407" t="str">
        <f ca="1">OFFSET(①一括入力!AA$9,'②（一括入力用）異動報告書'!$A164-1,0)</f>
        <v/>
      </c>
      <c r="E167" s="407" t="str">
        <f ca="1">OFFSET(①一括入力!AB$9,'②（一括入力用）異動報告書'!$A164-1,0)</f>
        <v/>
      </c>
      <c r="F167" s="407" t="str">
        <f ca="1">OFFSET(①一括入力!AC$9,'②（一括入力用）異動報告書'!$A164-1,0)</f>
        <v/>
      </c>
      <c r="G167" s="407" t="str">
        <f ca="1">OFFSET(①一括入力!AD$9,'②（一括入力用）異動報告書'!$A164-1,0)</f>
        <v/>
      </c>
      <c r="H167" s="407" t="str">
        <f ca="1">OFFSET(①一括入力!AE$9,'②（一括入力用）異動報告書'!$A164-1,0)</f>
        <v/>
      </c>
      <c r="I167" s="407" t="str">
        <f ca="1">OFFSET(①一括入力!AF$9,'②（一括入力用）異動報告書'!$A164-1,0)</f>
        <v/>
      </c>
      <c r="J167" s="407" t="str">
        <f ca="1">OFFSET(①一括入力!AG$9,'②（一括入力用）異動報告書'!$A164-1,0)</f>
        <v/>
      </c>
      <c r="K167" s="241" t="str">
        <f ca="1">IFERROR(OFFSET(①一括入力!$AK$9,'②（一括入力用）異動報告書'!$A164-1,0),"")</f>
        <v/>
      </c>
      <c r="L167" s="242"/>
      <c r="M167" s="242"/>
      <c r="N167" s="243"/>
      <c r="O167" s="241" t="str">
        <f ca="1">IFERROR(OFFSET(①一括入力!$AL$9,'②（一括入力用）異動報告書'!$A164-1,0),"")</f>
        <v/>
      </c>
      <c r="P167" s="242"/>
      <c r="Q167" s="242"/>
      <c r="R167" s="409"/>
      <c r="S167" s="411" t="str">
        <f ca="1">OFFSET(①一括入力!$BC$9,'②（一括入力用）異動報告書'!$A164-1,0)</f>
        <v/>
      </c>
      <c r="T167" s="412"/>
      <c r="U167" s="412"/>
      <c r="V167" s="412"/>
      <c r="W167" s="412"/>
      <c r="X167" s="412"/>
      <c r="Y167" s="412"/>
      <c r="Z167" s="412"/>
      <c r="AA167" s="413"/>
      <c r="AB167" s="254" t="s">
        <v>5102</v>
      </c>
      <c r="AC167" s="255"/>
      <c r="AD167" s="255"/>
      <c r="AE167" s="255"/>
      <c r="AF167" s="255"/>
      <c r="AG167" s="256"/>
      <c r="AH167" s="239"/>
      <c r="AI167" s="241" t="str">
        <f ca="1">OFFSET(①一括入力!$BT$9,'②（一括入力用）異動報告書'!A164-1,0)</f>
        <v/>
      </c>
      <c r="AJ167" s="242"/>
      <c r="AK167" s="242"/>
      <c r="AL167" s="242"/>
      <c r="AM167" s="242"/>
      <c r="AN167" s="242"/>
      <c r="AO167" s="242"/>
      <c r="AP167" s="242"/>
      <c r="AQ167" s="243"/>
      <c r="AR167" s="229" t="str">
        <f ca="1">OFFSET(①一括入力!$CG$9,'②（一括入力用）異動報告書'!A164-1,0)</f>
        <v/>
      </c>
      <c r="AS167" s="230"/>
      <c r="AT167" s="230"/>
      <c r="AU167" s="230"/>
      <c r="AV167" s="230"/>
      <c r="AW167" s="230"/>
      <c r="AX167" s="230"/>
      <c r="AY167" s="230"/>
      <c r="AZ167" s="230"/>
      <c r="BA167" s="230"/>
      <c r="BB167" s="231"/>
      <c r="BC167" s="71" t="s">
        <v>5168</v>
      </c>
      <c r="BD167" s="72" t="str">
        <f t="shared" ref="BD167" ca="1" si="85">IF(OR(COUNTBLANK(S164:AA169)=45,COUNTBLANK(S164:AA169)=53),"",1)</f>
        <v/>
      </c>
      <c r="BE167" s="166"/>
      <c r="BF167" s="167"/>
    </row>
    <row r="168" spans="1:58" ht="8.1" customHeight="1">
      <c r="A168" s="391"/>
      <c r="B168" s="258"/>
      <c r="C168" s="179"/>
      <c r="D168" s="205"/>
      <c r="E168" s="205"/>
      <c r="F168" s="205"/>
      <c r="G168" s="205"/>
      <c r="H168" s="205"/>
      <c r="I168" s="205"/>
      <c r="J168" s="205"/>
      <c r="K168" s="244"/>
      <c r="L168" s="245"/>
      <c r="M168" s="245"/>
      <c r="N168" s="246"/>
      <c r="O168" s="244"/>
      <c r="P168" s="245"/>
      <c r="Q168" s="245"/>
      <c r="R168" s="402"/>
      <c r="S168" s="212"/>
      <c r="T168" s="414"/>
      <c r="U168" s="414"/>
      <c r="V168" s="414"/>
      <c r="W168" s="414"/>
      <c r="X168" s="414"/>
      <c r="Y168" s="414"/>
      <c r="Z168" s="414"/>
      <c r="AA168" s="213"/>
      <c r="AB168" s="254" t="s">
        <v>5103</v>
      </c>
      <c r="AC168" s="255"/>
      <c r="AD168" s="255"/>
      <c r="AE168" s="255"/>
      <c r="AF168" s="255"/>
      <c r="AG168" s="256"/>
      <c r="AH168" s="239"/>
      <c r="AI168" s="244"/>
      <c r="AJ168" s="245"/>
      <c r="AK168" s="245"/>
      <c r="AL168" s="245"/>
      <c r="AM168" s="245"/>
      <c r="AN168" s="245"/>
      <c r="AO168" s="245"/>
      <c r="AP168" s="245"/>
      <c r="AQ168" s="246"/>
      <c r="AR168" s="229"/>
      <c r="AS168" s="230"/>
      <c r="AT168" s="230"/>
      <c r="AU168" s="230"/>
      <c r="AV168" s="230"/>
      <c r="AW168" s="230"/>
      <c r="AX168" s="230"/>
      <c r="AY168" s="230"/>
      <c r="AZ168" s="230"/>
      <c r="BA168" s="230"/>
      <c r="BB168" s="231"/>
      <c r="BC168" s="71" t="s">
        <v>5169</v>
      </c>
      <c r="BD168" s="72" t="str">
        <f t="shared" ref="BD168" ca="1" si="86">IF(OR(AH164=2,AH164=3,AH164=4),IF(COUNTBLANK(AB164:AQ169)=81,"",1),IF(COUNTBLANK(AB164:AQ169)=82,"",IF(COUNTBLANK(AB164:AQ169)=90,"",1)))</f>
        <v/>
      </c>
      <c r="BE168" s="166"/>
      <c r="BF168" s="167"/>
    </row>
    <row r="169" spans="1:58" ht="8.1" customHeight="1">
      <c r="A169" s="391"/>
      <c r="B169" s="418"/>
      <c r="C169" s="419"/>
      <c r="D169" s="408"/>
      <c r="E169" s="408"/>
      <c r="F169" s="408"/>
      <c r="G169" s="408"/>
      <c r="H169" s="408"/>
      <c r="I169" s="408"/>
      <c r="J169" s="408"/>
      <c r="K169" s="247"/>
      <c r="L169" s="248"/>
      <c r="M169" s="248"/>
      <c r="N169" s="249"/>
      <c r="O169" s="247"/>
      <c r="P169" s="248"/>
      <c r="Q169" s="248"/>
      <c r="R169" s="410"/>
      <c r="S169" s="214"/>
      <c r="T169" s="415"/>
      <c r="U169" s="415"/>
      <c r="V169" s="415"/>
      <c r="W169" s="415"/>
      <c r="X169" s="415"/>
      <c r="Y169" s="415"/>
      <c r="Z169" s="415"/>
      <c r="AA169" s="215"/>
      <c r="AB169" s="404"/>
      <c r="AC169" s="405"/>
      <c r="AD169" s="405"/>
      <c r="AE169" s="405"/>
      <c r="AF169" s="405"/>
      <c r="AG169" s="406"/>
      <c r="AH169" s="240"/>
      <c r="AI169" s="247"/>
      <c r="AJ169" s="248"/>
      <c r="AK169" s="248"/>
      <c r="AL169" s="248"/>
      <c r="AM169" s="248"/>
      <c r="AN169" s="248"/>
      <c r="AO169" s="248"/>
      <c r="AP169" s="248"/>
      <c r="AQ169" s="249"/>
      <c r="AR169" s="232"/>
      <c r="AS169" s="233"/>
      <c r="AT169" s="233"/>
      <c r="AU169" s="233"/>
      <c r="AV169" s="233"/>
      <c r="AW169" s="233"/>
      <c r="AX169" s="233"/>
      <c r="AY169" s="233"/>
      <c r="AZ169" s="233"/>
      <c r="BA169" s="233"/>
      <c r="BB169" s="234"/>
      <c r="BC169" s="73" t="s">
        <v>5166</v>
      </c>
      <c r="BD169" s="74" t="str">
        <f t="shared" ref="BD169" ca="1" si="87">IF(AND(COUNTBLANK(B164:R169)=89,COUNTBLANK(S164:AA169)&lt;&gt;53,COUNTBLANK(AB164:BB169)&lt;&gt;155),1,"")</f>
        <v/>
      </c>
      <c r="BE169" s="168"/>
      <c r="BF169" s="169"/>
    </row>
    <row r="170" spans="1:58" ht="8.1" customHeight="1">
      <c r="A170" s="391">
        <v>24</v>
      </c>
      <c r="B170" s="392" t="str">
        <f ca="1">OFFSET(①一括入力!$V$9,'②（一括入力用）異動報告書'!$A170-1,0)</f>
        <v/>
      </c>
      <c r="C170" s="393"/>
      <c r="D170" s="393"/>
      <c r="E170" s="393"/>
      <c r="F170" s="393"/>
      <c r="G170" s="393"/>
      <c r="H170" s="393"/>
      <c r="I170" s="393"/>
      <c r="J170" s="394"/>
      <c r="K170" s="399" t="str">
        <f ca="1">IFERROR(OFFSET(①一括入力!$AP$9,'②（一括入力用）異動報告書'!$A170-1,0),"")</f>
        <v/>
      </c>
      <c r="L170" s="393"/>
      <c r="M170" s="393"/>
      <c r="N170" s="394"/>
      <c r="O170" s="399" t="str">
        <f ca="1">IFERROR(OFFSET(①一括入力!$AQ$9,'②（一括入力用）異動報告書'!$A170-1,0),"")</f>
        <v/>
      </c>
      <c r="P170" s="393"/>
      <c r="Q170" s="393"/>
      <c r="R170" s="401"/>
      <c r="S170" s="257" t="s">
        <v>5060</v>
      </c>
      <c r="T170" s="177"/>
      <c r="U170" s="204" t="str">
        <f ca="1">OFFSET(①一括入力!AV$9,'②（一括入力用）異動報告書'!$A170-1,0)</f>
        <v/>
      </c>
      <c r="V170" s="204" t="str">
        <f ca="1">OFFSET(①一括入力!AW$9,'②（一括入力用）異動報告書'!$A170-1,0)</f>
        <v/>
      </c>
      <c r="W170" s="204" t="str">
        <f ca="1">OFFSET(①一括入力!AX$9,'②（一括入力用）異動報告書'!$A170-1,0)</f>
        <v/>
      </c>
      <c r="X170" s="204" t="str">
        <f ca="1">OFFSET(①一括入力!AY$9,'②（一括入力用）異動報告書'!$A170-1,0)</f>
        <v/>
      </c>
      <c r="Y170" s="204" t="str">
        <f ca="1">OFFSET(①一括入力!AZ$9,'②（一括入力用）異動報告書'!$A170-1,0)</f>
        <v/>
      </c>
      <c r="Z170" s="204" t="str">
        <f ca="1">OFFSET(①一括入力!BA$9,'②（一括入力用）異動報告書'!$A170-1,0)</f>
        <v/>
      </c>
      <c r="AA170" s="207" t="str">
        <f ca="1">OFFSET(①一括入力!BB$9,'②（一括入力用）異動報告書'!$A170-1,0)</f>
        <v/>
      </c>
      <c r="AB170" s="235" t="s">
        <v>5104</v>
      </c>
      <c r="AC170" s="236"/>
      <c r="AD170" s="236"/>
      <c r="AE170" s="236"/>
      <c r="AF170" s="236"/>
      <c r="AG170" s="237"/>
      <c r="AH170" s="238" t="str">
        <f ca="1">OFFSET(①一括入力!$BF$9,'②（一括入力用）異動報告書'!A170-1,0)</f>
        <v/>
      </c>
      <c r="AI170" s="176" t="s">
        <v>5060</v>
      </c>
      <c r="AJ170" s="177"/>
      <c r="AK170" s="204" t="str">
        <f ca="1">OFFSET(①一括入力!BK$9,'②（一括入力用）異動報告書'!$A170-1,0)</f>
        <v/>
      </c>
      <c r="AL170" s="204" t="str">
        <f ca="1">OFFSET(①一括入力!BL$9,'②（一括入力用）異動報告書'!$A170-1,0)</f>
        <v/>
      </c>
      <c r="AM170" s="204" t="str">
        <f ca="1">OFFSET(①一括入力!BM$9,'②（一括入力用）異動報告書'!$A170-1,0)</f>
        <v/>
      </c>
      <c r="AN170" s="204" t="str">
        <f ca="1">OFFSET(①一括入力!BN$9,'②（一括入力用）異動報告書'!$A170-1,0)</f>
        <v/>
      </c>
      <c r="AO170" s="204" t="str">
        <f ca="1">OFFSET(①一括入力!BO$9,'②（一括入力用）異動報告書'!$A170-1,0)</f>
        <v/>
      </c>
      <c r="AP170" s="204" t="str">
        <f ca="1">OFFSET(①一括入力!BP$9,'②（一括入力用）異動報告書'!$A170-1,0)</f>
        <v/>
      </c>
      <c r="AQ170" s="204" t="str">
        <f ca="1">OFFSET(①一括入力!BQ$9,'②（一括入力用）異動報告書'!$A170-1,0)</f>
        <v/>
      </c>
      <c r="AR170" s="176" t="s">
        <v>5060</v>
      </c>
      <c r="AS170" s="177"/>
      <c r="AT170" s="204" t="str">
        <f ca="1">OFFSET(①一括入力!BY$9,'②（一括入力用）異動報告書'!$A170-1,0)</f>
        <v/>
      </c>
      <c r="AU170" s="204" t="str">
        <f ca="1">OFFSET(①一括入力!BZ$9,'②（一括入力用）異動報告書'!$A170-1,0)</f>
        <v/>
      </c>
      <c r="AV170" s="204" t="str">
        <f ca="1">OFFSET(①一括入力!CA$9,'②（一括入力用）異動報告書'!$A170-1,0)</f>
        <v/>
      </c>
      <c r="AW170" s="204" t="str">
        <f ca="1">OFFSET(①一括入力!CB$9,'②（一括入力用）異動報告書'!$A170-1,0)</f>
        <v/>
      </c>
      <c r="AX170" s="204" t="str">
        <f ca="1">OFFSET(①一括入力!CC$9,'②（一括入力用）異動報告書'!$A170-1,0)</f>
        <v/>
      </c>
      <c r="AY170" s="204" t="str">
        <f ca="1">OFFSET(①一括入力!CD$9,'②（一括入力用）異動報告書'!$A170-1,0)</f>
        <v/>
      </c>
      <c r="AZ170" s="207" t="str">
        <f ca="1">OFFSET(①一括入力!CE$9,'②（一括入力用）異動報告書'!$A170-1,0)</f>
        <v/>
      </c>
      <c r="BA170" s="210" t="str">
        <f ca="1">OFFSET(①一括入力!$CF$9,'②（一括入力用）異動報告書'!A170-1,0)</f>
        <v/>
      </c>
      <c r="BB170" s="211"/>
      <c r="BC170" s="160" t="s">
        <v>5131</v>
      </c>
      <c r="BD170" s="162" t="str">
        <f ca="1">OFFSET(①一括入力!$CI$9,A170-1,0)</f>
        <v/>
      </c>
      <c r="BE170" s="164"/>
      <c r="BF170" s="165"/>
    </row>
    <row r="171" spans="1:58" ht="8.1" customHeight="1">
      <c r="A171" s="391"/>
      <c r="B171" s="395"/>
      <c r="C171" s="245"/>
      <c r="D171" s="245"/>
      <c r="E171" s="245"/>
      <c r="F171" s="245"/>
      <c r="G171" s="245"/>
      <c r="H171" s="245"/>
      <c r="I171" s="245"/>
      <c r="J171" s="246"/>
      <c r="K171" s="244"/>
      <c r="L171" s="245"/>
      <c r="M171" s="245"/>
      <c r="N171" s="246"/>
      <c r="O171" s="244"/>
      <c r="P171" s="245"/>
      <c r="Q171" s="245"/>
      <c r="R171" s="402"/>
      <c r="S171" s="258"/>
      <c r="T171" s="179"/>
      <c r="U171" s="205"/>
      <c r="V171" s="205"/>
      <c r="W171" s="205"/>
      <c r="X171" s="205"/>
      <c r="Y171" s="205"/>
      <c r="Z171" s="205"/>
      <c r="AA171" s="208"/>
      <c r="AB171" s="254" t="s">
        <v>5105</v>
      </c>
      <c r="AC171" s="255"/>
      <c r="AD171" s="255"/>
      <c r="AE171" s="255"/>
      <c r="AF171" s="255"/>
      <c r="AG171" s="256"/>
      <c r="AH171" s="239"/>
      <c r="AI171" s="178"/>
      <c r="AJ171" s="179"/>
      <c r="AK171" s="205"/>
      <c r="AL171" s="205"/>
      <c r="AM171" s="205"/>
      <c r="AN171" s="205"/>
      <c r="AO171" s="205"/>
      <c r="AP171" s="205"/>
      <c r="AQ171" s="205"/>
      <c r="AR171" s="178"/>
      <c r="AS171" s="179"/>
      <c r="AT171" s="205"/>
      <c r="AU171" s="205"/>
      <c r="AV171" s="205"/>
      <c r="AW171" s="205"/>
      <c r="AX171" s="205"/>
      <c r="AY171" s="205"/>
      <c r="AZ171" s="208"/>
      <c r="BA171" s="212"/>
      <c r="BB171" s="213"/>
      <c r="BC171" s="161"/>
      <c r="BD171" s="163"/>
      <c r="BE171" s="166"/>
      <c r="BF171" s="167"/>
    </row>
    <row r="172" spans="1:58" ht="8.1" customHeight="1">
      <c r="A172" s="391"/>
      <c r="B172" s="396"/>
      <c r="C172" s="397"/>
      <c r="D172" s="397"/>
      <c r="E172" s="397"/>
      <c r="F172" s="397"/>
      <c r="G172" s="397"/>
      <c r="H172" s="397"/>
      <c r="I172" s="397"/>
      <c r="J172" s="398"/>
      <c r="K172" s="400"/>
      <c r="L172" s="397"/>
      <c r="M172" s="397"/>
      <c r="N172" s="398"/>
      <c r="O172" s="400"/>
      <c r="P172" s="397"/>
      <c r="Q172" s="397"/>
      <c r="R172" s="403"/>
      <c r="S172" s="259"/>
      <c r="T172" s="181"/>
      <c r="U172" s="206"/>
      <c r="V172" s="206"/>
      <c r="W172" s="206"/>
      <c r="X172" s="206"/>
      <c r="Y172" s="206"/>
      <c r="Z172" s="206"/>
      <c r="AA172" s="209"/>
      <c r="AB172" s="254" t="s">
        <v>5101</v>
      </c>
      <c r="AC172" s="255"/>
      <c r="AD172" s="255"/>
      <c r="AE172" s="255"/>
      <c r="AF172" s="255"/>
      <c r="AG172" s="256"/>
      <c r="AH172" s="239"/>
      <c r="AI172" s="180"/>
      <c r="AJ172" s="181"/>
      <c r="AK172" s="206"/>
      <c r="AL172" s="206"/>
      <c r="AM172" s="206"/>
      <c r="AN172" s="206"/>
      <c r="AO172" s="206"/>
      <c r="AP172" s="206"/>
      <c r="AQ172" s="206"/>
      <c r="AR172" s="180"/>
      <c r="AS172" s="181"/>
      <c r="AT172" s="206"/>
      <c r="AU172" s="206"/>
      <c r="AV172" s="206"/>
      <c r="AW172" s="206"/>
      <c r="AX172" s="206"/>
      <c r="AY172" s="206"/>
      <c r="AZ172" s="209"/>
      <c r="BA172" s="214"/>
      <c r="BB172" s="215"/>
      <c r="BC172" s="71" t="s">
        <v>5163</v>
      </c>
      <c r="BD172" s="72" t="str">
        <f t="shared" ref="BD172" ca="1" si="88">IF(AND(COUNTBLANK(B170:BB175)&lt;&gt;309,COUNTBLANK(B170:R175)&lt;&gt;89),1,"")</f>
        <v/>
      </c>
      <c r="BE172" s="166"/>
      <c r="BF172" s="167"/>
    </row>
    <row r="173" spans="1:58" ht="8.1" customHeight="1">
      <c r="A173" s="391"/>
      <c r="B173" s="416" t="s">
        <v>5037</v>
      </c>
      <c r="C173" s="417"/>
      <c r="D173" s="407" t="str">
        <f ca="1">OFFSET(①一括入力!AA$9,'②（一括入力用）異動報告書'!$A170-1,0)</f>
        <v/>
      </c>
      <c r="E173" s="407" t="str">
        <f ca="1">OFFSET(①一括入力!AB$9,'②（一括入力用）異動報告書'!$A170-1,0)</f>
        <v/>
      </c>
      <c r="F173" s="407" t="str">
        <f ca="1">OFFSET(①一括入力!AC$9,'②（一括入力用）異動報告書'!$A170-1,0)</f>
        <v/>
      </c>
      <c r="G173" s="407" t="str">
        <f ca="1">OFFSET(①一括入力!AD$9,'②（一括入力用）異動報告書'!$A170-1,0)</f>
        <v/>
      </c>
      <c r="H173" s="407" t="str">
        <f ca="1">OFFSET(①一括入力!AE$9,'②（一括入力用）異動報告書'!$A170-1,0)</f>
        <v/>
      </c>
      <c r="I173" s="407" t="str">
        <f ca="1">OFFSET(①一括入力!AF$9,'②（一括入力用）異動報告書'!$A170-1,0)</f>
        <v/>
      </c>
      <c r="J173" s="407" t="str">
        <f ca="1">OFFSET(①一括入力!AG$9,'②（一括入力用）異動報告書'!$A170-1,0)</f>
        <v/>
      </c>
      <c r="K173" s="241" t="str">
        <f ca="1">IFERROR(OFFSET(①一括入力!$AK$9,'②（一括入力用）異動報告書'!$A170-1,0),"")</f>
        <v/>
      </c>
      <c r="L173" s="242"/>
      <c r="M173" s="242"/>
      <c r="N173" s="243"/>
      <c r="O173" s="241" t="str">
        <f ca="1">IFERROR(OFFSET(①一括入力!$AL$9,'②（一括入力用）異動報告書'!$A170-1,0),"")</f>
        <v/>
      </c>
      <c r="P173" s="242"/>
      <c r="Q173" s="242"/>
      <c r="R173" s="409"/>
      <c r="S173" s="411" t="str">
        <f ca="1">OFFSET(①一括入力!$BC$9,'②（一括入力用）異動報告書'!$A170-1,0)</f>
        <v/>
      </c>
      <c r="T173" s="412"/>
      <c r="U173" s="412"/>
      <c r="V173" s="412"/>
      <c r="W173" s="412"/>
      <c r="X173" s="412"/>
      <c r="Y173" s="412"/>
      <c r="Z173" s="412"/>
      <c r="AA173" s="413"/>
      <c r="AB173" s="254" t="s">
        <v>5102</v>
      </c>
      <c r="AC173" s="255"/>
      <c r="AD173" s="255"/>
      <c r="AE173" s="255"/>
      <c r="AF173" s="255"/>
      <c r="AG173" s="256"/>
      <c r="AH173" s="239"/>
      <c r="AI173" s="241" t="str">
        <f ca="1">OFFSET(①一括入力!$BT$9,'②（一括入力用）異動報告書'!A170-1,0)</f>
        <v/>
      </c>
      <c r="AJ173" s="242"/>
      <c r="AK173" s="242"/>
      <c r="AL173" s="242"/>
      <c r="AM173" s="242"/>
      <c r="AN173" s="242"/>
      <c r="AO173" s="242"/>
      <c r="AP173" s="242"/>
      <c r="AQ173" s="243"/>
      <c r="AR173" s="229" t="str">
        <f ca="1">OFFSET(①一括入力!$CG$9,'②（一括入力用）異動報告書'!A170-1,0)</f>
        <v/>
      </c>
      <c r="AS173" s="230"/>
      <c r="AT173" s="230"/>
      <c r="AU173" s="230"/>
      <c r="AV173" s="230"/>
      <c r="AW173" s="230"/>
      <c r="AX173" s="230"/>
      <c r="AY173" s="230"/>
      <c r="AZ173" s="230"/>
      <c r="BA173" s="230"/>
      <c r="BB173" s="231"/>
      <c r="BC173" s="71" t="s">
        <v>5168</v>
      </c>
      <c r="BD173" s="72" t="str">
        <f t="shared" ref="BD173" ca="1" si="89">IF(OR(COUNTBLANK(S170:AA175)=45,COUNTBLANK(S170:AA175)=53),"",1)</f>
        <v/>
      </c>
      <c r="BE173" s="166"/>
      <c r="BF173" s="167"/>
    </row>
    <row r="174" spans="1:58" ht="8.1" customHeight="1">
      <c r="A174" s="391"/>
      <c r="B174" s="258"/>
      <c r="C174" s="179"/>
      <c r="D174" s="205"/>
      <c r="E174" s="205"/>
      <c r="F174" s="205"/>
      <c r="G174" s="205"/>
      <c r="H174" s="205"/>
      <c r="I174" s="205"/>
      <c r="J174" s="205"/>
      <c r="K174" s="244"/>
      <c r="L174" s="245"/>
      <c r="M174" s="245"/>
      <c r="N174" s="246"/>
      <c r="O174" s="244"/>
      <c r="P174" s="245"/>
      <c r="Q174" s="245"/>
      <c r="R174" s="402"/>
      <c r="S174" s="212"/>
      <c r="T174" s="414"/>
      <c r="U174" s="414"/>
      <c r="V174" s="414"/>
      <c r="W174" s="414"/>
      <c r="X174" s="414"/>
      <c r="Y174" s="414"/>
      <c r="Z174" s="414"/>
      <c r="AA174" s="213"/>
      <c r="AB174" s="254" t="s">
        <v>5103</v>
      </c>
      <c r="AC174" s="255"/>
      <c r="AD174" s="255"/>
      <c r="AE174" s="255"/>
      <c r="AF174" s="255"/>
      <c r="AG174" s="256"/>
      <c r="AH174" s="239"/>
      <c r="AI174" s="244"/>
      <c r="AJ174" s="245"/>
      <c r="AK174" s="245"/>
      <c r="AL174" s="245"/>
      <c r="AM174" s="245"/>
      <c r="AN174" s="245"/>
      <c r="AO174" s="245"/>
      <c r="AP174" s="245"/>
      <c r="AQ174" s="246"/>
      <c r="AR174" s="229"/>
      <c r="AS174" s="230"/>
      <c r="AT174" s="230"/>
      <c r="AU174" s="230"/>
      <c r="AV174" s="230"/>
      <c r="AW174" s="230"/>
      <c r="AX174" s="230"/>
      <c r="AY174" s="230"/>
      <c r="AZ174" s="230"/>
      <c r="BA174" s="230"/>
      <c r="BB174" s="231"/>
      <c r="BC174" s="71" t="s">
        <v>5169</v>
      </c>
      <c r="BD174" s="72" t="str">
        <f t="shared" ref="BD174" ca="1" si="90">IF(OR(AH170=2,AH170=3,AH170=4),IF(COUNTBLANK(AB170:AQ175)=81,"",1),IF(COUNTBLANK(AB170:AQ175)=82,"",IF(COUNTBLANK(AB170:AQ175)=90,"",1)))</f>
        <v/>
      </c>
      <c r="BE174" s="166"/>
      <c r="BF174" s="167"/>
    </row>
    <row r="175" spans="1:58" ht="8.1" customHeight="1">
      <c r="A175" s="391"/>
      <c r="B175" s="418"/>
      <c r="C175" s="419"/>
      <c r="D175" s="408"/>
      <c r="E175" s="408"/>
      <c r="F175" s="408"/>
      <c r="G175" s="408"/>
      <c r="H175" s="408"/>
      <c r="I175" s="408"/>
      <c r="J175" s="408"/>
      <c r="K175" s="247"/>
      <c r="L175" s="248"/>
      <c r="M175" s="248"/>
      <c r="N175" s="249"/>
      <c r="O175" s="247"/>
      <c r="P175" s="248"/>
      <c r="Q175" s="248"/>
      <c r="R175" s="410"/>
      <c r="S175" s="214"/>
      <c r="T175" s="415"/>
      <c r="U175" s="415"/>
      <c r="V175" s="415"/>
      <c r="W175" s="415"/>
      <c r="X175" s="415"/>
      <c r="Y175" s="415"/>
      <c r="Z175" s="415"/>
      <c r="AA175" s="215"/>
      <c r="AB175" s="404"/>
      <c r="AC175" s="405"/>
      <c r="AD175" s="405"/>
      <c r="AE175" s="405"/>
      <c r="AF175" s="405"/>
      <c r="AG175" s="406"/>
      <c r="AH175" s="240"/>
      <c r="AI175" s="247"/>
      <c r="AJ175" s="248"/>
      <c r="AK175" s="248"/>
      <c r="AL175" s="248"/>
      <c r="AM175" s="248"/>
      <c r="AN175" s="248"/>
      <c r="AO175" s="248"/>
      <c r="AP175" s="248"/>
      <c r="AQ175" s="249"/>
      <c r="AR175" s="232"/>
      <c r="AS175" s="233"/>
      <c r="AT175" s="233"/>
      <c r="AU175" s="233"/>
      <c r="AV175" s="233"/>
      <c r="AW175" s="233"/>
      <c r="AX175" s="233"/>
      <c r="AY175" s="233"/>
      <c r="AZ175" s="233"/>
      <c r="BA175" s="233"/>
      <c r="BB175" s="234"/>
      <c r="BC175" s="73" t="s">
        <v>5166</v>
      </c>
      <c r="BD175" s="74" t="str">
        <f t="shared" ref="BD175" ca="1" si="91">IF(AND(COUNTBLANK(B170:R175)=89,COUNTBLANK(S170:AA175)&lt;&gt;53,COUNTBLANK(AB170:BB175)&lt;&gt;155),1,"")</f>
        <v/>
      </c>
      <c r="BE175" s="168"/>
      <c r="BF175" s="169"/>
    </row>
    <row r="176" spans="1:58" ht="8.1" customHeight="1">
      <c r="A176" s="391">
        <v>25</v>
      </c>
      <c r="B176" s="392" t="str">
        <f ca="1">OFFSET(①一括入力!$V$9,'②（一括入力用）異動報告書'!$A176-1,0)</f>
        <v/>
      </c>
      <c r="C176" s="393"/>
      <c r="D176" s="393"/>
      <c r="E176" s="393"/>
      <c r="F176" s="393"/>
      <c r="G176" s="393"/>
      <c r="H176" s="393"/>
      <c r="I176" s="393"/>
      <c r="J176" s="394"/>
      <c r="K176" s="399" t="str">
        <f ca="1">IFERROR(OFFSET(①一括入力!$AP$9,'②（一括入力用）異動報告書'!$A176-1,0),"")</f>
        <v/>
      </c>
      <c r="L176" s="393"/>
      <c r="M176" s="393"/>
      <c r="N176" s="394"/>
      <c r="O176" s="399" t="str">
        <f ca="1">IFERROR(OFFSET(①一括入力!$AQ$9,'②（一括入力用）異動報告書'!$A176-1,0),"")</f>
        <v/>
      </c>
      <c r="P176" s="393"/>
      <c r="Q176" s="393"/>
      <c r="R176" s="401"/>
      <c r="S176" s="257" t="s">
        <v>5060</v>
      </c>
      <c r="T176" s="177"/>
      <c r="U176" s="204" t="str">
        <f ca="1">OFFSET(①一括入力!AV$9,'②（一括入力用）異動報告書'!$A176-1,0)</f>
        <v/>
      </c>
      <c r="V176" s="204" t="str">
        <f ca="1">OFFSET(①一括入力!AW$9,'②（一括入力用）異動報告書'!$A176-1,0)</f>
        <v/>
      </c>
      <c r="W176" s="204" t="str">
        <f ca="1">OFFSET(①一括入力!AX$9,'②（一括入力用）異動報告書'!$A176-1,0)</f>
        <v/>
      </c>
      <c r="X176" s="204" t="str">
        <f ca="1">OFFSET(①一括入力!AY$9,'②（一括入力用）異動報告書'!$A176-1,0)</f>
        <v/>
      </c>
      <c r="Y176" s="204" t="str">
        <f ca="1">OFFSET(①一括入力!AZ$9,'②（一括入力用）異動報告書'!$A176-1,0)</f>
        <v/>
      </c>
      <c r="Z176" s="204" t="str">
        <f ca="1">OFFSET(①一括入力!BA$9,'②（一括入力用）異動報告書'!$A176-1,0)</f>
        <v/>
      </c>
      <c r="AA176" s="207" t="str">
        <f ca="1">OFFSET(①一括入力!BB$9,'②（一括入力用）異動報告書'!$A176-1,0)</f>
        <v/>
      </c>
      <c r="AB176" s="235" t="s">
        <v>5104</v>
      </c>
      <c r="AC176" s="236"/>
      <c r="AD176" s="236"/>
      <c r="AE176" s="236"/>
      <c r="AF176" s="236"/>
      <c r="AG176" s="237"/>
      <c r="AH176" s="238" t="str">
        <f ca="1">OFFSET(①一括入力!$BF$9,'②（一括入力用）異動報告書'!A176-1,0)</f>
        <v/>
      </c>
      <c r="AI176" s="176" t="s">
        <v>5060</v>
      </c>
      <c r="AJ176" s="177"/>
      <c r="AK176" s="204" t="str">
        <f ca="1">OFFSET(①一括入力!BK$9,'②（一括入力用）異動報告書'!$A176-1,0)</f>
        <v/>
      </c>
      <c r="AL176" s="204" t="str">
        <f ca="1">OFFSET(①一括入力!BL$9,'②（一括入力用）異動報告書'!$A176-1,0)</f>
        <v/>
      </c>
      <c r="AM176" s="204" t="str">
        <f ca="1">OFFSET(①一括入力!BM$9,'②（一括入力用）異動報告書'!$A176-1,0)</f>
        <v/>
      </c>
      <c r="AN176" s="204" t="str">
        <f ca="1">OFFSET(①一括入力!BN$9,'②（一括入力用）異動報告書'!$A176-1,0)</f>
        <v/>
      </c>
      <c r="AO176" s="204" t="str">
        <f ca="1">OFFSET(①一括入力!BO$9,'②（一括入力用）異動報告書'!$A176-1,0)</f>
        <v/>
      </c>
      <c r="AP176" s="204" t="str">
        <f ca="1">OFFSET(①一括入力!BP$9,'②（一括入力用）異動報告書'!$A176-1,0)</f>
        <v/>
      </c>
      <c r="AQ176" s="204" t="str">
        <f ca="1">OFFSET(①一括入力!BQ$9,'②（一括入力用）異動報告書'!$A176-1,0)</f>
        <v/>
      </c>
      <c r="AR176" s="176" t="s">
        <v>5060</v>
      </c>
      <c r="AS176" s="177"/>
      <c r="AT176" s="204" t="str">
        <f ca="1">OFFSET(①一括入力!BY$9,'②（一括入力用）異動報告書'!$A176-1,0)</f>
        <v/>
      </c>
      <c r="AU176" s="204" t="str">
        <f ca="1">OFFSET(①一括入力!BZ$9,'②（一括入力用）異動報告書'!$A176-1,0)</f>
        <v/>
      </c>
      <c r="AV176" s="204" t="str">
        <f ca="1">OFFSET(①一括入力!CA$9,'②（一括入力用）異動報告書'!$A176-1,0)</f>
        <v/>
      </c>
      <c r="AW176" s="204" t="str">
        <f ca="1">OFFSET(①一括入力!CB$9,'②（一括入力用）異動報告書'!$A176-1,0)</f>
        <v/>
      </c>
      <c r="AX176" s="204" t="str">
        <f ca="1">OFFSET(①一括入力!CC$9,'②（一括入力用）異動報告書'!$A176-1,0)</f>
        <v/>
      </c>
      <c r="AY176" s="204" t="str">
        <f ca="1">OFFSET(①一括入力!CD$9,'②（一括入力用）異動報告書'!$A176-1,0)</f>
        <v/>
      </c>
      <c r="AZ176" s="207" t="str">
        <f ca="1">OFFSET(①一括入力!CE$9,'②（一括入力用）異動報告書'!$A176-1,0)</f>
        <v/>
      </c>
      <c r="BA176" s="210" t="str">
        <f ca="1">OFFSET(①一括入力!$CF$9,'②（一括入力用）異動報告書'!A176-1,0)</f>
        <v/>
      </c>
      <c r="BB176" s="211"/>
      <c r="BC176" s="160" t="s">
        <v>5131</v>
      </c>
      <c r="BD176" s="162" t="str">
        <f ca="1">OFFSET(①一括入力!$CI$9,A176-1,0)</f>
        <v/>
      </c>
      <c r="BE176" s="164"/>
      <c r="BF176" s="165"/>
    </row>
    <row r="177" spans="1:58" ht="8.1" customHeight="1">
      <c r="A177" s="391"/>
      <c r="B177" s="395"/>
      <c r="C177" s="245"/>
      <c r="D177" s="245"/>
      <c r="E177" s="245"/>
      <c r="F177" s="245"/>
      <c r="G177" s="245"/>
      <c r="H177" s="245"/>
      <c r="I177" s="245"/>
      <c r="J177" s="246"/>
      <c r="K177" s="244"/>
      <c r="L177" s="245"/>
      <c r="M177" s="245"/>
      <c r="N177" s="246"/>
      <c r="O177" s="244"/>
      <c r="P177" s="245"/>
      <c r="Q177" s="245"/>
      <c r="R177" s="402"/>
      <c r="S177" s="258"/>
      <c r="T177" s="179"/>
      <c r="U177" s="205"/>
      <c r="V177" s="205"/>
      <c r="W177" s="205"/>
      <c r="X177" s="205"/>
      <c r="Y177" s="205"/>
      <c r="Z177" s="205"/>
      <c r="AA177" s="208"/>
      <c r="AB177" s="254" t="s">
        <v>5105</v>
      </c>
      <c r="AC177" s="255"/>
      <c r="AD177" s="255"/>
      <c r="AE177" s="255"/>
      <c r="AF177" s="255"/>
      <c r="AG177" s="256"/>
      <c r="AH177" s="239"/>
      <c r="AI177" s="178"/>
      <c r="AJ177" s="179"/>
      <c r="AK177" s="205"/>
      <c r="AL177" s="205"/>
      <c r="AM177" s="205"/>
      <c r="AN177" s="205"/>
      <c r="AO177" s="205"/>
      <c r="AP177" s="205"/>
      <c r="AQ177" s="205"/>
      <c r="AR177" s="178"/>
      <c r="AS177" s="179"/>
      <c r="AT177" s="205"/>
      <c r="AU177" s="205"/>
      <c r="AV177" s="205"/>
      <c r="AW177" s="205"/>
      <c r="AX177" s="205"/>
      <c r="AY177" s="205"/>
      <c r="AZ177" s="208"/>
      <c r="BA177" s="212"/>
      <c r="BB177" s="213"/>
      <c r="BC177" s="161"/>
      <c r="BD177" s="163"/>
      <c r="BE177" s="166"/>
      <c r="BF177" s="167"/>
    </row>
    <row r="178" spans="1:58" ht="8.1" customHeight="1">
      <c r="A178" s="391"/>
      <c r="B178" s="396"/>
      <c r="C178" s="397"/>
      <c r="D178" s="397"/>
      <c r="E178" s="397"/>
      <c r="F178" s="397"/>
      <c r="G178" s="397"/>
      <c r="H178" s="397"/>
      <c r="I178" s="397"/>
      <c r="J178" s="398"/>
      <c r="K178" s="400"/>
      <c r="L178" s="397"/>
      <c r="M178" s="397"/>
      <c r="N178" s="398"/>
      <c r="O178" s="400"/>
      <c r="P178" s="397"/>
      <c r="Q178" s="397"/>
      <c r="R178" s="403"/>
      <c r="S178" s="259"/>
      <c r="T178" s="181"/>
      <c r="U178" s="206"/>
      <c r="V178" s="206"/>
      <c r="W178" s="206"/>
      <c r="X178" s="206"/>
      <c r="Y178" s="206"/>
      <c r="Z178" s="206"/>
      <c r="AA178" s="209"/>
      <c r="AB178" s="254" t="s">
        <v>5101</v>
      </c>
      <c r="AC178" s="255"/>
      <c r="AD178" s="255"/>
      <c r="AE178" s="255"/>
      <c r="AF178" s="255"/>
      <c r="AG178" s="256"/>
      <c r="AH178" s="239"/>
      <c r="AI178" s="180"/>
      <c r="AJ178" s="181"/>
      <c r="AK178" s="206"/>
      <c r="AL178" s="206"/>
      <c r="AM178" s="206"/>
      <c r="AN178" s="206"/>
      <c r="AO178" s="206"/>
      <c r="AP178" s="206"/>
      <c r="AQ178" s="206"/>
      <c r="AR178" s="180"/>
      <c r="AS178" s="181"/>
      <c r="AT178" s="206"/>
      <c r="AU178" s="206"/>
      <c r="AV178" s="206"/>
      <c r="AW178" s="206"/>
      <c r="AX178" s="206"/>
      <c r="AY178" s="206"/>
      <c r="AZ178" s="209"/>
      <c r="BA178" s="214"/>
      <c r="BB178" s="215"/>
      <c r="BC178" s="71" t="s">
        <v>5163</v>
      </c>
      <c r="BD178" s="72" t="str">
        <f t="shared" ref="BD178" ca="1" si="92">IF(AND(COUNTBLANK(B176:BB181)&lt;&gt;309,COUNTBLANK(B176:R181)&lt;&gt;89),1,"")</f>
        <v/>
      </c>
      <c r="BE178" s="166"/>
      <c r="BF178" s="167"/>
    </row>
    <row r="179" spans="1:58" ht="8.1" customHeight="1">
      <c r="A179" s="391"/>
      <c r="B179" s="416" t="s">
        <v>5037</v>
      </c>
      <c r="C179" s="417"/>
      <c r="D179" s="407" t="str">
        <f ca="1">OFFSET(①一括入力!AA$9,'②（一括入力用）異動報告書'!$A176-1,0)</f>
        <v/>
      </c>
      <c r="E179" s="407" t="str">
        <f ca="1">OFFSET(①一括入力!AB$9,'②（一括入力用）異動報告書'!$A176-1,0)</f>
        <v/>
      </c>
      <c r="F179" s="407" t="str">
        <f ca="1">OFFSET(①一括入力!AC$9,'②（一括入力用）異動報告書'!$A176-1,0)</f>
        <v/>
      </c>
      <c r="G179" s="407" t="str">
        <f ca="1">OFFSET(①一括入力!AD$9,'②（一括入力用）異動報告書'!$A176-1,0)</f>
        <v/>
      </c>
      <c r="H179" s="407" t="str">
        <f ca="1">OFFSET(①一括入力!AE$9,'②（一括入力用）異動報告書'!$A176-1,0)</f>
        <v/>
      </c>
      <c r="I179" s="407" t="str">
        <f ca="1">OFFSET(①一括入力!AF$9,'②（一括入力用）異動報告書'!$A176-1,0)</f>
        <v/>
      </c>
      <c r="J179" s="407" t="str">
        <f ca="1">OFFSET(①一括入力!AG$9,'②（一括入力用）異動報告書'!$A176-1,0)</f>
        <v/>
      </c>
      <c r="K179" s="241" t="str">
        <f ca="1">IFERROR(OFFSET(①一括入力!$AK$9,'②（一括入力用）異動報告書'!$A176-1,0),"")</f>
        <v/>
      </c>
      <c r="L179" s="242"/>
      <c r="M179" s="242"/>
      <c r="N179" s="243"/>
      <c r="O179" s="241" t="str">
        <f ca="1">IFERROR(OFFSET(①一括入力!$AL$9,'②（一括入力用）異動報告書'!$A176-1,0),"")</f>
        <v/>
      </c>
      <c r="P179" s="242"/>
      <c r="Q179" s="242"/>
      <c r="R179" s="409"/>
      <c r="S179" s="411" t="str">
        <f ca="1">OFFSET(①一括入力!$BC$9,'②（一括入力用）異動報告書'!$A176-1,0)</f>
        <v/>
      </c>
      <c r="T179" s="412"/>
      <c r="U179" s="412"/>
      <c r="V179" s="412"/>
      <c r="W179" s="412"/>
      <c r="X179" s="412"/>
      <c r="Y179" s="412"/>
      <c r="Z179" s="412"/>
      <c r="AA179" s="413"/>
      <c r="AB179" s="254" t="s">
        <v>5102</v>
      </c>
      <c r="AC179" s="255"/>
      <c r="AD179" s="255"/>
      <c r="AE179" s="255"/>
      <c r="AF179" s="255"/>
      <c r="AG179" s="256"/>
      <c r="AH179" s="239"/>
      <c r="AI179" s="241" t="str">
        <f ca="1">OFFSET(①一括入力!$BT$9,'②（一括入力用）異動報告書'!A176-1,0)</f>
        <v/>
      </c>
      <c r="AJ179" s="242"/>
      <c r="AK179" s="242"/>
      <c r="AL179" s="242"/>
      <c r="AM179" s="242"/>
      <c r="AN179" s="242"/>
      <c r="AO179" s="242"/>
      <c r="AP179" s="242"/>
      <c r="AQ179" s="243"/>
      <c r="AR179" s="229" t="str">
        <f ca="1">OFFSET(①一括入力!$CG$9,'②（一括入力用）異動報告書'!A176-1,0)</f>
        <v/>
      </c>
      <c r="AS179" s="230"/>
      <c r="AT179" s="230"/>
      <c r="AU179" s="230"/>
      <c r="AV179" s="230"/>
      <c r="AW179" s="230"/>
      <c r="AX179" s="230"/>
      <c r="AY179" s="230"/>
      <c r="AZ179" s="230"/>
      <c r="BA179" s="230"/>
      <c r="BB179" s="231"/>
      <c r="BC179" s="71" t="s">
        <v>5168</v>
      </c>
      <c r="BD179" s="72" t="str">
        <f t="shared" ref="BD179" ca="1" si="93">IF(OR(COUNTBLANK(S176:AA181)=45,COUNTBLANK(S176:AA181)=53),"",1)</f>
        <v/>
      </c>
      <c r="BE179" s="166"/>
      <c r="BF179" s="167"/>
    </row>
    <row r="180" spans="1:58" ht="8.1" customHeight="1">
      <c r="A180" s="391"/>
      <c r="B180" s="258"/>
      <c r="C180" s="179"/>
      <c r="D180" s="205"/>
      <c r="E180" s="205"/>
      <c r="F180" s="205"/>
      <c r="G180" s="205"/>
      <c r="H180" s="205"/>
      <c r="I180" s="205"/>
      <c r="J180" s="205"/>
      <c r="K180" s="244"/>
      <c r="L180" s="245"/>
      <c r="M180" s="245"/>
      <c r="N180" s="246"/>
      <c r="O180" s="244"/>
      <c r="P180" s="245"/>
      <c r="Q180" s="245"/>
      <c r="R180" s="402"/>
      <c r="S180" s="212"/>
      <c r="T180" s="414"/>
      <c r="U180" s="414"/>
      <c r="V180" s="414"/>
      <c r="W180" s="414"/>
      <c r="X180" s="414"/>
      <c r="Y180" s="414"/>
      <c r="Z180" s="414"/>
      <c r="AA180" s="213"/>
      <c r="AB180" s="254" t="s">
        <v>5103</v>
      </c>
      <c r="AC180" s="255"/>
      <c r="AD180" s="255"/>
      <c r="AE180" s="255"/>
      <c r="AF180" s="255"/>
      <c r="AG180" s="256"/>
      <c r="AH180" s="239"/>
      <c r="AI180" s="244"/>
      <c r="AJ180" s="245"/>
      <c r="AK180" s="245"/>
      <c r="AL180" s="245"/>
      <c r="AM180" s="245"/>
      <c r="AN180" s="245"/>
      <c r="AO180" s="245"/>
      <c r="AP180" s="245"/>
      <c r="AQ180" s="246"/>
      <c r="AR180" s="229"/>
      <c r="AS180" s="230"/>
      <c r="AT180" s="230"/>
      <c r="AU180" s="230"/>
      <c r="AV180" s="230"/>
      <c r="AW180" s="230"/>
      <c r="AX180" s="230"/>
      <c r="AY180" s="230"/>
      <c r="AZ180" s="230"/>
      <c r="BA180" s="230"/>
      <c r="BB180" s="231"/>
      <c r="BC180" s="71" t="s">
        <v>5169</v>
      </c>
      <c r="BD180" s="72" t="str">
        <f t="shared" ref="BD180" ca="1" si="94">IF(OR(AH176=2,AH176=3,AH176=4),IF(COUNTBLANK(AB176:AQ181)=81,"",1),IF(COUNTBLANK(AB176:AQ181)=82,"",IF(COUNTBLANK(AB176:AQ181)=90,"",1)))</f>
        <v/>
      </c>
      <c r="BE180" s="166"/>
      <c r="BF180" s="167"/>
    </row>
    <row r="181" spans="1:58" ht="8.1" customHeight="1">
      <c r="A181" s="391"/>
      <c r="B181" s="418"/>
      <c r="C181" s="419"/>
      <c r="D181" s="408"/>
      <c r="E181" s="408"/>
      <c r="F181" s="408"/>
      <c r="G181" s="408"/>
      <c r="H181" s="408"/>
      <c r="I181" s="408"/>
      <c r="J181" s="408"/>
      <c r="K181" s="247"/>
      <c r="L181" s="248"/>
      <c r="M181" s="248"/>
      <c r="N181" s="249"/>
      <c r="O181" s="247"/>
      <c r="P181" s="248"/>
      <c r="Q181" s="248"/>
      <c r="R181" s="410"/>
      <c r="S181" s="214"/>
      <c r="T181" s="415"/>
      <c r="U181" s="415"/>
      <c r="V181" s="415"/>
      <c r="W181" s="415"/>
      <c r="X181" s="415"/>
      <c r="Y181" s="415"/>
      <c r="Z181" s="415"/>
      <c r="AA181" s="215"/>
      <c r="AB181" s="404"/>
      <c r="AC181" s="405"/>
      <c r="AD181" s="405"/>
      <c r="AE181" s="405"/>
      <c r="AF181" s="405"/>
      <c r="AG181" s="406"/>
      <c r="AH181" s="240"/>
      <c r="AI181" s="247"/>
      <c r="AJ181" s="248"/>
      <c r="AK181" s="248"/>
      <c r="AL181" s="248"/>
      <c r="AM181" s="248"/>
      <c r="AN181" s="248"/>
      <c r="AO181" s="248"/>
      <c r="AP181" s="248"/>
      <c r="AQ181" s="249"/>
      <c r="AR181" s="232"/>
      <c r="AS181" s="233"/>
      <c r="AT181" s="233"/>
      <c r="AU181" s="233"/>
      <c r="AV181" s="233"/>
      <c r="AW181" s="233"/>
      <c r="AX181" s="233"/>
      <c r="AY181" s="233"/>
      <c r="AZ181" s="233"/>
      <c r="BA181" s="233"/>
      <c r="BB181" s="234"/>
      <c r="BC181" s="73" t="s">
        <v>5166</v>
      </c>
      <c r="BD181" s="74" t="str">
        <f t="shared" ref="BD181" ca="1" si="95">IF(AND(COUNTBLANK(B176:R181)=89,COUNTBLANK(S176:AA181)&lt;&gt;53,COUNTBLANK(AB176:BB181)&lt;&gt;155),1,"")</f>
        <v/>
      </c>
      <c r="BE181" s="168"/>
      <c r="BF181" s="169"/>
    </row>
    <row r="182" spans="1:58" ht="8.1" customHeight="1">
      <c r="A182" s="391">
        <v>26</v>
      </c>
      <c r="B182" s="392" t="str">
        <f ca="1">OFFSET(①一括入力!$V$9,'②（一括入力用）異動報告書'!$A182-1,0)</f>
        <v/>
      </c>
      <c r="C182" s="393"/>
      <c r="D182" s="393"/>
      <c r="E182" s="393"/>
      <c r="F182" s="393"/>
      <c r="G182" s="393"/>
      <c r="H182" s="393"/>
      <c r="I182" s="393"/>
      <c r="J182" s="394"/>
      <c r="K182" s="399" t="str">
        <f ca="1">IFERROR(OFFSET(①一括入力!$AP$9,'②（一括入力用）異動報告書'!$A182-1,0),"")</f>
        <v/>
      </c>
      <c r="L182" s="393"/>
      <c r="M182" s="393"/>
      <c r="N182" s="394"/>
      <c r="O182" s="399" t="str">
        <f ca="1">IFERROR(OFFSET(①一括入力!$AQ$9,'②（一括入力用）異動報告書'!$A182-1,0),"")</f>
        <v/>
      </c>
      <c r="P182" s="393"/>
      <c r="Q182" s="393"/>
      <c r="R182" s="401"/>
      <c r="S182" s="257" t="s">
        <v>5060</v>
      </c>
      <c r="T182" s="177"/>
      <c r="U182" s="204" t="str">
        <f ca="1">OFFSET(①一括入力!AV$9,'②（一括入力用）異動報告書'!$A182-1,0)</f>
        <v/>
      </c>
      <c r="V182" s="204" t="str">
        <f ca="1">OFFSET(①一括入力!AW$9,'②（一括入力用）異動報告書'!$A182-1,0)</f>
        <v/>
      </c>
      <c r="W182" s="204" t="str">
        <f ca="1">OFFSET(①一括入力!AX$9,'②（一括入力用）異動報告書'!$A182-1,0)</f>
        <v/>
      </c>
      <c r="X182" s="204" t="str">
        <f ca="1">OFFSET(①一括入力!AY$9,'②（一括入力用）異動報告書'!$A182-1,0)</f>
        <v/>
      </c>
      <c r="Y182" s="204" t="str">
        <f ca="1">OFFSET(①一括入力!AZ$9,'②（一括入力用）異動報告書'!$A182-1,0)</f>
        <v/>
      </c>
      <c r="Z182" s="204" t="str">
        <f ca="1">OFFSET(①一括入力!BA$9,'②（一括入力用）異動報告書'!$A182-1,0)</f>
        <v/>
      </c>
      <c r="AA182" s="207" t="str">
        <f ca="1">OFFSET(①一括入力!BB$9,'②（一括入力用）異動報告書'!$A182-1,0)</f>
        <v/>
      </c>
      <c r="AB182" s="235" t="s">
        <v>5104</v>
      </c>
      <c r="AC182" s="236"/>
      <c r="AD182" s="236"/>
      <c r="AE182" s="236"/>
      <c r="AF182" s="236"/>
      <c r="AG182" s="237"/>
      <c r="AH182" s="238" t="str">
        <f ca="1">OFFSET(①一括入力!$BF$9,'②（一括入力用）異動報告書'!A182-1,0)</f>
        <v/>
      </c>
      <c r="AI182" s="176" t="s">
        <v>5060</v>
      </c>
      <c r="AJ182" s="177"/>
      <c r="AK182" s="204" t="str">
        <f ca="1">OFFSET(①一括入力!BK$9,'②（一括入力用）異動報告書'!$A182-1,0)</f>
        <v/>
      </c>
      <c r="AL182" s="204" t="str">
        <f ca="1">OFFSET(①一括入力!BL$9,'②（一括入力用）異動報告書'!$A182-1,0)</f>
        <v/>
      </c>
      <c r="AM182" s="204" t="str">
        <f ca="1">OFFSET(①一括入力!BM$9,'②（一括入力用）異動報告書'!$A182-1,0)</f>
        <v/>
      </c>
      <c r="AN182" s="204" t="str">
        <f ca="1">OFFSET(①一括入力!BN$9,'②（一括入力用）異動報告書'!$A182-1,0)</f>
        <v/>
      </c>
      <c r="AO182" s="204" t="str">
        <f ca="1">OFFSET(①一括入力!BO$9,'②（一括入力用）異動報告書'!$A182-1,0)</f>
        <v/>
      </c>
      <c r="AP182" s="204" t="str">
        <f ca="1">OFFSET(①一括入力!BP$9,'②（一括入力用）異動報告書'!$A182-1,0)</f>
        <v/>
      </c>
      <c r="AQ182" s="204" t="str">
        <f ca="1">OFFSET(①一括入力!BQ$9,'②（一括入力用）異動報告書'!$A182-1,0)</f>
        <v/>
      </c>
      <c r="AR182" s="176" t="s">
        <v>5060</v>
      </c>
      <c r="AS182" s="177"/>
      <c r="AT182" s="204" t="str">
        <f ca="1">OFFSET(①一括入力!BY$9,'②（一括入力用）異動報告書'!$A182-1,0)</f>
        <v/>
      </c>
      <c r="AU182" s="204" t="str">
        <f ca="1">OFFSET(①一括入力!BZ$9,'②（一括入力用）異動報告書'!$A182-1,0)</f>
        <v/>
      </c>
      <c r="AV182" s="204" t="str">
        <f ca="1">OFFSET(①一括入力!CA$9,'②（一括入力用）異動報告書'!$A182-1,0)</f>
        <v/>
      </c>
      <c r="AW182" s="204" t="str">
        <f ca="1">OFFSET(①一括入力!CB$9,'②（一括入力用）異動報告書'!$A182-1,0)</f>
        <v/>
      </c>
      <c r="AX182" s="204" t="str">
        <f ca="1">OFFSET(①一括入力!CC$9,'②（一括入力用）異動報告書'!$A182-1,0)</f>
        <v/>
      </c>
      <c r="AY182" s="204" t="str">
        <f ca="1">OFFSET(①一括入力!CD$9,'②（一括入力用）異動報告書'!$A182-1,0)</f>
        <v/>
      </c>
      <c r="AZ182" s="207" t="str">
        <f ca="1">OFFSET(①一括入力!CE$9,'②（一括入力用）異動報告書'!$A182-1,0)</f>
        <v/>
      </c>
      <c r="BA182" s="210" t="str">
        <f ca="1">OFFSET(①一括入力!$CF$9,'②（一括入力用）異動報告書'!A182-1,0)</f>
        <v/>
      </c>
      <c r="BB182" s="211"/>
      <c r="BC182" s="160" t="s">
        <v>5131</v>
      </c>
      <c r="BD182" s="162" t="str">
        <f ca="1">OFFSET(①一括入力!$CI$9,A182-1,0)</f>
        <v/>
      </c>
      <c r="BE182" s="164"/>
      <c r="BF182" s="165"/>
    </row>
    <row r="183" spans="1:58" ht="8.1" customHeight="1">
      <c r="A183" s="391"/>
      <c r="B183" s="395"/>
      <c r="C183" s="245"/>
      <c r="D183" s="245"/>
      <c r="E183" s="245"/>
      <c r="F183" s="245"/>
      <c r="G183" s="245"/>
      <c r="H183" s="245"/>
      <c r="I183" s="245"/>
      <c r="J183" s="246"/>
      <c r="K183" s="244"/>
      <c r="L183" s="245"/>
      <c r="M183" s="245"/>
      <c r="N183" s="246"/>
      <c r="O183" s="244"/>
      <c r="P183" s="245"/>
      <c r="Q183" s="245"/>
      <c r="R183" s="402"/>
      <c r="S183" s="258"/>
      <c r="T183" s="179"/>
      <c r="U183" s="205"/>
      <c r="V183" s="205"/>
      <c r="W183" s="205"/>
      <c r="X183" s="205"/>
      <c r="Y183" s="205"/>
      <c r="Z183" s="205"/>
      <c r="AA183" s="208"/>
      <c r="AB183" s="254" t="s">
        <v>5105</v>
      </c>
      <c r="AC183" s="255"/>
      <c r="AD183" s="255"/>
      <c r="AE183" s="255"/>
      <c r="AF183" s="255"/>
      <c r="AG183" s="256"/>
      <c r="AH183" s="239"/>
      <c r="AI183" s="178"/>
      <c r="AJ183" s="179"/>
      <c r="AK183" s="205"/>
      <c r="AL183" s="205"/>
      <c r="AM183" s="205"/>
      <c r="AN183" s="205"/>
      <c r="AO183" s="205"/>
      <c r="AP183" s="205"/>
      <c r="AQ183" s="205"/>
      <c r="AR183" s="178"/>
      <c r="AS183" s="179"/>
      <c r="AT183" s="205"/>
      <c r="AU183" s="205"/>
      <c r="AV183" s="205"/>
      <c r="AW183" s="205"/>
      <c r="AX183" s="205"/>
      <c r="AY183" s="205"/>
      <c r="AZ183" s="208"/>
      <c r="BA183" s="212"/>
      <c r="BB183" s="213"/>
      <c r="BC183" s="161"/>
      <c r="BD183" s="163"/>
      <c r="BE183" s="166"/>
      <c r="BF183" s="167"/>
    </row>
    <row r="184" spans="1:58" ht="8.1" customHeight="1">
      <c r="A184" s="391"/>
      <c r="B184" s="396"/>
      <c r="C184" s="397"/>
      <c r="D184" s="397"/>
      <c r="E184" s="397"/>
      <c r="F184" s="397"/>
      <c r="G184" s="397"/>
      <c r="H184" s="397"/>
      <c r="I184" s="397"/>
      <c r="J184" s="398"/>
      <c r="K184" s="400"/>
      <c r="L184" s="397"/>
      <c r="M184" s="397"/>
      <c r="N184" s="398"/>
      <c r="O184" s="400"/>
      <c r="P184" s="397"/>
      <c r="Q184" s="397"/>
      <c r="R184" s="403"/>
      <c r="S184" s="259"/>
      <c r="T184" s="181"/>
      <c r="U184" s="206"/>
      <c r="V184" s="206"/>
      <c r="W184" s="206"/>
      <c r="X184" s="206"/>
      <c r="Y184" s="206"/>
      <c r="Z184" s="206"/>
      <c r="AA184" s="209"/>
      <c r="AB184" s="254" t="s">
        <v>5101</v>
      </c>
      <c r="AC184" s="255"/>
      <c r="AD184" s="255"/>
      <c r="AE184" s="255"/>
      <c r="AF184" s="255"/>
      <c r="AG184" s="256"/>
      <c r="AH184" s="239"/>
      <c r="AI184" s="180"/>
      <c r="AJ184" s="181"/>
      <c r="AK184" s="206"/>
      <c r="AL184" s="206"/>
      <c r="AM184" s="206"/>
      <c r="AN184" s="206"/>
      <c r="AO184" s="206"/>
      <c r="AP184" s="206"/>
      <c r="AQ184" s="206"/>
      <c r="AR184" s="180"/>
      <c r="AS184" s="181"/>
      <c r="AT184" s="206"/>
      <c r="AU184" s="206"/>
      <c r="AV184" s="206"/>
      <c r="AW184" s="206"/>
      <c r="AX184" s="206"/>
      <c r="AY184" s="206"/>
      <c r="AZ184" s="209"/>
      <c r="BA184" s="214"/>
      <c r="BB184" s="215"/>
      <c r="BC184" s="71" t="s">
        <v>5163</v>
      </c>
      <c r="BD184" s="72" t="str">
        <f t="shared" ref="BD184" ca="1" si="96">IF(AND(COUNTBLANK(B182:BB187)&lt;&gt;309,COUNTBLANK(B182:R187)&lt;&gt;89),1,"")</f>
        <v/>
      </c>
      <c r="BE184" s="166"/>
      <c r="BF184" s="167"/>
    </row>
    <row r="185" spans="1:58" ht="8.1" customHeight="1">
      <c r="A185" s="391"/>
      <c r="B185" s="416" t="s">
        <v>5037</v>
      </c>
      <c r="C185" s="417"/>
      <c r="D185" s="407" t="str">
        <f ca="1">OFFSET(①一括入力!AA$9,'②（一括入力用）異動報告書'!$A182-1,0)</f>
        <v/>
      </c>
      <c r="E185" s="407" t="str">
        <f ca="1">OFFSET(①一括入力!AB$9,'②（一括入力用）異動報告書'!$A182-1,0)</f>
        <v/>
      </c>
      <c r="F185" s="407" t="str">
        <f ca="1">OFFSET(①一括入力!AC$9,'②（一括入力用）異動報告書'!$A182-1,0)</f>
        <v/>
      </c>
      <c r="G185" s="407" t="str">
        <f ca="1">OFFSET(①一括入力!AD$9,'②（一括入力用）異動報告書'!$A182-1,0)</f>
        <v/>
      </c>
      <c r="H185" s="407" t="str">
        <f ca="1">OFFSET(①一括入力!AE$9,'②（一括入力用）異動報告書'!$A182-1,0)</f>
        <v/>
      </c>
      <c r="I185" s="407" t="str">
        <f ca="1">OFFSET(①一括入力!AF$9,'②（一括入力用）異動報告書'!$A182-1,0)</f>
        <v/>
      </c>
      <c r="J185" s="407" t="str">
        <f ca="1">OFFSET(①一括入力!AG$9,'②（一括入力用）異動報告書'!$A182-1,0)</f>
        <v/>
      </c>
      <c r="K185" s="241" t="str">
        <f ca="1">IFERROR(OFFSET(①一括入力!$AK$9,'②（一括入力用）異動報告書'!$A182-1,0),"")</f>
        <v/>
      </c>
      <c r="L185" s="242"/>
      <c r="M185" s="242"/>
      <c r="N185" s="243"/>
      <c r="O185" s="241" t="str">
        <f ca="1">IFERROR(OFFSET(①一括入力!$AL$9,'②（一括入力用）異動報告書'!$A182-1,0),"")</f>
        <v/>
      </c>
      <c r="P185" s="242"/>
      <c r="Q185" s="242"/>
      <c r="R185" s="409"/>
      <c r="S185" s="411" t="str">
        <f ca="1">OFFSET(①一括入力!$BC$9,'②（一括入力用）異動報告書'!$A182-1,0)</f>
        <v/>
      </c>
      <c r="T185" s="412"/>
      <c r="U185" s="412"/>
      <c r="V185" s="412"/>
      <c r="W185" s="412"/>
      <c r="X185" s="412"/>
      <c r="Y185" s="412"/>
      <c r="Z185" s="412"/>
      <c r="AA185" s="413"/>
      <c r="AB185" s="254" t="s">
        <v>5102</v>
      </c>
      <c r="AC185" s="255"/>
      <c r="AD185" s="255"/>
      <c r="AE185" s="255"/>
      <c r="AF185" s="255"/>
      <c r="AG185" s="256"/>
      <c r="AH185" s="239"/>
      <c r="AI185" s="241" t="str">
        <f ca="1">OFFSET(①一括入力!$BT$9,'②（一括入力用）異動報告書'!A182-1,0)</f>
        <v/>
      </c>
      <c r="AJ185" s="242"/>
      <c r="AK185" s="242"/>
      <c r="AL185" s="242"/>
      <c r="AM185" s="242"/>
      <c r="AN185" s="242"/>
      <c r="AO185" s="242"/>
      <c r="AP185" s="242"/>
      <c r="AQ185" s="243"/>
      <c r="AR185" s="229" t="str">
        <f ca="1">OFFSET(①一括入力!$CG$9,'②（一括入力用）異動報告書'!A182-1,0)</f>
        <v/>
      </c>
      <c r="AS185" s="230"/>
      <c r="AT185" s="230"/>
      <c r="AU185" s="230"/>
      <c r="AV185" s="230"/>
      <c r="AW185" s="230"/>
      <c r="AX185" s="230"/>
      <c r="AY185" s="230"/>
      <c r="AZ185" s="230"/>
      <c r="BA185" s="230"/>
      <c r="BB185" s="231"/>
      <c r="BC185" s="71" t="s">
        <v>5168</v>
      </c>
      <c r="BD185" s="72" t="str">
        <f t="shared" ref="BD185" ca="1" si="97">IF(OR(COUNTBLANK(S182:AA187)=45,COUNTBLANK(S182:AA187)=53),"",1)</f>
        <v/>
      </c>
      <c r="BE185" s="166"/>
      <c r="BF185" s="167"/>
    </row>
    <row r="186" spans="1:58" ht="8.1" customHeight="1">
      <c r="A186" s="391"/>
      <c r="B186" s="258"/>
      <c r="C186" s="179"/>
      <c r="D186" s="205"/>
      <c r="E186" s="205"/>
      <c r="F186" s="205"/>
      <c r="G186" s="205"/>
      <c r="H186" s="205"/>
      <c r="I186" s="205"/>
      <c r="J186" s="205"/>
      <c r="K186" s="244"/>
      <c r="L186" s="245"/>
      <c r="M186" s="245"/>
      <c r="N186" s="246"/>
      <c r="O186" s="244"/>
      <c r="P186" s="245"/>
      <c r="Q186" s="245"/>
      <c r="R186" s="402"/>
      <c r="S186" s="212"/>
      <c r="T186" s="414"/>
      <c r="U186" s="414"/>
      <c r="V186" s="414"/>
      <c r="W186" s="414"/>
      <c r="X186" s="414"/>
      <c r="Y186" s="414"/>
      <c r="Z186" s="414"/>
      <c r="AA186" s="213"/>
      <c r="AB186" s="254" t="s">
        <v>5103</v>
      </c>
      <c r="AC186" s="255"/>
      <c r="AD186" s="255"/>
      <c r="AE186" s="255"/>
      <c r="AF186" s="255"/>
      <c r="AG186" s="256"/>
      <c r="AH186" s="239"/>
      <c r="AI186" s="244"/>
      <c r="AJ186" s="245"/>
      <c r="AK186" s="245"/>
      <c r="AL186" s="245"/>
      <c r="AM186" s="245"/>
      <c r="AN186" s="245"/>
      <c r="AO186" s="245"/>
      <c r="AP186" s="245"/>
      <c r="AQ186" s="246"/>
      <c r="AR186" s="229"/>
      <c r="AS186" s="230"/>
      <c r="AT186" s="230"/>
      <c r="AU186" s="230"/>
      <c r="AV186" s="230"/>
      <c r="AW186" s="230"/>
      <c r="AX186" s="230"/>
      <c r="AY186" s="230"/>
      <c r="AZ186" s="230"/>
      <c r="BA186" s="230"/>
      <c r="BB186" s="231"/>
      <c r="BC186" s="71" t="s">
        <v>5169</v>
      </c>
      <c r="BD186" s="72" t="str">
        <f t="shared" ref="BD186" ca="1" si="98">IF(OR(AH182=2,AH182=3,AH182=4),IF(COUNTBLANK(AB182:AQ187)=81,"",1),IF(COUNTBLANK(AB182:AQ187)=82,"",IF(COUNTBLANK(AB182:AQ187)=90,"",1)))</f>
        <v/>
      </c>
      <c r="BE186" s="166"/>
      <c r="BF186" s="167"/>
    </row>
    <row r="187" spans="1:58" ht="8.1" customHeight="1">
      <c r="A187" s="391"/>
      <c r="B187" s="418"/>
      <c r="C187" s="419"/>
      <c r="D187" s="408"/>
      <c r="E187" s="408"/>
      <c r="F187" s="408"/>
      <c r="G187" s="408"/>
      <c r="H187" s="408"/>
      <c r="I187" s="408"/>
      <c r="J187" s="408"/>
      <c r="K187" s="247"/>
      <c r="L187" s="248"/>
      <c r="M187" s="248"/>
      <c r="N187" s="249"/>
      <c r="O187" s="247"/>
      <c r="P187" s="248"/>
      <c r="Q187" s="248"/>
      <c r="R187" s="410"/>
      <c r="S187" s="214"/>
      <c r="T187" s="415"/>
      <c r="U187" s="415"/>
      <c r="V187" s="415"/>
      <c r="W187" s="415"/>
      <c r="X187" s="415"/>
      <c r="Y187" s="415"/>
      <c r="Z187" s="415"/>
      <c r="AA187" s="215"/>
      <c r="AB187" s="404"/>
      <c r="AC187" s="405"/>
      <c r="AD187" s="405"/>
      <c r="AE187" s="405"/>
      <c r="AF187" s="405"/>
      <c r="AG187" s="406"/>
      <c r="AH187" s="240"/>
      <c r="AI187" s="247"/>
      <c r="AJ187" s="248"/>
      <c r="AK187" s="248"/>
      <c r="AL187" s="248"/>
      <c r="AM187" s="248"/>
      <c r="AN187" s="248"/>
      <c r="AO187" s="248"/>
      <c r="AP187" s="248"/>
      <c r="AQ187" s="249"/>
      <c r="AR187" s="232"/>
      <c r="AS187" s="233"/>
      <c r="AT187" s="233"/>
      <c r="AU187" s="233"/>
      <c r="AV187" s="233"/>
      <c r="AW187" s="233"/>
      <c r="AX187" s="233"/>
      <c r="AY187" s="233"/>
      <c r="AZ187" s="233"/>
      <c r="BA187" s="233"/>
      <c r="BB187" s="234"/>
      <c r="BC187" s="73" t="s">
        <v>5166</v>
      </c>
      <c r="BD187" s="74" t="str">
        <f t="shared" ref="BD187" ca="1" si="99">IF(AND(COUNTBLANK(B182:R187)=89,COUNTBLANK(S182:AA187)&lt;&gt;53,COUNTBLANK(AB182:BB187)&lt;&gt;155),1,"")</f>
        <v/>
      </c>
      <c r="BE187" s="168"/>
      <c r="BF187" s="169"/>
    </row>
    <row r="188" spans="1:58" ht="8.1" customHeight="1">
      <c r="A188" s="391">
        <v>27</v>
      </c>
      <c r="B188" s="392" t="str">
        <f ca="1">OFFSET(①一括入力!$V$9,'②（一括入力用）異動報告書'!$A188-1,0)</f>
        <v/>
      </c>
      <c r="C188" s="393"/>
      <c r="D188" s="393"/>
      <c r="E188" s="393"/>
      <c r="F188" s="393"/>
      <c r="G188" s="393"/>
      <c r="H188" s="393"/>
      <c r="I188" s="393"/>
      <c r="J188" s="394"/>
      <c r="K188" s="399" t="str">
        <f ca="1">IFERROR(OFFSET(①一括入力!$AP$9,'②（一括入力用）異動報告書'!$A188-1,0),"")</f>
        <v/>
      </c>
      <c r="L188" s="393"/>
      <c r="M188" s="393"/>
      <c r="N188" s="394"/>
      <c r="O188" s="399" t="str">
        <f ca="1">IFERROR(OFFSET(①一括入力!$AQ$9,'②（一括入力用）異動報告書'!$A188-1,0),"")</f>
        <v/>
      </c>
      <c r="P188" s="393"/>
      <c r="Q188" s="393"/>
      <c r="R188" s="401"/>
      <c r="S188" s="257" t="s">
        <v>5060</v>
      </c>
      <c r="T188" s="177"/>
      <c r="U188" s="204" t="str">
        <f ca="1">OFFSET(①一括入力!AV$9,'②（一括入力用）異動報告書'!$A188-1,0)</f>
        <v/>
      </c>
      <c r="V188" s="204" t="str">
        <f ca="1">OFFSET(①一括入力!AW$9,'②（一括入力用）異動報告書'!$A188-1,0)</f>
        <v/>
      </c>
      <c r="W188" s="204" t="str">
        <f ca="1">OFFSET(①一括入力!AX$9,'②（一括入力用）異動報告書'!$A188-1,0)</f>
        <v/>
      </c>
      <c r="X188" s="204" t="str">
        <f ca="1">OFFSET(①一括入力!AY$9,'②（一括入力用）異動報告書'!$A188-1,0)</f>
        <v/>
      </c>
      <c r="Y188" s="204" t="str">
        <f ca="1">OFFSET(①一括入力!AZ$9,'②（一括入力用）異動報告書'!$A188-1,0)</f>
        <v/>
      </c>
      <c r="Z188" s="204" t="str">
        <f ca="1">OFFSET(①一括入力!BA$9,'②（一括入力用）異動報告書'!$A188-1,0)</f>
        <v/>
      </c>
      <c r="AA188" s="207" t="str">
        <f ca="1">OFFSET(①一括入力!BB$9,'②（一括入力用）異動報告書'!$A188-1,0)</f>
        <v/>
      </c>
      <c r="AB188" s="235" t="s">
        <v>5104</v>
      </c>
      <c r="AC188" s="236"/>
      <c r="AD188" s="236"/>
      <c r="AE188" s="236"/>
      <c r="AF188" s="236"/>
      <c r="AG188" s="237"/>
      <c r="AH188" s="238" t="str">
        <f ca="1">OFFSET(①一括入力!$BF$9,'②（一括入力用）異動報告書'!A188-1,0)</f>
        <v/>
      </c>
      <c r="AI188" s="176" t="s">
        <v>5060</v>
      </c>
      <c r="AJ188" s="177"/>
      <c r="AK188" s="204" t="str">
        <f ca="1">OFFSET(①一括入力!BK$9,'②（一括入力用）異動報告書'!$A188-1,0)</f>
        <v/>
      </c>
      <c r="AL188" s="204" t="str">
        <f ca="1">OFFSET(①一括入力!BL$9,'②（一括入力用）異動報告書'!$A188-1,0)</f>
        <v/>
      </c>
      <c r="AM188" s="204" t="str">
        <f ca="1">OFFSET(①一括入力!BM$9,'②（一括入力用）異動報告書'!$A188-1,0)</f>
        <v/>
      </c>
      <c r="AN188" s="204" t="str">
        <f ca="1">OFFSET(①一括入力!BN$9,'②（一括入力用）異動報告書'!$A188-1,0)</f>
        <v/>
      </c>
      <c r="AO188" s="204" t="str">
        <f ca="1">OFFSET(①一括入力!BO$9,'②（一括入力用）異動報告書'!$A188-1,0)</f>
        <v/>
      </c>
      <c r="AP188" s="204" t="str">
        <f ca="1">OFFSET(①一括入力!BP$9,'②（一括入力用）異動報告書'!$A188-1,0)</f>
        <v/>
      </c>
      <c r="AQ188" s="204" t="str">
        <f ca="1">OFFSET(①一括入力!BQ$9,'②（一括入力用）異動報告書'!$A188-1,0)</f>
        <v/>
      </c>
      <c r="AR188" s="176" t="s">
        <v>5060</v>
      </c>
      <c r="AS188" s="177"/>
      <c r="AT188" s="204" t="str">
        <f ca="1">OFFSET(①一括入力!BY$9,'②（一括入力用）異動報告書'!$A188-1,0)</f>
        <v/>
      </c>
      <c r="AU188" s="204" t="str">
        <f ca="1">OFFSET(①一括入力!BZ$9,'②（一括入力用）異動報告書'!$A188-1,0)</f>
        <v/>
      </c>
      <c r="AV188" s="204" t="str">
        <f ca="1">OFFSET(①一括入力!CA$9,'②（一括入力用）異動報告書'!$A188-1,0)</f>
        <v/>
      </c>
      <c r="AW188" s="204" t="str">
        <f ca="1">OFFSET(①一括入力!CB$9,'②（一括入力用）異動報告書'!$A188-1,0)</f>
        <v/>
      </c>
      <c r="AX188" s="204" t="str">
        <f ca="1">OFFSET(①一括入力!CC$9,'②（一括入力用）異動報告書'!$A188-1,0)</f>
        <v/>
      </c>
      <c r="AY188" s="204" t="str">
        <f ca="1">OFFSET(①一括入力!CD$9,'②（一括入力用）異動報告書'!$A188-1,0)</f>
        <v/>
      </c>
      <c r="AZ188" s="207" t="str">
        <f ca="1">OFFSET(①一括入力!CE$9,'②（一括入力用）異動報告書'!$A188-1,0)</f>
        <v/>
      </c>
      <c r="BA188" s="210" t="str">
        <f ca="1">OFFSET(①一括入力!$CF$9,'②（一括入力用）異動報告書'!A188-1,0)</f>
        <v/>
      </c>
      <c r="BB188" s="211"/>
      <c r="BC188" s="160" t="s">
        <v>5131</v>
      </c>
      <c r="BD188" s="162" t="str">
        <f ca="1">OFFSET(①一括入力!$CI$9,A188-1,0)</f>
        <v/>
      </c>
      <c r="BE188" s="164"/>
      <c r="BF188" s="165"/>
    </row>
    <row r="189" spans="1:58" ht="8.1" customHeight="1">
      <c r="A189" s="391"/>
      <c r="B189" s="395"/>
      <c r="C189" s="245"/>
      <c r="D189" s="245"/>
      <c r="E189" s="245"/>
      <c r="F189" s="245"/>
      <c r="G189" s="245"/>
      <c r="H189" s="245"/>
      <c r="I189" s="245"/>
      <c r="J189" s="246"/>
      <c r="K189" s="244"/>
      <c r="L189" s="245"/>
      <c r="M189" s="245"/>
      <c r="N189" s="246"/>
      <c r="O189" s="244"/>
      <c r="P189" s="245"/>
      <c r="Q189" s="245"/>
      <c r="R189" s="402"/>
      <c r="S189" s="258"/>
      <c r="T189" s="179"/>
      <c r="U189" s="205"/>
      <c r="V189" s="205"/>
      <c r="W189" s="205"/>
      <c r="X189" s="205"/>
      <c r="Y189" s="205"/>
      <c r="Z189" s="205"/>
      <c r="AA189" s="208"/>
      <c r="AB189" s="254" t="s">
        <v>5105</v>
      </c>
      <c r="AC189" s="255"/>
      <c r="AD189" s="255"/>
      <c r="AE189" s="255"/>
      <c r="AF189" s="255"/>
      <c r="AG189" s="256"/>
      <c r="AH189" s="239"/>
      <c r="AI189" s="178"/>
      <c r="AJ189" s="179"/>
      <c r="AK189" s="205"/>
      <c r="AL189" s="205"/>
      <c r="AM189" s="205"/>
      <c r="AN189" s="205"/>
      <c r="AO189" s="205"/>
      <c r="AP189" s="205"/>
      <c r="AQ189" s="205"/>
      <c r="AR189" s="178"/>
      <c r="AS189" s="179"/>
      <c r="AT189" s="205"/>
      <c r="AU189" s="205"/>
      <c r="AV189" s="205"/>
      <c r="AW189" s="205"/>
      <c r="AX189" s="205"/>
      <c r="AY189" s="205"/>
      <c r="AZ189" s="208"/>
      <c r="BA189" s="212"/>
      <c r="BB189" s="213"/>
      <c r="BC189" s="161"/>
      <c r="BD189" s="163"/>
      <c r="BE189" s="166"/>
      <c r="BF189" s="167"/>
    </row>
    <row r="190" spans="1:58" ht="8.1" customHeight="1">
      <c r="A190" s="391"/>
      <c r="B190" s="396"/>
      <c r="C190" s="397"/>
      <c r="D190" s="397"/>
      <c r="E190" s="397"/>
      <c r="F190" s="397"/>
      <c r="G190" s="397"/>
      <c r="H190" s="397"/>
      <c r="I190" s="397"/>
      <c r="J190" s="398"/>
      <c r="K190" s="400"/>
      <c r="L190" s="397"/>
      <c r="M190" s="397"/>
      <c r="N190" s="398"/>
      <c r="O190" s="400"/>
      <c r="P190" s="397"/>
      <c r="Q190" s="397"/>
      <c r="R190" s="403"/>
      <c r="S190" s="259"/>
      <c r="T190" s="181"/>
      <c r="U190" s="206"/>
      <c r="V190" s="206"/>
      <c r="W190" s="206"/>
      <c r="X190" s="206"/>
      <c r="Y190" s="206"/>
      <c r="Z190" s="206"/>
      <c r="AA190" s="209"/>
      <c r="AB190" s="254" t="s">
        <v>5101</v>
      </c>
      <c r="AC190" s="255"/>
      <c r="AD190" s="255"/>
      <c r="AE190" s="255"/>
      <c r="AF190" s="255"/>
      <c r="AG190" s="256"/>
      <c r="AH190" s="239"/>
      <c r="AI190" s="180"/>
      <c r="AJ190" s="181"/>
      <c r="AK190" s="206"/>
      <c r="AL190" s="206"/>
      <c r="AM190" s="206"/>
      <c r="AN190" s="206"/>
      <c r="AO190" s="206"/>
      <c r="AP190" s="206"/>
      <c r="AQ190" s="206"/>
      <c r="AR190" s="180"/>
      <c r="AS190" s="181"/>
      <c r="AT190" s="206"/>
      <c r="AU190" s="206"/>
      <c r="AV190" s="206"/>
      <c r="AW190" s="206"/>
      <c r="AX190" s="206"/>
      <c r="AY190" s="206"/>
      <c r="AZ190" s="209"/>
      <c r="BA190" s="214"/>
      <c r="BB190" s="215"/>
      <c r="BC190" s="71" t="s">
        <v>5163</v>
      </c>
      <c r="BD190" s="72" t="str">
        <f t="shared" ref="BD190" ca="1" si="100">IF(AND(COUNTBLANK(B188:BB193)&lt;&gt;309,COUNTBLANK(B188:R193)&lt;&gt;89),1,"")</f>
        <v/>
      </c>
      <c r="BE190" s="166"/>
      <c r="BF190" s="167"/>
    </row>
    <row r="191" spans="1:58" ht="8.1" customHeight="1">
      <c r="A191" s="391"/>
      <c r="B191" s="416" t="s">
        <v>5037</v>
      </c>
      <c r="C191" s="417"/>
      <c r="D191" s="407" t="str">
        <f ca="1">OFFSET(①一括入力!AA$9,'②（一括入力用）異動報告書'!$A188-1,0)</f>
        <v/>
      </c>
      <c r="E191" s="407" t="str">
        <f ca="1">OFFSET(①一括入力!AB$9,'②（一括入力用）異動報告書'!$A188-1,0)</f>
        <v/>
      </c>
      <c r="F191" s="407" t="str">
        <f ca="1">OFFSET(①一括入力!AC$9,'②（一括入力用）異動報告書'!$A188-1,0)</f>
        <v/>
      </c>
      <c r="G191" s="407" t="str">
        <f ca="1">OFFSET(①一括入力!AD$9,'②（一括入力用）異動報告書'!$A188-1,0)</f>
        <v/>
      </c>
      <c r="H191" s="407" t="str">
        <f ca="1">OFFSET(①一括入力!AE$9,'②（一括入力用）異動報告書'!$A188-1,0)</f>
        <v/>
      </c>
      <c r="I191" s="407" t="str">
        <f ca="1">OFFSET(①一括入力!AF$9,'②（一括入力用）異動報告書'!$A188-1,0)</f>
        <v/>
      </c>
      <c r="J191" s="407" t="str">
        <f ca="1">OFFSET(①一括入力!AG$9,'②（一括入力用）異動報告書'!$A188-1,0)</f>
        <v/>
      </c>
      <c r="K191" s="241" t="str">
        <f ca="1">IFERROR(OFFSET(①一括入力!$AK$9,'②（一括入力用）異動報告書'!$A188-1,0),"")</f>
        <v/>
      </c>
      <c r="L191" s="242"/>
      <c r="M191" s="242"/>
      <c r="N191" s="243"/>
      <c r="O191" s="241" t="str">
        <f ca="1">IFERROR(OFFSET(①一括入力!$AL$9,'②（一括入力用）異動報告書'!$A188-1,0),"")</f>
        <v/>
      </c>
      <c r="P191" s="242"/>
      <c r="Q191" s="242"/>
      <c r="R191" s="409"/>
      <c r="S191" s="411" t="str">
        <f ca="1">OFFSET(①一括入力!$BC$9,'②（一括入力用）異動報告書'!$A188-1,0)</f>
        <v/>
      </c>
      <c r="T191" s="412"/>
      <c r="U191" s="412"/>
      <c r="V191" s="412"/>
      <c r="W191" s="412"/>
      <c r="X191" s="412"/>
      <c r="Y191" s="412"/>
      <c r="Z191" s="412"/>
      <c r="AA191" s="413"/>
      <c r="AB191" s="254" t="s">
        <v>5102</v>
      </c>
      <c r="AC191" s="255"/>
      <c r="AD191" s="255"/>
      <c r="AE191" s="255"/>
      <c r="AF191" s="255"/>
      <c r="AG191" s="256"/>
      <c r="AH191" s="239"/>
      <c r="AI191" s="241" t="str">
        <f ca="1">OFFSET(①一括入力!$BT$9,'②（一括入力用）異動報告書'!A188-1,0)</f>
        <v/>
      </c>
      <c r="AJ191" s="242"/>
      <c r="AK191" s="242"/>
      <c r="AL191" s="242"/>
      <c r="AM191" s="242"/>
      <c r="AN191" s="242"/>
      <c r="AO191" s="242"/>
      <c r="AP191" s="242"/>
      <c r="AQ191" s="243"/>
      <c r="AR191" s="229" t="str">
        <f ca="1">OFFSET(①一括入力!$CG$9,'②（一括入力用）異動報告書'!A188-1,0)</f>
        <v/>
      </c>
      <c r="AS191" s="230"/>
      <c r="AT191" s="230"/>
      <c r="AU191" s="230"/>
      <c r="AV191" s="230"/>
      <c r="AW191" s="230"/>
      <c r="AX191" s="230"/>
      <c r="AY191" s="230"/>
      <c r="AZ191" s="230"/>
      <c r="BA191" s="230"/>
      <c r="BB191" s="231"/>
      <c r="BC191" s="71" t="s">
        <v>5168</v>
      </c>
      <c r="BD191" s="72" t="str">
        <f t="shared" ref="BD191" ca="1" si="101">IF(OR(COUNTBLANK(S188:AA193)=45,COUNTBLANK(S188:AA193)=53),"",1)</f>
        <v/>
      </c>
      <c r="BE191" s="166"/>
      <c r="BF191" s="167"/>
    </row>
    <row r="192" spans="1:58" ht="8.1" customHeight="1">
      <c r="A192" s="391"/>
      <c r="B192" s="258"/>
      <c r="C192" s="179"/>
      <c r="D192" s="205"/>
      <c r="E192" s="205"/>
      <c r="F192" s="205"/>
      <c r="G192" s="205"/>
      <c r="H192" s="205"/>
      <c r="I192" s="205"/>
      <c r="J192" s="205"/>
      <c r="K192" s="244"/>
      <c r="L192" s="245"/>
      <c r="M192" s="245"/>
      <c r="N192" s="246"/>
      <c r="O192" s="244"/>
      <c r="P192" s="245"/>
      <c r="Q192" s="245"/>
      <c r="R192" s="402"/>
      <c r="S192" s="212"/>
      <c r="T192" s="414"/>
      <c r="U192" s="414"/>
      <c r="V192" s="414"/>
      <c r="W192" s="414"/>
      <c r="X192" s="414"/>
      <c r="Y192" s="414"/>
      <c r="Z192" s="414"/>
      <c r="AA192" s="213"/>
      <c r="AB192" s="254" t="s">
        <v>5103</v>
      </c>
      <c r="AC192" s="255"/>
      <c r="AD192" s="255"/>
      <c r="AE192" s="255"/>
      <c r="AF192" s="255"/>
      <c r="AG192" s="256"/>
      <c r="AH192" s="239"/>
      <c r="AI192" s="244"/>
      <c r="AJ192" s="245"/>
      <c r="AK192" s="245"/>
      <c r="AL192" s="245"/>
      <c r="AM192" s="245"/>
      <c r="AN192" s="245"/>
      <c r="AO192" s="245"/>
      <c r="AP192" s="245"/>
      <c r="AQ192" s="246"/>
      <c r="AR192" s="229"/>
      <c r="AS192" s="230"/>
      <c r="AT192" s="230"/>
      <c r="AU192" s="230"/>
      <c r="AV192" s="230"/>
      <c r="AW192" s="230"/>
      <c r="AX192" s="230"/>
      <c r="AY192" s="230"/>
      <c r="AZ192" s="230"/>
      <c r="BA192" s="230"/>
      <c r="BB192" s="231"/>
      <c r="BC192" s="71" t="s">
        <v>5169</v>
      </c>
      <c r="BD192" s="72" t="str">
        <f t="shared" ref="BD192" ca="1" si="102">IF(OR(AH188=2,AH188=3,AH188=4),IF(COUNTBLANK(AB188:AQ193)=81,"",1),IF(COUNTBLANK(AB188:AQ193)=82,"",IF(COUNTBLANK(AB188:AQ193)=90,"",1)))</f>
        <v/>
      </c>
      <c r="BE192" s="166"/>
      <c r="BF192" s="167"/>
    </row>
    <row r="193" spans="1:58" ht="8.1" customHeight="1">
      <c r="A193" s="391"/>
      <c r="B193" s="418"/>
      <c r="C193" s="419"/>
      <c r="D193" s="408"/>
      <c r="E193" s="408"/>
      <c r="F193" s="408"/>
      <c r="G193" s="408"/>
      <c r="H193" s="408"/>
      <c r="I193" s="408"/>
      <c r="J193" s="408"/>
      <c r="K193" s="247"/>
      <c r="L193" s="248"/>
      <c r="M193" s="248"/>
      <c r="N193" s="249"/>
      <c r="O193" s="247"/>
      <c r="P193" s="248"/>
      <c r="Q193" s="248"/>
      <c r="R193" s="410"/>
      <c r="S193" s="214"/>
      <c r="T193" s="415"/>
      <c r="U193" s="415"/>
      <c r="V193" s="415"/>
      <c r="W193" s="415"/>
      <c r="X193" s="415"/>
      <c r="Y193" s="415"/>
      <c r="Z193" s="415"/>
      <c r="AA193" s="215"/>
      <c r="AB193" s="404"/>
      <c r="AC193" s="405"/>
      <c r="AD193" s="405"/>
      <c r="AE193" s="405"/>
      <c r="AF193" s="405"/>
      <c r="AG193" s="406"/>
      <c r="AH193" s="240"/>
      <c r="AI193" s="247"/>
      <c r="AJ193" s="248"/>
      <c r="AK193" s="248"/>
      <c r="AL193" s="248"/>
      <c r="AM193" s="248"/>
      <c r="AN193" s="248"/>
      <c r="AO193" s="248"/>
      <c r="AP193" s="248"/>
      <c r="AQ193" s="249"/>
      <c r="AR193" s="232"/>
      <c r="AS193" s="233"/>
      <c r="AT193" s="233"/>
      <c r="AU193" s="233"/>
      <c r="AV193" s="233"/>
      <c r="AW193" s="233"/>
      <c r="AX193" s="233"/>
      <c r="AY193" s="233"/>
      <c r="AZ193" s="233"/>
      <c r="BA193" s="233"/>
      <c r="BB193" s="234"/>
      <c r="BC193" s="73" t="s">
        <v>5166</v>
      </c>
      <c r="BD193" s="74" t="str">
        <f t="shared" ref="BD193" ca="1" si="103">IF(AND(COUNTBLANK(B188:R193)=89,COUNTBLANK(S188:AA193)&lt;&gt;53,COUNTBLANK(AB188:BB193)&lt;&gt;155),1,"")</f>
        <v/>
      </c>
      <c r="BE193" s="168"/>
      <c r="BF193" s="169"/>
    </row>
    <row r="194" spans="1:58" ht="8.1" customHeight="1">
      <c r="A194" s="391">
        <v>28</v>
      </c>
      <c r="B194" s="392" t="str">
        <f ca="1">OFFSET(①一括入力!$V$9,'②（一括入力用）異動報告書'!$A194-1,0)</f>
        <v/>
      </c>
      <c r="C194" s="393"/>
      <c r="D194" s="393"/>
      <c r="E194" s="393"/>
      <c r="F194" s="393"/>
      <c r="G194" s="393"/>
      <c r="H194" s="393"/>
      <c r="I194" s="393"/>
      <c r="J194" s="394"/>
      <c r="K194" s="399" t="str">
        <f ca="1">IFERROR(OFFSET(①一括入力!$AP$9,'②（一括入力用）異動報告書'!$A194-1,0),"")</f>
        <v/>
      </c>
      <c r="L194" s="393"/>
      <c r="M194" s="393"/>
      <c r="N194" s="394"/>
      <c r="O194" s="399" t="str">
        <f ca="1">IFERROR(OFFSET(①一括入力!$AQ$9,'②（一括入力用）異動報告書'!$A194-1,0),"")</f>
        <v/>
      </c>
      <c r="P194" s="393"/>
      <c r="Q194" s="393"/>
      <c r="R194" s="401"/>
      <c r="S194" s="257" t="s">
        <v>5060</v>
      </c>
      <c r="T194" s="177"/>
      <c r="U194" s="204" t="str">
        <f ca="1">OFFSET(①一括入力!AV$9,'②（一括入力用）異動報告書'!$A194-1,0)</f>
        <v/>
      </c>
      <c r="V194" s="204" t="str">
        <f ca="1">OFFSET(①一括入力!AW$9,'②（一括入力用）異動報告書'!$A194-1,0)</f>
        <v/>
      </c>
      <c r="W194" s="204" t="str">
        <f ca="1">OFFSET(①一括入力!AX$9,'②（一括入力用）異動報告書'!$A194-1,0)</f>
        <v/>
      </c>
      <c r="X194" s="204" t="str">
        <f ca="1">OFFSET(①一括入力!AY$9,'②（一括入力用）異動報告書'!$A194-1,0)</f>
        <v/>
      </c>
      <c r="Y194" s="204" t="str">
        <f ca="1">OFFSET(①一括入力!AZ$9,'②（一括入力用）異動報告書'!$A194-1,0)</f>
        <v/>
      </c>
      <c r="Z194" s="204" t="str">
        <f ca="1">OFFSET(①一括入力!BA$9,'②（一括入力用）異動報告書'!$A194-1,0)</f>
        <v/>
      </c>
      <c r="AA194" s="207" t="str">
        <f ca="1">OFFSET(①一括入力!BB$9,'②（一括入力用）異動報告書'!$A194-1,0)</f>
        <v/>
      </c>
      <c r="AB194" s="235" t="s">
        <v>5104</v>
      </c>
      <c r="AC194" s="236"/>
      <c r="AD194" s="236"/>
      <c r="AE194" s="236"/>
      <c r="AF194" s="236"/>
      <c r="AG194" s="237"/>
      <c r="AH194" s="238" t="str">
        <f ca="1">OFFSET(①一括入力!$BF$9,'②（一括入力用）異動報告書'!A194-1,0)</f>
        <v/>
      </c>
      <c r="AI194" s="176" t="s">
        <v>5060</v>
      </c>
      <c r="AJ194" s="177"/>
      <c r="AK194" s="204" t="str">
        <f ca="1">OFFSET(①一括入力!BK$9,'②（一括入力用）異動報告書'!$A194-1,0)</f>
        <v/>
      </c>
      <c r="AL194" s="204" t="str">
        <f ca="1">OFFSET(①一括入力!BL$9,'②（一括入力用）異動報告書'!$A194-1,0)</f>
        <v/>
      </c>
      <c r="AM194" s="204" t="str">
        <f ca="1">OFFSET(①一括入力!BM$9,'②（一括入力用）異動報告書'!$A194-1,0)</f>
        <v/>
      </c>
      <c r="AN194" s="204" t="str">
        <f ca="1">OFFSET(①一括入力!BN$9,'②（一括入力用）異動報告書'!$A194-1,0)</f>
        <v/>
      </c>
      <c r="AO194" s="204" t="str">
        <f ca="1">OFFSET(①一括入力!BO$9,'②（一括入力用）異動報告書'!$A194-1,0)</f>
        <v/>
      </c>
      <c r="AP194" s="204" t="str">
        <f ca="1">OFFSET(①一括入力!BP$9,'②（一括入力用）異動報告書'!$A194-1,0)</f>
        <v/>
      </c>
      <c r="AQ194" s="204" t="str">
        <f ca="1">OFFSET(①一括入力!BQ$9,'②（一括入力用）異動報告書'!$A194-1,0)</f>
        <v/>
      </c>
      <c r="AR194" s="176" t="s">
        <v>5060</v>
      </c>
      <c r="AS194" s="177"/>
      <c r="AT194" s="204" t="str">
        <f ca="1">OFFSET(①一括入力!BY$9,'②（一括入力用）異動報告書'!$A194-1,0)</f>
        <v/>
      </c>
      <c r="AU194" s="204" t="str">
        <f ca="1">OFFSET(①一括入力!BZ$9,'②（一括入力用）異動報告書'!$A194-1,0)</f>
        <v/>
      </c>
      <c r="AV194" s="204" t="str">
        <f ca="1">OFFSET(①一括入力!CA$9,'②（一括入力用）異動報告書'!$A194-1,0)</f>
        <v/>
      </c>
      <c r="AW194" s="204" t="str">
        <f ca="1">OFFSET(①一括入力!CB$9,'②（一括入力用）異動報告書'!$A194-1,0)</f>
        <v/>
      </c>
      <c r="AX194" s="204" t="str">
        <f ca="1">OFFSET(①一括入力!CC$9,'②（一括入力用）異動報告書'!$A194-1,0)</f>
        <v/>
      </c>
      <c r="AY194" s="204" t="str">
        <f ca="1">OFFSET(①一括入力!CD$9,'②（一括入力用）異動報告書'!$A194-1,0)</f>
        <v/>
      </c>
      <c r="AZ194" s="207" t="str">
        <f ca="1">OFFSET(①一括入力!CE$9,'②（一括入力用）異動報告書'!$A194-1,0)</f>
        <v/>
      </c>
      <c r="BA194" s="210" t="str">
        <f ca="1">OFFSET(①一括入力!$CF$9,'②（一括入力用）異動報告書'!A194-1,0)</f>
        <v/>
      </c>
      <c r="BB194" s="211"/>
      <c r="BC194" s="160" t="s">
        <v>5131</v>
      </c>
      <c r="BD194" s="162" t="str">
        <f ca="1">OFFSET(①一括入力!$CI$9,A194-1,0)</f>
        <v/>
      </c>
      <c r="BE194" s="164"/>
      <c r="BF194" s="165"/>
    </row>
    <row r="195" spans="1:58" ht="8.1" customHeight="1">
      <c r="A195" s="391"/>
      <c r="B195" s="395"/>
      <c r="C195" s="245"/>
      <c r="D195" s="245"/>
      <c r="E195" s="245"/>
      <c r="F195" s="245"/>
      <c r="G195" s="245"/>
      <c r="H195" s="245"/>
      <c r="I195" s="245"/>
      <c r="J195" s="246"/>
      <c r="K195" s="244"/>
      <c r="L195" s="245"/>
      <c r="M195" s="245"/>
      <c r="N195" s="246"/>
      <c r="O195" s="244"/>
      <c r="P195" s="245"/>
      <c r="Q195" s="245"/>
      <c r="R195" s="402"/>
      <c r="S195" s="258"/>
      <c r="T195" s="179"/>
      <c r="U195" s="205"/>
      <c r="V195" s="205"/>
      <c r="W195" s="205"/>
      <c r="X195" s="205"/>
      <c r="Y195" s="205"/>
      <c r="Z195" s="205"/>
      <c r="AA195" s="208"/>
      <c r="AB195" s="254" t="s">
        <v>5105</v>
      </c>
      <c r="AC195" s="255"/>
      <c r="AD195" s="255"/>
      <c r="AE195" s="255"/>
      <c r="AF195" s="255"/>
      <c r="AG195" s="256"/>
      <c r="AH195" s="239"/>
      <c r="AI195" s="178"/>
      <c r="AJ195" s="179"/>
      <c r="AK195" s="205"/>
      <c r="AL195" s="205"/>
      <c r="AM195" s="205"/>
      <c r="AN195" s="205"/>
      <c r="AO195" s="205"/>
      <c r="AP195" s="205"/>
      <c r="AQ195" s="205"/>
      <c r="AR195" s="178"/>
      <c r="AS195" s="179"/>
      <c r="AT195" s="205"/>
      <c r="AU195" s="205"/>
      <c r="AV195" s="205"/>
      <c r="AW195" s="205"/>
      <c r="AX195" s="205"/>
      <c r="AY195" s="205"/>
      <c r="AZ195" s="208"/>
      <c r="BA195" s="212"/>
      <c r="BB195" s="213"/>
      <c r="BC195" s="161"/>
      <c r="BD195" s="163"/>
      <c r="BE195" s="166"/>
      <c r="BF195" s="167"/>
    </row>
    <row r="196" spans="1:58" ht="8.1" customHeight="1">
      <c r="A196" s="391"/>
      <c r="B196" s="396"/>
      <c r="C196" s="397"/>
      <c r="D196" s="397"/>
      <c r="E196" s="397"/>
      <c r="F196" s="397"/>
      <c r="G196" s="397"/>
      <c r="H196" s="397"/>
      <c r="I196" s="397"/>
      <c r="J196" s="398"/>
      <c r="K196" s="400"/>
      <c r="L196" s="397"/>
      <c r="M196" s="397"/>
      <c r="N196" s="398"/>
      <c r="O196" s="400"/>
      <c r="P196" s="397"/>
      <c r="Q196" s="397"/>
      <c r="R196" s="403"/>
      <c r="S196" s="259"/>
      <c r="T196" s="181"/>
      <c r="U196" s="206"/>
      <c r="V196" s="206"/>
      <c r="W196" s="206"/>
      <c r="X196" s="206"/>
      <c r="Y196" s="206"/>
      <c r="Z196" s="206"/>
      <c r="AA196" s="209"/>
      <c r="AB196" s="254" t="s">
        <v>5101</v>
      </c>
      <c r="AC196" s="255"/>
      <c r="AD196" s="255"/>
      <c r="AE196" s="255"/>
      <c r="AF196" s="255"/>
      <c r="AG196" s="256"/>
      <c r="AH196" s="239"/>
      <c r="AI196" s="180"/>
      <c r="AJ196" s="181"/>
      <c r="AK196" s="206"/>
      <c r="AL196" s="206"/>
      <c r="AM196" s="206"/>
      <c r="AN196" s="206"/>
      <c r="AO196" s="206"/>
      <c r="AP196" s="206"/>
      <c r="AQ196" s="206"/>
      <c r="AR196" s="180"/>
      <c r="AS196" s="181"/>
      <c r="AT196" s="206"/>
      <c r="AU196" s="206"/>
      <c r="AV196" s="206"/>
      <c r="AW196" s="206"/>
      <c r="AX196" s="206"/>
      <c r="AY196" s="206"/>
      <c r="AZ196" s="209"/>
      <c r="BA196" s="214"/>
      <c r="BB196" s="215"/>
      <c r="BC196" s="71" t="s">
        <v>5163</v>
      </c>
      <c r="BD196" s="72" t="str">
        <f t="shared" ref="BD196" ca="1" si="104">IF(AND(COUNTBLANK(B194:BB199)&lt;&gt;309,COUNTBLANK(B194:R199)&lt;&gt;89),1,"")</f>
        <v/>
      </c>
      <c r="BE196" s="166"/>
      <c r="BF196" s="167"/>
    </row>
    <row r="197" spans="1:58" ht="8.1" customHeight="1">
      <c r="A197" s="391"/>
      <c r="B197" s="416" t="s">
        <v>5037</v>
      </c>
      <c r="C197" s="417"/>
      <c r="D197" s="407" t="str">
        <f ca="1">OFFSET(①一括入力!AA$9,'②（一括入力用）異動報告書'!$A194-1,0)</f>
        <v/>
      </c>
      <c r="E197" s="407" t="str">
        <f ca="1">OFFSET(①一括入力!AB$9,'②（一括入力用）異動報告書'!$A194-1,0)</f>
        <v/>
      </c>
      <c r="F197" s="407" t="str">
        <f ca="1">OFFSET(①一括入力!AC$9,'②（一括入力用）異動報告書'!$A194-1,0)</f>
        <v/>
      </c>
      <c r="G197" s="407" t="str">
        <f ca="1">OFFSET(①一括入力!AD$9,'②（一括入力用）異動報告書'!$A194-1,0)</f>
        <v/>
      </c>
      <c r="H197" s="407" t="str">
        <f ca="1">OFFSET(①一括入力!AE$9,'②（一括入力用）異動報告書'!$A194-1,0)</f>
        <v/>
      </c>
      <c r="I197" s="407" t="str">
        <f ca="1">OFFSET(①一括入力!AF$9,'②（一括入力用）異動報告書'!$A194-1,0)</f>
        <v/>
      </c>
      <c r="J197" s="407" t="str">
        <f ca="1">OFFSET(①一括入力!AG$9,'②（一括入力用）異動報告書'!$A194-1,0)</f>
        <v/>
      </c>
      <c r="K197" s="241" t="str">
        <f ca="1">IFERROR(OFFSET(①一括入力!$AK$9,'②（一括入力用）異動報告書'!$A194-1,0),"")</f>
        <v/>
      </c>
      <c r="L197" s="242"/>
      <c r="M197" s="242"/>
      <c r="N197" s="243"/>
      <c r="O197" s="241" t="str">
        <f ca="1">IFERROR(OFFSET(①一括入力!$AL$9,'②（一括入力用）異動報告書'!$A194-1,0),"")</f>
        <v/>
      </c>
      <c r="P197" s="242"/>
      <c r="Q197" s="242"/>
      <c r="R197" s="409"/>
      <c r="S197" s="411" t="str">
        <f ca="1">OFFSET(①一括入力!$BC$9,'②（一括入力用）異動報告書'!$A194-1,0)</f>
        <v/>
      </c>
      <c r="T197" s="412"/>
      <c r="U197" s="412"/>
      <c r="V197" s="412"/>
      <c r="W197" s="412"/>
      <c r="X197" s="412"/>
      <c r="Y197" s="412"/>
      <c r="Z197" s="412"/>
      <c r="AA197" s="413"/>
      <c r="AB197" s="254" t="s">
        <v>5102</v>
      </c>
      <c r="AC197" s="255"/>
      <c r="AD197" s="255"/>
      <c r="AE197" s="255"/>
      <c r="AF197" s="255"/>
      <c r="AG197" s="256"/>
      <c r="AH197" s="239"/>
      <c r="AI197" s="241" t="str">
        <f ca="1">OFFSET(①一括入力!$BT$9,'②（一括入力用）異動報告書'!A194-1,0)</f>
        <v/>
      </c>
      <c r="AJ197" s="242"/>
      <c r="AK197" s="242"/>
      <c r="AL197" s="242"/>
      <c r="AM197" s="242"/>
      <c r="AN197" s="242"/>
      <c r="AO197" s="242"/>
      <c r="AP197" s="242"/>
      <c r="AQ197" s="243"/>
      <c r="AR197" s="229" t="str">
        <f ca="1">OFFSET(①一括入力!$CG$9,'②（一括入力用）異動報告書'!A194-1,0)</f>
        <v/>
      </c>
      <c r="AS197" s="230"/>
      <c r="AT197" s="230"/>
      <c r="AU197" s="230"/>
      <c r="AV197" s="230"/>
      <c r="AW197" s="230"/>
      <c r="AX197" s="230"/>
      <c r="AY197" s="230"/>
      <c r="AZ197" s="230"/>
      <c r="BA197" s="230"/>
      <c r="BB197" s="231"/>
      <c r="BC197" s="71" t="s">
        <v>5168</v>
      </c>
      <c r="BD197" s="72" t="str">
        <f t="shared" ref="BD197" ca="1" si="105">IF(OR(COUNTBLANK(S194:AA199)=45,COUNTBLANK(S194:AA199)=53),"",1)</f>
        <v/>
      </c>
      <c r="BE197" s="166"/>
      <c r="BF197" s="167"/>
    </row>
    <row r="198" spans="1:58" ht="8.1" customHeight="1">
      <c r="A198" s="391"/>
      <c r="B198" s="258"/>
      <c r="C198" s="179"/>
      <c r="D198" s="205"/>
      <c r="E198" s="205"/>
      <c r="F198" s="205"/>
      <c r="G198" s="205"/>
      <c r="H198" s="205"/>
      <c r="I198" s="205"/>
      <c r="J198" s="205"/>
      <c r="K198" s="244"/>
      <c r="L198" s="245"/>
      <c r="M198" s="245"/>
      <c r="N198" s="246"/>
      <c r="O198" s="244"/>
      <c r="P198" s="245"/>
      <c r="Q198" s="245"/>
      <c r="R198" s="402"/>
      <c r="S198" s="212"/>
      <c r="T198" s="414"/>
      <c r="U198" s="414"/>
      <c r="V198" s="414"/>
      <c r="W198" s="414"/>
      <c r="X198" s="414"/>
      <c r="Y198" s="414"/>
      <c r="Z198" s="414"/>
      <c r="AA198" s="213"/>
      <c r="AB198" s="254" t="s">
        <v>5103</v>
      </c>
      <c r="AC198" s="255"/>
      <c r="AD198" s="255"/>
      <c r="AE198" s="255"/>
      <c r="AF198" s="255"/>
      <c r="AG198" s="256"/>
      <c r="AH198" s="239"/>
      <c r="AI198" s="244"/>
      <c r="AJ198" s="245"/>
      <c r="AK198" s="245"/>
      <c r="AL198" s="245"/>
      <c r="AM198" s="245"/>
      <c r="AN198" s="245"/>
      <c r="AO198" s="245"/>
      <c r="AP198" s="245"/>
      <c r="AQ198" s="246"/>
      <c r="AR198" s="229"/>
      <c r="AS198" s="230"/>
      <c r="AT198" s="230"/>
      <c r="AU198" s="230"/>
      <c r="AV198" s="230"/>
      <c r="AW198" s="230"/>
      <c r="AX198" s="230"/>
      <c r="AY198" s="230"/>
      <c r="AZ198" s="230"/>
      <c r="BA198" s="230"/>
      <c r="BB198" s="231"/>
      <c r="BC198" s="71" t="s">
        <v>5169</v>
      </c>
      <c r="BD198" s="72" t="str">
        <f t="shared" ref="BD198" ca="1" si="106">IF(OR(AH194=2,AH194=3,AH194=4),IF(COUNTBLANK(AB194:AQ199)=81,"",1),IF(COUNTBLANK(AB194:AQ199)=82,"",IF(COUNTBLANK(AB194:AQ199)=90,"",1)))</f>
        <v/>
      </c>
      <c r="BE198" s="166"/>
      <c r="BF198" s="167"/>
    </row>
    <row r="199" spans="1:58" ht="8.1" customHeight="1">
      <c r="A199" s="391"/>
      <c r="B199" s="418"/>
      <c r="C199" s="419"/>
      <c r="D199" s="408"/>
      <c r="E199" s="408"/>
      <c r="F199" s="408"/>
      <c r="G199" s="408"/>
      <c r="H199" s="408"/>
      <c r="I199" s="408"/>
      <c r="J199" s="408"/>
      <c r="K199" s="247"/>
      <c r="L199" s="248"/>
      <c r="M199" s="248"/>
      <c r="N199" s="249"/>
      <c r="O199" s="247"/>
      <c r="P199" s="248"/>
      <c r="Q199" s="248"/>
      <c r="R199" s="410"/>
      <c r="S199" s="214"/>
      <c r="T199" s="415"/>
      <c r="U199" s="415"/>
      <c r="V199" s="415"/>
      <c r="W199" s="415"/>
      <c r="X199" s="415"/>
      <c r="Y199" s="415"/>
      <c r="Z199" s="415"/>
      <c r="AA199" s="215"/>
      <c r="AB199" s="404"/>
      <c r="AC199" s="405"/>
      <c r="AD199" s="405"/>
      <c r="AE199" s="405"/>
      <c r="AF199" s="405"/>
      <c r="AG199" s="406"/>
      <c r="AH199" s="240"/>
      <c r="AI199" s="247"/>
      <c r="AJ199" s="248"/>
      <c r="AK199" s="248"/>
      <c r="AL199" s="248"/>
      <c r="AM199" s="248"/>
      <c r="AN199" s="248"/>
      <c r="AO199" s="248"/>
      <c r="AP199" s="248"/>
      <c r="AQ199" s="249"/>
      <c r="AR199" s="232"/>
      <c r="AS199" s="233"/>
      <c r="AT199" s="233"/>
      <c r="AU199" s="233"/>
      <c r="AV199" s="233"/>
      <c r="AW199" s="233"/>
      <c r="AX199" s="233"/>
      <c r="AY199" s="233"/>
      <c r="AZ199" s="233"/>
      <c r="BA199" s="233"/>
      <c r="BB199" s="234"/>
      <c r="BC199" s="73" t="s">
        <v>5166</v>
      </c>
      <c r="BD199" s="74" t="str">
        <f t="shared" ref="BD199" ca="1" si="107">IF(AND(COUNTBLANK(B194:R199)=89,COUNTBLANK(S194:AA199)&lt;&gt;53,COUNTBLANK(AB194:BB199)&lt;&gt;155),1,"")</f>
        <v/>
      </c>
      <c r="BE199" s="168"/>
      <c r="BF199" s="169"/>
    </row>
    <row r="200" spans="1:58" ht="8.1" customHeight="1">
      <c r="A200" s="391">
        <v>29</v>
      </c>
      <c r="B200" s="392" t="str">
        <f ca="1">OFFSET(①一括入力!$V$9,'②（一括入力用）異動報告書'!$A200-1,0)</f>
        <v/>
      </c>
      <c r="C200" s="393"/>
      <c r="D200" s="393"/>
      <c r="E200" s="393"/>
      <c r="F200" s="393"/>
      <c r="G200" s="393"/>
      <c r="H200" s="393"/>
      <c r="I200" s="393"/>
      <c r="J200" s="394"/>
      <c r="K200" s="399" t="str">
        <f ca="1">IFERROR(OFFSET(①一括入力!$AP$9,'②（一括入力用）異動報告書'!$A200-1,0),"")</f>
        <v/>
      </c>
      <c r="L200" s="393"/>
      <c r="M200" s="393"/>
      <c r="N200" s="394"/>
      <c r="O200" s="399" t="str">
        <f ca="1">IFERROR(OFFSET(①一括入力!$AQ$9,'②（一括入力用）異動報告書'!$A200-1,0),"")</f>
        <v/>
      </c>
      <c r="P200" s="393"/>
      <c r="Q200" s="393"/>
      <c r="R200" s="401"/>
      <c r="S200" s="257" t="s">
        <v>5060</v>
      </c>
      <c r="T200" s="177"/>
      <c r="U200" s="204" t="str">
        <f ca="1">OFFSET(①一括入力!AV$9,'②（一括入力用）異動報告書'!$A200-1,0)</f>
        <v/>
      </c>
      <c r="V200" s="204" t="str">
        <f ca="1">OFFSET(①一括入力!AW$9,'②（一括入力用）異動報告書'!$A200-1,0)</f>
        <v/>
      </c>
      <c r="W200" s="204" t="str">
        <f ca="1">OFFSET(①一括入力!AX$9,'②（一括入力用）異動報告書'!$A200-1,0)</f>
        <v/>
      </c>
      <c r="X200" s="204" t="str">
        <f ca="1">OFFSET(①一括入力!AY$9,'②（一括入力用）異動報告書'!$A200-1,0)</f>
        <v/>
      </c>
      <c r="Y200" s="204" t="str">
        <f ca="1">OFFSET(①一括入力!AZ$9,'②（一括入力用）異動報告書'!$A200-1,0)</f>
        <v/>
      </c>
      <c r="Z200" s="204" t="str">
        <f ca="1">OFFSET(①一括入力!BA$9,'②（一括入力用）異動報告書'!$A200-1,0)</f>
        <v/>
      </c>
      <c r="AA200" s="207" t="str">
        <f ca="1">OFFSET(①一括入力!BB$9,'②（一括入力用）異動報告書'!$A200-1,0)</f>
        <v/>
      </c>
      <c r="AB200" s="235" t="s">
        <v>5104</v>
      </c>
      <c r="AC200" s="236"/>
      <c r="AD200" s="236"/>
      <c r="AE200" s="236"/>
      <c r="AF200" s="236"/>
      <c r="AG200" s="237"/>
      <c r="AH200" s="238" t="str">
        <f ca="1">OFFSET(①一括入力!$BF$9,'②（一括入力用）異動報告書'!A200-1,0)</f>
        <v/>
      </c>
      <c r="AI200" s="176" t="s">
        <v>5060</v>
      </c>
      <c r="AJ200" s="177"/>
      <c r="AK200" s="204" t="str">
        <f ca="1">OFFSET(①一括入力!BK$9,'②（一括入力用）異動報告書'!$A200-1,0)</f>
        <v/>
      </c>
      <c r="AL200" s="204" t="str">
        <f ca="1">OFFSET(①一括入力!BL$9,'②（一括入力用）異動報告書'!$A200-1,0)</f>
        <v/>
      </c>
      <c r="AM200" s="204" t="str">
        <f ca="1">OFFSET(①一括入力!BM$9,'②（一括入力用）異動報告書'!$A200-1,0)</f>
        <v/>
      </c>
      <c r="AN200" s="204" t="str">
        <f ca="1">OFFSET(①一括入力!BN$9,'②（一括入力用）異動報告書'!$A200-1,0)</f>
        <v/>
      </c>
      <c r="AO200" s="204" t="str">
        <f ca="1">OFFSET(①一括入力!BO$9,'②（一括入力用）異動報告書'!$A200-1,0)</f>
        <v/>
      </c>
      <c r="AP200" s="204" t="str">
        <f ca="1">OFFSET(①一括入力!BP$9,'②（一括入力用）異動報告書'!$A200-1,0)</f>
        <v/>
      </c>
      <c r="AQ200" s="204" t="str">
        <f ca="1">OFFSET(①一括入力!BQ$9,'②（一括入力用）異動報告書'!$A200-1,0)</f>
        <v/>
      </c>
      <c r="AR200" s="176" t="s">
        <v>5060</v>
      </c>
      <c r="AS200" s="177"/>
      <c r="AT200" s="204" t="str">
        <f ca="1">OFFSET(①一括入力!BY$9,'②（一括入力用）異動報告書'!$A200-1,0)</f>
        <v/>
      </c>
      <c r="AU200" s="204" t="str">
        <f ca="1">OFFSET(①一括入力!BZ$9,'②（一括入力用）異動報告書'!$A200-1,0)</f>
        <v/>
      </c>
      <c r="AV200" s="204" t="str">
        <f ca="1">OFFSET(①一括入力!CA$9,'②（一括入力用）異動報告書'!$A200-1,0)</f>
        <v/>
      </c>
      <c r="AW200" s="204" t="str">
        <f ca="1">OFFSET(①一括入力!CB$9,'②（一括入力用）異動報告書'!$A200-1,0)</f>
        <v/>
      </c>
      <c r="AX200" s="204" t="str">
        <f ca="1">OFFSET(①一括入力!CC$9,'②（一括入力用）異動報告書'!$A200-1,0)</f>
        <v/>
      </c>
      <c r="AY200" s="204" t="str">
        <f ca="1">OFFSET(①一括入力!CD$9,'②（一括入力用）異動報告書'!$A200-1,0)</f>
        <v/>
      </c>
      <c r="AZ200" s="207" t="str">
        <f ca="1">OFFSET(①一括入力!CE$9,'②（一括入力用）異動報告書'!$A200-1,0)</f>
        <v/>
      </c>
      <c r="BA200" s="210" t="str">
        <f ca="1">OFFSET(①一括入力!$CF$9,'②（一括入力用）異動報告書'!A200-1,0)</f>
        <v/>
      </c>
      <c r="BB200" s="211"/>
      <c r="BC200" s="160" t="s">
        <v>5131</v>
      </c>
      <c r="BD200" s="162" t="str">
        <f ca="1">OFFSET(①一括入力!$CI$9,A200-1,0)</f>
        <v/>
      </c>
      <c r="BE200" s="164"/>
      <c r="BF200" s="165"/>
    </row>
    <row r="201" spans="1:58" ht="8.1" customHeight="1">
      <c r="A201" s="391"/>
      <c r="B201" s="395"/>
      <c r="C201" s="245"/>
      <c r="D201" s="245"/>
      <c r="E201" s="245"/>
      <c r="F201" s="245"/>
      <c r="G201" s="245"/>
      <c r="H201" s="245"/>
      <c r="I201" s="245"/>
      <c r="J201" s="246"/>
      <c r="K201" s="244"/>
      <c r="L201" s="245"/>
      <c r="M201" s="245"/>
      <c r="N201" s="246"/>
      <c r="O201" s="244"/>
      <c r="P201" s="245"/>
      <c r="Q201" s="245"/>
      <c r="R201" s="402"/>
      <c r="S201" s="258"/>
      <c r="T201" s="179"/>
      <c r="U201" s="205"/>
      <c r="V201" s="205"/>
      <c r="W201" s="205"/>
      <c r="X201" s="205"/>
      <c r="Y201" s="205"/>
      <c r="Z201" s="205"/>
      <c r="AA201" s="208"/>
      <c r="AB201" s="254" t="s">
        <v>5105</v>
      </c>
      <c r="AC201" s="255"/>
      <c r="AD201" s="255"/>
      <c r="AE201" s="255"/>
      <c r="AF201" s="255"/>
      <c r="AG201" s="256"/>
      <c r="AH201" s="239"/>
      <c r="AI201" s="178"/>
      <c r="AJ201" s="179"/>
      <c r="AK201" s="205"/>
      <c r="AL201" s="205"/>
      <c r="AM201" s="205"/>
      <c r="AN201" s="205"/>
      <c r="AO201" s="205"/>
      <c r="AP201" s="205"/>
      <c r="AQ201" s="205"/>
      <c r="AR201" s="178"/>
      <c r="AS201" s="179"/>
      <c r="AT201" s="205"/>
      <c r="AU201" s="205"/>
      <c r="AV201" s="205"/>
      <c r="AW201" s="205"/>
      <c r="AX201" s="205"/>
      <c r="AY201" s="205"/>
      <c r="AZ201" s="208"/>
      <c r="BA201" s="212"/>
      <c r="BB201" s="213"/>
      <c r="BC201" s="161"/>
      <c r="BD201" s="163"/>
      <c r="BE201" s="166"/>
      <c r="BF201" s="167"/>
    </row>
    <row r="202" spans="1:58" ht="8.1" customHeight="1">
      <c r="A202" s="391"/>
      <c r="B202" s="396"/>
      <c r="C202" s="397"/>
      <c r="D202" s="397"/>
      <c r="E202" s="397"/>
      <c r="F202" s="397"/>
      <c r="G202" s="397"/>
      <c r="H202" s="397"/>
      <c r="I202" s="397"/>
      <c r="J202" s="398"/>
      <c r="K202" s="400"/>
      <c r="L202" s="397"/>
      <c r="M202" s="397"/>
      <c r="N202" s="398"/>
      <c r="O202" s="400"/>
      <c r="P202" s="397"/>
      <c r="Q202" s="397"/>
      <c r="R202" s="403"/>
      <c r="S202" s="259"/>
      <c r="T202" s="181"/>
      <c r="U202" s="206"/>
      <c r="V202" s="206"/>
      <c r="W202" s="206"/>
      <c r="X202" s="206"/>
      <c r="Y202" s="206"/>
      <c r="Z202" s="206"/>
      <c r="AA202" s="209"/>
      <c r="AB202" s="254" t="s">
        <v>5101</v>
      </c>
      <c r="AC202" s="255"/>
      <c r="AD202" s="255"/>
      <c r="AE202" s="255"/>
      <c r="AF202" s="255"/>
      <c r="AG202" s="256"/>
      <c r="AH202" s="239"/>
      <c r="AI202" s="180"/>
      <c r="AJ202" s="181"/>
      <c r="AK202" s="206"/>
      <c r="AL202" s="206"/>
      <c r="AM202" s="206"/>
      <c r="AN202" s="206"/>
      <c r="AO202" s="206"/>
      <c r="AP202" s="206"/>
      <c r="AQ202" s="206"/>
      <c r="AR202" s="180"/>
      <c r="AS202" s="181"/>
      <c r="AT202" s="206"/>
      <c r="AU202" s="206"/>
      <c r="AV202" s="206"/>
      <c r="AW202" s="206"/>
      <c r="AX202" s="206"/>
      <c r="AY202" s="206"/>
      <c r="AZ202" s="209"/>
      <c r="BA202" s="214"/>
      <c r="BB202" s="215"/>
      <c r="BC202" s="71" t="s">
        <v>5163</v>
      </c>
      <c r="BD202" s="72" t="str">
        <f t="shared" ref="BD202" ca="1" si="108">IF(AND(COUNTBLANK(B200:BB205)&lt;&gt;309,COUNTBLANK(B200:R205)&lt;&gt;89),1,"")</f>
        <v/>
      </c>
      <c r="BE202" s="166"/>
      <c r="BF202" s="167"/>
    </row>
    <row r="203" spans="1:58" ht="8.1" customHeight="1">
      <c r="A203" s="391"/>
      <c r="B203" s="416" t="s">
        <v>5037</v>
      </c>
      <c r="C203" s="417"/>
      <c r="D203" s="407" t="str">
        <f ca="1">OFFSET(①一括入力!AA$9,'②（一括入力用）異動報告書'!$A200-1,0)</f>
        <v/>
      </c>
      <c r="E203" s="407" t="str">
        <f ca="1">OFFSET(①一括入力!AB$9,'②（一括入力用）異動報告書'!$A200-1,0)</f>
        <v/>
      </c>
      <c r="F203" s="407" t="str">
        <f ca="1">OFFSET(①一括入力!AC$9,'②（一括入力用）異動報告書'!$A200-1,0)</f>
        <v/>
      </c>
      <c r="G203" s="407" t="str">
        <f ca="1">OFFSET(①一括入力!AD$9,'②（一括入力用）異動報告書'!$A200-1,0)</f>
        <v/>
      </c>
      <c r="H203" s="407" t="str">
        <f ca="1">OFFSET(①一括入力!AE$9,'②（一括入力用）異動報告書'!$A200-1,0)</f>
        <v/>
      </c>
      <c r="I203" s="407" t="str">
        <f ca="1">OFFSET(①一括入力!AF$9,'②（一括入力用）異動報告書'!$A200-1,0)</f>
        <v/>
      </c>
      <c r="J203" s="407" t="str">
        <f ca="1">OFFSET(①一括入力!AG$9,'②（一括入力用）異動報告書'!$A200-1,0)</f>
        <v/>
      </c>
      <c r="K203" s="241" t="str">
        <f ca="1">IFERROR(OFFSET(①一括入力!$AK$9,'②（一括入力用）異動報告書'!$A200-1,0),"")</f>
        <v/>
      </c>
      <c r="L203" s="242"/>
      <c r="M203" s="242"/>
      <c r="N203" s="243"/>
      <c r="O203" s="241" t="str">
        <f ca="1">IFERROR(OFFSET(①一括入力!$AL$9,'②（一括入力用）異動報告書'!$A200-1,0),"")</f>
        <v/>
      </c>
      <c r="P203" s="242"/>
      <c r="Q203" s="242"/>
      <c r="R203" s="409"/>
      <c r="S203" s="411" t="str">
        <f ca="1">OFFSET(①一括入力!$BC$9,'②（一括入力用）異動報告書'!$A200-1,0)</f>
        <v/>
      </c>
      <c r="T203" s="412"/>
      <c r="U203" s="412"/>
      <c r="V203" s="412"/>
      <c r="W203" s="412"/>
      <c r="X203" s="412"/>
      <c r="Y203" s="412"/>
      <c r="Z203" s="412"/>
      <c r="AA203" s="413"/>
      <c r="AB203" s="254" t="s">
        <v>5102</v>
      </c>
      <c r="AC203" s="255"/>
      <c r="AD203" s="255"/>
      <c r="AE203" s="255"/>
      <c r="AF203" s="255"/>
      <c r="AG203" s="256"/>
      <c r="AH203" s="239"/>
      <c r="AI203" s="241" t="str">
        <f ca="1">OFFSET(①一括入力!$BT$9,'②（一括入力用）異動報告書'!A200-1,0)</f>
        <v/>
      </c>
      <c r="AJ203" s="242"/>
      <c r="AK203" s="242"/>
      <c r="AL203" s="242"/>
      <c r="AM203" s="242"/>
      <c r="AN203" s="242"/>
      <c r="AO203" s="242"/>
      <c r="AP203" s="242"/>
      <c r="AQ203" s="243"/>
      <c r="AR203" s="229" t="str">
        <f ca="1">OFFSET(①一括入力!$CG$9,'②（一括入力用）異動報告書'!A200-1,0)</f>
        <v/>
      </c>
      <c r="AS203" s="230"/>
      <c r="AT203" s="230"/>
      <c r="AU203" s="230"/>
      <c r="AV203" s="230"/>
      <c r="AW203" s="230"/>
      <c r="AX203" s="230"/>
      <c r="AY203" s="230"/>
      <c r="AZ203" s="230"/>
      <c r="BA203" s="230"/>
      <c r="BB203" s="231"/>
      <c r="BC203" s="71" t="s">
        <v>5168</v>
      </c>
      <c r="BD203" s="72" t="str">
        <f t="shared" ref="BD203" ca="1" si="109">IF(OR(COUNTBLANK(S200:AA205)=45,COUNTBLANK(S200:AA205)=53),"",1)</f>
        <v/>
      </c>
      <c r="BE203" s="166"/>
      <c r="BF203" s="167"/>
    </row>
    <row r="204" spans="1:58" ht="8.1" customHeight="1">
      <c r="A204" s="391"/>
      <c r="B204" s="258"/>
      <c r="C204" s="179"/>
      <c r="D204" s="205"/>
      <c r="E204" s="205"/>
      <c r="F204" s="205"/>
      <c r="G204" s="205"/>
      <c r="H204" s="205"/>
      <c r="I204" s="205"/>
      <c r="J204" s="205"/>
      <c r="K204" s="244"/>
      <c r="L204" s="245"/>
      <c r="M204" s="245"/>
      <c r="N204" s="246"/>
      <c r="O204" s="244"/>
      <c r="P204" s="245"/>
      <c r="Q204" s="245"/>
      <c r="R204" s="402"/>
      <c r="S204" s="212"/>
      <c r="T204" s="414"/>
      <c r="U204" s="414"/>
      <c r="V204" s="414"/>
      <c r="W204" s="414"/>
      <c r="X204" s="414"/>
      <c r="Y204" s="414"/>
      <c r="Z204" s="414"/>
      <c r="AA204" s="213"/>
      <c r="AB204" s="254" t="s">
        <v>5103</v>
      </c>
      <c r="AC204" s="255"/>
      <c r="AD204" s="255"/>
      <c r="AE204" s="255"/>
      <c r="AF204" s="255"/>
      <c r="AG204" s="256"/>
      <c r="AH204" s="239"/>
      <c r="AI204" s="244"/>
      <c r="AJ204" s="245"/>
      <c r="AK204" s="245"/>
      <c r="AL204" s="245"/>
      <c r="AM204" s="245"/>
      <c r="AN204" s="245"/>
      <c r="AO204" s="245"/>
      <c r="AP204" s="245"/>
      <c r="AQ204" s="246"/>
      <c r="AR204" s="229"/>
      <c r="AS204" s="230"/>
      <c r="AT204" s="230"/>
      <c r="AU204" s="230"/>
      <c r="AV204" s="230"/>
      <c r="AW204" s="230"/>
      <c r="AX204" s="230"/>
      <c r="AY204" s="230"/>
      <c r="AZ204" s="230"/>
      <c r="BA204" s="230"/>
      <c r="BB204" s="231"/>
      <c r="BC204" s="71" t="s">
        <v>5169</v>
      </c>
      <c r="BD204" s="72" t="str">
        <f t="shared" ref="BD204" ca="1" si="110">IF(OR(AH200=2,AH200=3,AH200=4),IF(COUNTBLANK(AB200:AQ205)=81,"",1),IF(COUNTBLANK(AB200:AQ205)=82,"",IF(COUNTBLANK(AB200:AQ205)=90,"",1)))</f>
        <v/>
      </c>
      <c r="BE204" s="166"/>
      <c r="BF204" s="167"/>
    </row>
    <row r="205" spans="1:58" ht="8.1" customHeight="1">
      <c r="A205" s="391"/>
      <c r="B205" s="418"/>
      <c r="C205" s="419"/>
      <c r="D205" s="408"/>
      <c r="E205" s="408"/>
      <c r="F205" s="408"/>
      <c r="G205" s="408"/>
      <c r="H205" s="408"/>
      <c r="I205" s="408"/>
      <c r="J205" s="408"/>
      <c r="K205" s="247"/>
      <c r="L205" s="248"/>
      <c r="M205" s="248"/>
      <c r="N205" s="249"/>
      <c r="O205" s="247"/>
      <c r="P205" s="248"/>
      <c r="Q205" s="248"/>
      <c r="R205" s="410"/>
      <c r="S205" s="214"/>
      <c r="T205" s="415"/>
      <c r="U205" s="415"/>
      <c r="V205" s="415"/>
      <c r="W205" s="415"/>
      <c r="X205" s="415"/>
      <c r="Y205" s="415"/>
      <c r="Z205" s="415"/>
      <c r="AA205" s="215"/>
      <c r="AB205" s="404"/>
      <c r="AC205" s="405"/>
      <c r="AD205" s="405"/>
      <c r="AE205" s="405"/>
      <c r="AF205" s="405"/>
      <c r="AG205" s="406"/>
      <c r="AH205" s="240"/>
      <c r="AI205" s="247"/>
      <c r="AJ205" s="248"/>
      <c r="AK205" s="248"/>
      <c r="AL205" s="248"/>
      <c r="AM205" s="248"/>
      <c r="AN205" s="248"/>
      <c r="AO205" s="248"/>
      <c r="AP205" s="248"/>
      <c r="AQ205" s="249"/>
      <c r="AR205" s="232"/>
      <c r="AS205" s="233"/>
      <c r="AT205" s="233"/>
      <c r="AU205" s="233"/>
      <c r="AV205" s="233"/>
      <c r="AW205" s="233"/>
      <c r="AX205" s="233"/>
      <c r="AY205" s="233"/>
      <c r="AZ205" s="233"/>
      <c r="BA205" s="233"/>
      <c r="BB205" s="234"/>
      <c r="BC205" s="73" t="s">
        <v>5166</v>
      </c>
      <c r="BD205" s="74" t="str">
        <f t="shared" ref="BD205" ca="1" si="111">IF(AND(COUNTBLANK(B200:R205)=89,COUNTBLANK(S200:AA205)&lt;&gt;53,COUNTBLANK(AB200:BB205)&lt;&gt;155),1,"")</f>
        <v/>
      </c>
      <c r="BE205" s="168"/>
      <c r="BF205" s="169"/>
    </row>
    <row r="206" spans="1:58" ht="8.1" customHeight="1">
      <c r="A206" s="391">
        <v>30</v>
      </c>
      <c r="B206" s="392" t="str">
        <f ca="1">OFFSET(①一括入力!$V$9,'②（一括入力用）異動報告書'!$A206-1,0)</f>
        <v/>
      </c>
      <c r="C206" s="393"/>
      <c r="D206" s="393"/>
      <c r="E206" s="393"/>
      <c r="F206" s="393"/>
      <c r="G206" s="393"/>
      <c r="H206" s="393"/>
      <c r="I206" s="393"/>
      <c r="J206" s="394"/>
      <c r="K206" s="399" t="str">
        <f ca="1">IFERROR(OFFSET(①一括入力!$AP$9,'②（一括入力用）異動報告書'!$A206-1,0),"")</f>
        <v/>
      </c>
      <c r="L206" s="393"/>
      <c r="M206" s="393"/>
      <c r="N206" s="394"/>
      <c r="O206" s="399" t="str">
        <f ca="1">IFERROR(OFFSET(①一括入力!$AQ$9,'②（一括入力用）異動報告書'!$A206-1,0),"")</f>
        <v/>
      </c>
      <c r="P206" s="393"/>
      <c r="Q206" s="393"/>
      <c r="R206" s="401"/>
      <c r="S206" s="257" t="s">
        <v>5060</v>
      </c>
      <c r="T206" s="177"/>
      <c r="U206" s="204" t="str">
        <f ca="1">OFFSET(①一括入力!AV$9,'②（一括入力用）異動報告書'!$A206-1,0)</f>
        <v/>
      </c>
      <c r="V206" s="204" t="str">
        <f ca="1">OFFSET(①一括入力!AW$9,'②（一括入力用）異動報告書'!$A206-1,0)</f>
        <v/>
      </c>
      <c r="W206" s="204" t="str">
        <f ca="1">OFFSET(①一括入力!AX$9,'②（一括入力用）異動報告書'!$A206-1,0)</f>
        <v/>
      </c>
      <c r="X206" s="204" t="str">
        <f ca="1">OFFSET(①一括入力!AY$9,'②（一括入力用）異動報告書'!$A206-1,0)</f>
        <v/>
      </c>
      <c r="Y206" s="204" t="str">
        <f ca="1">OFFSET(①一括入力!AZ$9,'②（一括入力用）異動報告書'!$A206-1,0)</f>
        <v/>
      </c>
      <c r="Z206" s="204" t="str">
        <f ca="1">OFFSET(①一括入力!BA$9,'②（一括入力用）異動報告書'!$A206-1,0)</f>
        <v/>
      </c>
      <c r="AA206" s="207" t="str">
        <f ca="1">OFFSET(①一括入力!BB$9,'②（一括入力用）異動報告書'!$A206-1,0)</f>
        <v/>
      </c>
      <c r="AB206" s="235" t="s">
        <v>5104</v>
      </c>
      <c r="AC206" s="236"/>
      <c r="AD206" s="236"/>
      <c r="AE206" s="236"/>
      <c r="AF206" s="236"/>
      <c r="AG206" s="237"/>
      <c r="AH206" s="238" t="str">
        <f ca="1">OFFSET(①一括入力!$BF$9,'②（一括入力用）異動報告書'!A206-1,0)</f>
        <v/>
      </c>
      <c r="AI206" s="176" t="s">
        <v>5060</v>
      </c>
      <c r="AJ206" s="177"/>
      <c r="AK206" s="204" t="str">
        <f ca="1">OFFSET(①一括入力!BK$9,'②（一括入力用）異動報告書'!$A206-1,0)</f>
        <v/>
      </c>
      <c r="AL206" s="204" t="str">
        <f ca="1">OFFSET(①一括入力!BL$9,'②（一括入力用）異動報告書'!$A206-1,0)</f>
        <v/>
      </c>
      <c r="AM206" s="204" t="str">
        <f ca="1">OFFSET(①一括入力!BM$9,'②（一括入力用）異動報告書'!$A206-1,0)</f>
        <v/>
      </c>
      <c r="AN206" s="204" t="str">
        <f ca="1">OFFSET(①一括入力!BN$9,'②（一括入力用）異動報告書'!$A206-1,0)</f>
        <v/>
      </c>
      <c r="AO206" s="204" t="str">
        <f ca="1">OFFSET(①一括入力!BO$9,'②（一括入力用）異動報告書'!$A206-1,0)</f>
        <v/>
      </c>
      <c r="AP206" s="204" t="str">
        <f ca="1">OFFSET(①一括入力!BP$9,'②（一括入力用）異動報告書'!$A206-1,0)</f>
        <v/>
      </c>
      <c r="AQ206" s="204" t="str">
        <f ca="1">OFFSET(①一括入力!BQ$9,'②（一括入力用）異動報告書'!$A206-1,0)</f>
        <v/>
      </c>
      <c r="AR206" s="176" t="s">
        <v>5060</v>
      </c>
      <c r="AS206" s="177"/>
      <c r="AT206" s="204" t="str">
        <f ca="1">OFFSET(①一括入力!BY$9,'②（一括入力用）異動報告書'!$A206-1,0)</f>
        <v/>
      </c>
      <c r="AU206" s="204" t="str">
        <f ca="1">OFFSET(①一括入力!BZ$9,'②（一括入力用）異動報告書'!$A206-1,0)</f>
        <v/>
      </c>
      <c r="AV206" s="204" t="str">
        <f ca="1">OFFSET(①一括入力!CA$9,'②（一括入力用）異動報告書'!$A206-1,0)</f>
        <v/>
      </c>
      <c r="AW206" s="204" t="str">
        <f ca="1">OFFSET(①一括入力!CB$9,'②（一括入力用）異動報告書'!$A206-1,0)</f>
        <v/>
      </c>
      <c r="AX206" s="204" t="str">
        <f ca="1">OFFSET(①一括入力!CC$9,'②（一括入力用）異動報告書'!$A206-1,0)</f>
        <v/>
      </c>
      <c r="AY206" s="204" t="str">
        <f ca="1">OFFSET(①一括入力!CD$9,'②（一括入力用）異動報告書'!$A206-1,0)</f>
        <v/>
      </c>
      <c r="AZ206" s="207" t="str">
        <f ca="1">OFFSET(①一括入力!CE$9,'②（一括入力用）異動報告書'!$A206-1,0)</f>
        <v/>
      </c>
      <c r="BA206" s="210" t="str">
        <f ca="1">OFFSET(①一括入力!$CF$9,'②（一括入力用）異動報告書'!A206-1,0)</f>
        <v/>
      </c>
      <c r="BB206" s="211"/>
      <c r="BC206" s="160" t="s">
        <v>5131</v>
      </c>
      <c r="BD206" s="162" t="str">
        <f ca="1">OFFSET(①一括入力!$CI$9,A206-1,0)</f>
        <v/>
      </c>
      <c r="BE206" s="164"/>
      <c r="BF206" s="165"/>
    </row>
    <row r="207" spans="1:58" ht="8.1" customHeight="1">
      <c r="A207" s="391"/>
      <c r="B207" s="395"/>
      <c r="C207" s="245"/>
      <c r="D207" s="245"/>
      <c r="E207" s="245"/>
      <c r="F207" s="245"/>
      <c r="G207" s="245"/>
      <c r="H207" s="245"/>
      <c r="I207" s="245"/>
      <c r="J207" s="246"/>
      <c r="K207" s="244"/>
      <c r="L207" s="245"/>
      <c r="M207" s="245"/>
      <c r="N207" s="246"/>
      <c r="O207" s="244"/>
      <c r="P207" s="245"/>
      <c r="Q207" s="245"/>
      <c r="R207" s="402"/>
      <c r="S207" s="258"/>
      <c r="T207" s="179"/>
      <c r="U207" s="205"/>
      <c r="V207" s="205"/>
      <c r="W207" s="205"/>
      <c r="X207" s="205"/>
      <c r="Y207" s="205"/>
      <c r="Z207" s="205"/>
      <c r="AA207" s="208"/>
      <c r="AB207" s="254" t="s">
        <v>5105</v>
      </c>
      <c r="AC207" s="255"/>
      <c r="AD207" s="255"/>
      <c r="AE207" s="255"/>
      <c r="AF207" s="255"/>
      <c r="AG207" s="256"/>
      <c r="AH207" s="239"/>
      <c r="AI207" s="178"/>
      <c r="AJ207" s="179"/>
      <c r="AK207" s="205"/>
      <c r="AL207" s="205"/>
      <c r="AM207" s="205"/>
      <c r="AN207" s="205"/>
      <c r="AO207" s="205"/>
      <c r="AP207" s="205"/>
      <c r="AQ207" s="205"/>
      <c r="AR207" s="178"/>
      <c r="AS207" s="179"/>
      <c r="AT207" s="205"/>
      <c r="AU207" s="205"/>
      <c r="AV207" s="205"/>
      <c r="AW207" s="205"/>
      <c r="AX207" s="205"/>
      <c r="AY207" s="205"/>
      <c r="AZ207" s="208"/>
      <c r="BA207" s="212"/>
      <c r="BB207" s="213"/>
      <c r="BC207" s="161"/>
      <c r="BD207" s="163"/>
      <c r="BE207" s="166"/>
      <c r="BF207" s="167"/>
    </row>
    <row r="208" spans="1:58" ht="8.1" customHeight="1">
      <c r="A208" s="391"/>
      <c r="B208" s="396"/>
      <c r="C208" s="397"/>
      <c r="D208" s="397"/>
      <c r="E208" s="397"/>
      <c r="F208" s="397"/>
      <c r="G208" s="397"/>
      <c r="H208" s="397"/>
      <c r="I208" s="397"/>
      <c r="J208" s="398"/>
      <c r="K208" s="400"/>
      <c r="L208" s="397"/>
      <c r="M208" s="397"/>
      <c r="N208" s="398"/>
      <c r="O208" s="400"/>
      <c r="P208" s="397"/>
      <c r="Q208" s="397"/>
      <c r="R208" s="403"/>
      <c r="S208" s="259"/>
      <c r="T208" s="181"/>
      <c r="U208" s="206"/>
      <c r="V208" s="206"/>
      <c r="W208" s="206"/>
      <c r="X208" s="206"/>
      <c r="Y208" s="206"/>
      <c r="Z208" s="206"/>
      <c r="AA208" s="209"/>
      <c r="AB208" s="254" t="s">
        <v>5101</v>
      </c>
      <c r="AC208" s="255"/>
      <c r="AD208" s="255"/>
      <c r="AE208" s="255"/>
      <c r="AF208" s="255"/>
      <c r="AG208" s="256"/>
      <c r="AH208" s="239"/>
      <c r="AI208" s="180"/>
      <c r="AJ208" s="181"/>
      <c r="AK208" s="206"/>
      <c r="AL208" s="206"/>
      <c r="AM208" s="206"/>
      <c r="AN208" s="206"/>
      <c r="AO208" s="206"/>
      <c r="AP208" s="206"/>
      <c r="AQ208" s="206"/>
      <c r="AR208" s="180"/>
      <c r="AS208" s="181"/>
      <c r="AT208" s="206"/>
      <c r="AU208" s="206"/>
      <c r="AV208" s="206"/>
      <c r="AW208" s="206"/>
      <c r="AX208" s="206"/>
      <c r="AY208" s="206"/>
      <c r="AZ208" s="209"/>
      <c r="BA208" s="214"/>
      <c r="BB208" s="215"/>
      <c r="BC208" s="71" t="s">
        <v>5163</v>
      </c>
      <c r="BD208" s="72" t="str">
        <f t="shared" ref="BD208" ca="1" si="112">IF(AND(COUNTBLANK(B206:BB211)&lt;&gt;309,COUNTBLANK(B206:R211)&lt;&gt;89),1,"")</f>
        <v/>
      </c>
      <c r="BE208" s="166"/>
      <c r="BF208" s="167"/>
    </row>
    <row r="209" spans="1:58" ht="8.1" customHeight="1">
      <c r="A209" s="391"/>
      <c r="B209" s="416" t="s">
        <v>5037</v>
      </c>
      <c r="C209" s="417"/>
      <c r="D209" s="407" t="str">
        <f ca="1">OFFSET(①一括入力!AA$9,'②（一括入力用）異動報告書'!$A206-1,0)</f>
        <v/>
      </c>
      <c r="E209" s="407" t="str">
        <f ca="1">OFFSET(①一括入力!AB$9,'②（一括入力用）異動報告書'!$A206-1,0)</f>
        <v/>
      </c>
      <c r="F209" s="407" t="str">
        <f ca="1">OFFSET(①一括入力!AC$9,'②（一括入力用）異動報告書'!$A206-1,0)</f>
        <v/>
      </c>
      <c r="G209" s="407" t="str">
        <f ca="1">OFFSET(①一括入力!AD$9,'②（一括入力用）異動報告書'!$A206-1,0)</f>
        <v/>
      </c>
      <c r="H209" s="407" t="str">
        <f ca="1">OFFSET(①一括入力!AE$9,'②（一括入力用）異動報告書'!$A206-1,0)</f>
        <v/>
      </c>
      <c r="I209" s="407" t="str">
        <f ca="1">OFFSET(①一括入力!AF$9,'②（一括入力用）異動報告書'!$A206-1,0)</f>
        <v/>
      </c>
      <c r="J209" s="407" t="str">
        <f ca="1">OFFSET(①一括入力!AG$9,'②（一括入力用）異動報告書'!$A206-1,0)</f>
        <v/>
      </c>
      <c r="K209" s="241" t="str">
        <f ca="1">IFERROR(OFFSET(①一括入力!$AK$9,'②（一括入力用）異動報告書'!$A206-1,0),"")</f>
        <v/>
      </c>
      <c r="L209" s="242"/>
      <c r="M209" s="242"/>
      <c r="N209" s="243"/>
      <c r="O209" s="241" t="str">
        <f ca="1">IFERROR(OFFSET(①一括入力!$AL$9,'②（一括入力用）異動報告書'!$A206-1,0),"")</f>
        <v/>
      </c>
      <c r="P209" s="242"/>
      <c r="Q209" s="242"/>
      <c r="R209" s="409"/>
      <c r="S209" s="411" t="str">
        <f ca="1">OFFSET(①一括入力!$BC$9,'②（一括入力用）異動報告書'!$A206-1,0)</f>
        <v/>
      </c>
      <c r="T209" s="412"/>
      <c r="U209" s="412"/>
      <c r="V209" s="412"/>
      <c r="W209" s="412"/>
      <c r="X209" s="412"/>
      <c r="Y209" s="412"/>
      <c r="Z209" s="412"/>
      <c r="AA209" s="413"/>
      <c r="AB209" s="254" t="s">
        <v>5102</v>
      </c>
      <c r="AC209" s="255"/>
      <c r="AD209" s="255"/>
      <c r="AE209" s="255"/>
      <c r="AF209" s="255"/>
      <c r="AG209" s="256"/>
      <c r="AH209" s="239"/>
      <c r="AI209" s="241" t="str">
        <f ca="1">OFFSET(①一括入力!$BT$9,'②（一括入力用）異動報告書'!A206-1,0)</f>
        <v/>
      </c>
      <c r="AJ209" s="242"/>
      <c r="AK209" s="242"/>
      <c r="AL209" s="242"/>
      <c r="AM209" s="242"/>
      <c r="AN209" s="242"/>
      <c r="AO209" s="242"/>
      <c r="AP209" s="242"/>
      <c r="AQ209" s="243"/>
      <c r="AR209" s="229" t="str">
        <f ca="1">OFFSET(①一括入力!$CG$9,'②（一括入力用）異動報告書'!A206-1,0)</f>
        <v/>
      </c>
      <c r="AS209" s="230"/>
      <c r="AT209" s="230"/>
      <c r="AU209" s="230"/>
      <c r="AV209" s="230"/>
      <c r="AW209" s="230"/>
      <c r="AX209" s="230"/>
      <c r="AY209" s="230"/>
      <c r="AZ209" s="230"/>
      <c r="BA209" s="230"/>
      <c r="BB209" s="231"/>
      <c r="BC209" s="71" t="s">
        <v>5168</v>
      </c>
      <c r="BD209" s="72" t="str">
        <f t="shared" ref="BD209" ca="1" si="113">IF(OR(COUNTBLANK(S206:AA211)=45,COUNTBLANK(S206:AA211)=53),"",1)</f>
        <v/>
      </c>
      <c r="BE209" s="166"/>
      <c r="BF209" s="167"/>
    </row>
    <row r="210" spans="1:58" ht="8.1" customHeight="1">
      <c r="A210" s="391"/>
      <c r="B210" s="258"/>
      <c r="C210" s="179"/>
      <c r="D210" s="205"/>
      <c r="E210" s="205"/>
      <c r="F210" s="205"/>
      <c r="G210" s="205"/>
      <c r="H210" s="205"/>
      <c r="I210" s="205"/>
      <c r="J210" s="205"/>
      <c r="K210" s="244"/>
      <c r="L210" s="245"/>
      <c r="M210" s="245"/>
      <c r="N210" s="246"/>
      <c r="O210" s="244"/>
      <c r="P210" s="245"/>
      <c r="Q210" s="245"/>
      <c r="R210" s="402"/>
      <c r="S210" s="212"/>
      <c r="T210" s="414"/>
      <c r="U210" s="414"/>
      <c r="V210" s="414"/>
      <c r="W210" s="414"/>
      <c r="X210" s="414"/>
      <c r="Y210" s="414"/>
      <c r="Z210" s="414"/>
      <c r="AA210" s="213"/>
      <c r="AB210" s="254" t="s">
        <v>5103</v>
      </c>
      <c r="AC210" s="255"/>
      <c r="AD210" s="255"/>
      <c r="AE210" s="255"/>
      <c r="AF210" s="255"/>
      <c r="AG210" s="256"/>
      <c r="AH210" s="239"/>
      <c r="AI210" s="244"/>
      <c r="AJ210" s="245"/>
      <c r="AK210" s="245"/>
      <c r="AL210" s="245"/>
      <c r="AM210" s="245"/>
      <c r="AN210" s="245"/>
      <c r="AO210" s="245"/>
      <c r="AP210" s="245"/>
      <c r="AQ210" s="246"/>
      <c r="AR210" s="229"/>
      <c r="AS210" s="230"/>
      <c r="AT210" s="230"/>
      <c r="AU210" s="230"/>
      <c r="AV210" s="230"/>
      <c r="AW210" s="230"/>
      <c r="AX210" s="230"/>
      <c r="AY210" s="230"/>
      <c r="AZ210" s="230"/>
      <c r="BA210" s="230"/>
      <c r="BB210" s="231"/>
      <c r="BC210" s="71" t="s">
        <v>5169</v>
      </c>
      <c r="BD210" s="72" t="str">
        <f t="shared" ref="BD210" ca="1" si="114">IF(OR(AH206=2,AH206=3,AH206=4),IF(COUNTBLANK(AB206:AQ211)=81,"",1),IF(COUNTBLANK(AB206:AQ211)=82,"",IF(COUNTBLANK(AB206:AQ211)=90,"",1)))</f>
        <v/>
      </c>
      <c r="BE210" s="166"/>
      <c r="BF210" s="167"/>
    </row>
    <row r="211" spans="1:58" ht="8.1" customHeight="1">
      <c r="A211" s="391"/>
      <c r="B211" s="418"/>
      <c r="C211" s="419"/>
      <c r="D211" s="408"/>
      <c r="E211" s="408"/>
      <c r="F211" s="408"/>
      <c r="G211" s="408"/>
      <c r="H211" s="408"/>
      <c r="I211" s="408"/>
      <c r="J211" s="408"/>
      <c r="K211" s="247"/>
      <c r="L211" s="248"/>
      <c r="M211" s="248"/>
      <c r="N211" s="249"/>
      <c r="O211" s="247"/>
      <c r="P211" s="248"/>
      <c r="Q211" s="248"/>
      <c r="R211" s="410"/>
      <c r="S211" s="214"/>
      <c r="T211" s="415"/>
      <c r="U211" s="415"/>
      <c r="V211" s="415"/>
      <c r="W211" s="415"/>
      <c r="X211" s="415"/>
      <c r="Y211" s="415"/>
      <c r="Z211" s="415"/>
      <c r="AA211" s="215"/>
      <c r="AB211" s="404"/>
      <c r="AC211" s="405"/>
      <c r="AD211" s="405"/>
      <c r="AE211" s="405"/>
      <c r="AF211" s="405"/>
      <c r="AG211" s="406"/>
      <c r="AH211" s="240"/>
      <c r="AI211" s="247"/>
      <c r="AJ211" s="248"/>
      <c r="AK211" s="248"/>
      <c r="AL211" s="248"/>
      <c r="AM211" s="248"/>
      <c r="AN211" s="248"/>
      <c r="AO211" s="248"/>
      <c r="AP211" s="248"/>
      <c r="AQ211" s="249"/>
      <c r="AR211" s="232"/>
      <c r="AS211" s="233"/>
      <c r="AT211" s="233"/>
      <c r="AU211" s="233"/>
      <c r="AV211" s="233"/>
      <c r="AW211" s="233"/>
      <c r="AX211" s="233"/>
      <c r="AY211" s="233"/>
      <c r="AZ211" s="233"/>
      <c r="BA211" s="233"/>
      <c r="BB211" s="234"/>
      <c r="BC211" s="73" t="s">
        <v>5166</v>
      </c>
      <c r="BD211" s="74" t="str">
        <f t="shared" ref="BD211" ca="1" si="115">IF(AND(COUNTBLANK(B206:R211)=89,COUNTBLANK(S206:AA211)&lt;&gt;53,COUNTBLANK(AB206:BB211)&lt;&gt;155),1,"")</f>
        <v/>
      </c>
      <c r="BE211" s="168"/>
      <c r="BF211" s="169"/>
    </row>
    <row r="212" spans="1:58" ht="8.1" customHeight="1">
      <c r="A212" s="391">
        <v>31</v>
      </c>
      <c r="B212" s="392" t="str">
        <f ca="1">OFFSET(①一括入力!$V$9,'②（一括入力用）異動報告書'!$A212-1,0)</f>
        <v/>
      </c>
      <c r="C212" s="393"/>
      <c r="D212" s="393"/>
      <c r="E212" s="393"/>
      <c r="F212" s="393"/>
      <c r="G212" s="393"/>
      <c r="H212" s="393"/>
      <c r="I212" s="393"/>
      <c r="J212" s="394"/>
      <c r="K212" s="399" t="str">
        <f ca="1">IFERROR(OFFSET(①一括入力!$AP$9,'②（一括入力用）異動報告書'!$A212-1,0),"")</f>
        <v/>
      </c>
      <c r="L212" s="393"/>
      <c r="M212" s="393"/>
      <c r="N212" s="394"/>
      <c r="O212" s="399" t="str">
        <f ca="1">IFERROR(OFFSET(①一括入力!$AQ$9,'②（一括入力用）異動報告書'!$A212-1,0),"")</f>
        <v/>
      </c>
      <c r="P212" s="393"/>
      <c r="Q212" s="393"/>
      <c r="R212" s="401"/>
      <c r="S212" s="257" t="s">
        <v>5060</v>
      </c>
      <c r="T212" s="177"/>
      <c r="U212" s="204" t="str">
        <f ca="1">OFFSET(①一括入力!AV$9,'②（一括入力用）異動報告書'!$A212-1,0)</f>
        <v/>
      </c>
      <c r="V212" s="204" t="str">
        <f ca="1">OFFSET(①一括入力!AW$9,'②（一括入力用）異動報告書'!$A212-1,0)</f>
        <v/>
      </c>
      <c r="W212" s="204" t="str">
        <f ca="1">OFFSET(①一括入力!AX$9,'②（一括入力用）異動報告書'!$A212-1,0)</f>
        <v/>
      </c>
      <c r="X212" s="204" t="str">
        <f ca="1">OFFSET(①一括入力!AY$9,'②（一括入力用）異動報告書'!$A212-1,0)</f>
        <v/>
      </c>
      <c r="Y212" s="204" t="str">
        <f ca="1">OFFSET(①一括入力!AZ$9,'②（一括入力用）異動報告書'!$A212-1,0)</f>
        <v/>
      </c>
      <c r="Z212" s="204" t="str">
        <f ca="1">OFFSET(①一括入力!BA$9,'②（一括入力用）異動報告書'!$A212-1,0)</f>
        <v/>
      </c>
      <c r="AA212" s="207" t="str">
        <f ca="1">OFFSET(①一括入力!BB$9,'②（一括入力用）異動報告書'!$A212-1,0)</f>
        <v/>
      </c>
      <c r="AB212" s="235" t="s">
        <v>5104</v>
      </c>
      <c r="AC212" s="236"/>
      <c r="AD212" s="236"/>
      <c r="AE212" s="236"/>
      <c r="AF212" s="236"/>
      <c r="AG212" s="237"/>
      <c r="AH212" s="238" t="str">
        <f ca="1">OFFSET(①一括入力!$BF$9,'②（一括入力用）異動報告書'!A212-1,0)</f>
        <v/>
      </c>
      <c r="AI212" s="176" t="s">
        <v>5060</v>
      </c>
      <c r="AJ212" s="177"/>
      <c r="AK212" s="204" t="str">
        <f ca="1">OFFSET(①一括入力!BK$9,'②（一括入力用）異動報告書'!$A212-1,0)</f>
        <v/>
      </c>
      <c r="AL212" s="204" t="str">
        <f ca="1">OFFSET(①一括入力!BL$9,'②（一括入力用）異動報告書'!$A212-1,0)</f>
        <v/>
      </c>
      <c r="AM212" s="204" t="str">
        <f ca="1">OFFSET(①一括入力!BM$9,'②（一括入力用）異動報告書'!$A212-1,0)</f>
        <v/>
      </c>
      <c r="AN212" s="204" t="str">
        <f ca="1">OFFSET(①一括入力!BN$9,'②（一括入力用）異動報告書'!$A212-1,0)</f>
        <v/>
      </c>
      <c r="AO212" s="204" t="str">
        <f ca="1">OFFSET(①一括入力!BO$9,'②（一括入力用）異動報告書'!$A212-1,0)</f>
        <v/>
      </c>
      <c r="AP212" s="204" t="str">
        <f ca="1">OFFSET(①一括入力!BP$9,'②（一括入力用）異動報告書'!$A212-1,0)</f>
        <v/>
      </c>
      <c r="AQ212" s="204" t="str">
        <f ca="1">OFFSET(①一括入力!BQ$9,'②（一括入力用）異動報告書'!$A212-1,0)</f>
        <v/>
      </c>
      <c r="AR212" s="176" t="s">
        <v>5060</v>
      </c>
      <c r="AS212" s="177"/>
      <c r="AT212" s="204" t="str">
        <f ca="1">OFFSET(①一括入力!BY$9,'②（一括入力用）異動報告書'!$A212-1,0)</f>
        <v/>
      </c>
      <c r="AU212" s="204" t="str">
        <f ca="1">OFFSET(①一括入力!BZ$9,'②（一括入力用）異動報告書'!$A212-1,0)</f>
        <v/>
      </c>
      <c r="AV212" s="204" t="str">
        <f ca="1">OFFSET(①一括入力!CA$9,'②（一括入力用）異動報告書'!$A212-1,0)</f>
        <v/>
      </c>
      <c r="AW212" s="204" t="str">
        <f ca="1">OFFSET(①一括入力!CB$9,'②（一括入力用）異動報告書'!$A212-1,0)</f>
        <v/>
      </c>
      <c r="AX212" s="204" t="str">
        <f ca="1">OFFSET(①一括入力!CC$9,'②（一括入力用）異動報告書'!$A212-1,0)</f>
        <v/>
      </c>
      <c r="AY212" s="204" t="str">
        <f ca="1">OFFSET(①一括入力!CD$9,'②（一括入力用）異動報告書'!$A212-1,0)</f>
        <v/>
      </c>
      <c r="AZ212" s="207" t="str">
        <f ca="1">OFFSET(①一括入力!CE$9,'②（一括入力用）異動報告書'!$A212-1,0)</f>
        <v/>
      </c>
      <c r="BA212" s="210" t="str">
        <f ca="1">OFFSET(①一括入力!$CF$9,'②（一括入力用）異動報告書'!A212-1,0)</f>
        <v/>
      </c>
      <c r="BB212" s="211"/>
      <c r="BC212" s="160" t="s">
        <v>5131</v>
      </c>
      <c r="BD212" s="162" t="str">
        <f ca="1">OFFSET(①一括入力!$CI$9,A212-1,0)</f>
        <v/>
      </c>
      <c r="BE212" s="164"/>
      <c r="BF212" s="165"/>
    </row>
    <row r="213" spans="1:58" ht="8.1" customHeight="1">
      <c r="A213" s="391"/>
      <c r="B213" s="395"/>
      <c r="C213" s="245"/>
      <c r="D213" s="245"/>
      <c r="E213" s="245"/>
      <c r="F213" s="245"/>
      <c r="G213" s="245"/>
      <c r="H213" s="245"/>
      <c r="I213" s="245"/>
      <c r="J213" s="246"/>
      <c r="K213" s="244"/>
      <c r="L213" s="245"/>
      <c r="M213" s="245"/>
      <c r="N213" s="246"/>
      <c r="O213" s="244"/>
      <c r="P213" s="245"/>
      <c r="Q213" s="245"/>
      <c r="R213" s="402"/>
      <c r="S213" s="258"/>
      <c r="T213" s="179"/>
      <c r="U213" s="205"/>
      <c r="V213" s="205"/>
      <c r="W213" s="205"/>
      <c r="X213" s="205"/>
      <c r="Y213" s="205"/>
      <c r="Z213" s="205"/>
      <c r="AA213" s="208"/>
      <c r="AB213" s="254" t="s">
        <v>5105</v>
      </c>
      <c r="AC213" s="255"/>
      <c r="AD213" s="255"/>
      <c r="AE213" s="255"/>
      <c r="AF213" s="255"/>
      <c r="AG213" s="256"/>
      <c r="AH213" s="239"/>
      <c r="AI213" s="178"/>
      <c r="AJ213" s="179"/>
      <c r="AK213" s="205"/>
      <c r="AL213" s="205"/>
      <c r="AM213" s="205"/>
      <c r="AN213" s="205"/>
      <c r="AO213" s="205"/>
      <c r="AP213" s="205"/>
      <c r="AQ213" s="205"/>
      <c r="AR213" s="178"/>
      <c r="AS213" s="179"/>
      <c r="AT213" s="205"/>
      <c r="AU213" s="205"/>
      <c r="AV213" s="205"/>
      <c r="AW213" s="205"/>
      <c r="AX213" s="205"/>
      <c r="AY213" s="205"/>
      <c r="AZ213" s="208"/>
      <c r="BA213" s="212"/>
      <c r="BB213" s="213"/>
      <c r="BC213" s="161"/>
      <c r="BD213" s="163"/>
      <c r="BE213" s="166"/>
      <c r="BF213" s="167"/>
    </row>
    <row r="214" spans="1:58" ht="8.1" customHeight="1">
      <c r="A214" s="391"/>
      <c r="B214" s="396"/>
      <c r="C214" s="397"/>
      <c r="D214" s="397"/>
      <c r="E214" s="397"/>
      <c r="F214" s="397"/>
      <c r="G214" s="397"/>
      <c r="H214" s="397"/>
      <c r="I214" s="397"/>
      <c r="J214" s="398"/>
      <c r="K214" s="400"/>
      <c r="L214" s="397"/>
      <c r="M214" s="397"/>
      <c r="N214" s="398"/>
      <c r="O214" s="400"/>
      <c r="P214" s="397"/>
      <c r="Q214" s="397"/>
      <c r="R214" s="403"/>
      <c r="S214" s="259"/>
      <c r="T214" s="181"/>
      <c r="U214" s="206"/>
      <c r="V214" s="206"/>
      <c r="W214" s="206"/>
      <c r="X214" s="206"/>
      <c r="Y214" s="206"/>
      <c r="Z214" s="206"/>
      <c r="AA214" s="209"/>
      <c r="AB214" s="254" t="s">
        <v>5101</v>
      </c>
      <c r="AC214" s="255"/>
      <c r="AD214" s="255"/>
      <c r="AE214" s="255"/>
      <c r="AF214" s="255"/>
      <c r="AG214" s="256"/>
      <c r="AH214" s="239"/>
      <c r="AI214" s="180"/>
      <c r="AJ214" s="181"/>
      <c r="AK214" s="206"/>
      <c r="AL214" s="206"/>
      <c r="AM214" s="206"/>
      <c r="AN214" s="206"/>
      <c r="AO214" s="206"/>
      <c r="AP214" s="206"/>
      <c r="AQ214" s="206"/>
      <c r="AR214" s="180"/>
      <c r="AS214" s="181"/>
      <c r="AT214" s="206"/>
      <c r="AU214" s="206"/>
      <c r="AV214" s="206"/>
      <c r="AW214" s="206"/>
      <c r="AX214" s="206"/>
      <c r="AY214" s="206"/>
      <c r="AZ214" s="209"/>
      <c r="BA214" s="214"/>
      <c r="BB214" s="215"/>
      <c r="BC214" s="71" t="s">
        <v>5163</v>
      </c>
      <c r="BD214" s="72" t="str">
        <f t="shared" ref="BD214" ca="1" si="116">IF(AND(COUNTBLANK(B212:BB217)&lt;&gt;309,COUNTBLANK(B212:R217)&lt;&gt;89),1,"")</f>
        <v/>
      </c>
      <c r="BE214" s="166"/>
      <c r="BF214" s="167"/>
    </row>
    <row r="215" spans="1:58" ht="8.1" customHeight="1">
      <c r="A215" s="391"/>
      <c r="B215" s="416" t="s">
        <v>5037</v>
      </c>
      <c r="C215" s="417"/>
      <c r="D215" s="407" t="str">
        <f ca="1">OFFSET(①一括入力!AA$9,'②（一括入力用）異動報告書'!$A212-1,0)</f>
        <v/>
      </c>
      <c r="E215" s="407" t="str">
        <f ca="1">OFFSET(①一括入力!AB$9,'②（一括入力用）異動報告書'!$A212-1,0)</f>
        <v/>
      </c>
      <c r="F215" s="407" t="str">
        <f ca="1">OFFSET(①一括入力!AC$9,'②（一括入力用）異動報告書'!$A212-1,0)</f>
        <v/>
      </c>
      <c r="G215" s="407" t="str">
        <f ca="1">OFFSET(①一括入力!AD$9,'②（一括入力用）異動報告書'!$A212-1,0)</f>
        <v/>
      </c>
      <c r="H215" s="407" t="str">
        <f ca="1">OFFSET(①一括入力!AE$9,'②（一括入力用）異動報告書'!$A212-1,0)</f>
        <v/>
      </c>
      <c r="I215" s="407" t="str">
        <f ca="1">OFFSET(①一括入力!AF$9,'②（一括入力用）異動報告書'!$A212-1,0)</f>
        <v/>
      </c>
      <c r="J215" s="407" t="str">
        <f ca="1">OFFSET(①一括入力!AG$9,'②（一括入力用）異動報告書'!$A212-1,0)</f>
        <v/>
      </c>
      <c r="K215" s="241" t="str">
        <f ca="1">IFERROR(OFFSET(①一括入力!$AK$9,'②（一括入力用）異動報告書'!$A212-1,0),"")</f>
        <v/>
      </c>
      <c r="L215" s="242"/>
      <c r="M215" s="242"/>
      <c r="N215" s="243"/>
      <c r="O215" s="241" t="str">
        <f ca="1">IFERROR(OFFSET(①一括入力!$AL$9,'②（一括入力用）異動報告書'!$A212-1,0),"")</f>
        <v/>
      </c>
      <c r="P215" s="242"/>
      <c r="Q215" s="242"/>
      <c r="R215" s="409"/>
      <c r="S215" s="411" t="str">
        <f ca="1">OFFSET(①一括入力!$BC$9,'②（一括入力用）異動報告書'!$A212-1,0)</f>
        <v/>
      </c>
      <c r="T215" s="412"/>
      <c r="U215" s="412"/>
      <c r="V215" s="412"/>
      <c r="W215" s="412"/>
      <c r="X215" s="412"/>
      <c r="Y215" s="412"/>
      <c r="Z215" s="412"/>
      <c r="AA215" s="413"/>
      <c r="AB215" s="254" t="s">
        <v>5102</v>
      </c>
      <c r="AC215" s="255"/>
      <c r="AD215" s="255"/>
      <c r="AE215" s="255"/>
      <c r="AF215" s="255"/>
      <c r="AG215" s="256"/>
      <c r="AH215" s="239"/>
      <c r="AI215" s="241" t="str">
        <f ca="1">OFFSET(①一括入力!$BT$9,'②（一括入力用）異動報告書'!A212-1,0)</f>
        <v/>
      </c>
      <c r="AJ215" s="242"/>
      <c r="AK215" s="242"/>
      <c r="AL215" s="242"/>
      <c r="AM215" s="242"/>
      <c r="AN215" s="242"/>
      <c r="AO215" s="242"/>
      <c r="AP215" s="242"/>
      <c r="AQ215" s="243"/>
      <c r="AR215" s="229" t="str">
        <f ca="1">OFFSET(①一括入力!$CG$9,'②（一括入力用）異動報告書'!A212-1,0)</f>
        <v/>
      </c>
      <c r="AS215" s="230"/>
      <c r="AT215" s="230"/>
      <c r="AU215" s="230"/>
      <c r="AV215" s="230"/>
      <c r="AW215" s="230"/>
      <c r="AX215" s="230"/>
      <c r="AY215" s="230"/>
      <c r="AZ215" s="230"/>
      <c r="BA215" s="230"/>
      <c r="BB215" s="231"/>
      <c r="BC215" s="71" t="s">
        <v>5168</v>
      </c>
      <c r="BD215" s="72" t="str">
        <f t="shared" ref="BD215" ca="1" si="117">IF(OR(COUNTBLANK(S212:AA217)=45,COUNTBLANK(S212:AA217)=53),"",1)</f>
        <v/>
      </c>
      <c r="BE215" s="166"/>
      <c r="BF215" s="167"/>
    </row>
    <row r="216" spans="1:58" ht="8.1" customHeight="1">
      <c r="A216" s="391"/>
      <c r="B216" s="258"/>
      <c r="C216" s="179"/>
      <c r="D216" s="205"/>
      <c r="E216" s="205"/>
      <c r="F216" s="205"/>
      <c r="G216" s="205"/>
      <c r="H216" s="205"/>
      <c r="I216" s="205"/>
      <c r="J216" s="205"/>
      <c r="K216" s="244"/>
      <c r="L216" s="245"/>
      <c r="M216" s="245"/>
      <c r="N216" s="246"/>
      <c r="O216" s="244"/>
      <c r="P216" s="245"/>
      <c r="Q216" s="245"/>
      <c r="R216" s="402"/>
      <c r="S216" s="212"/>
      <c r="T216" s="414"/>
      <c r="U216" s="414"/>
      <c r="V216" s="414"/>
      <c r="W216" s="414"/>
      <c r="X216" s="414"/>
      <c r="Y216" s="414"/>
      <c r="Z216" s="414"/>
      <c r="AA216" s="213"/>
      <c r="AB216" s="254" t="s">
        <v>5103</v>
      </c>
      <c r="AC216" s="255"/>
      <c r="AD216" s="255"/>
      <c r="AE216" s="255"/>
      <c r="AF216" s="255"/>
      <c r="AG216" s="256"/>
      <c r="AH216" s="239"/>
      <c r="AI216" s="244"/>
      <c r="AJ216" s="245"/>
      <c r="AK216" s="245"/>
      <c r="AL216" s="245"/>
      <c r="AM216" s="245"/>
      <c r="AN216" s="245"/>
      <c r="AO216" s="245"/>
      <c r="AP216" s="245"/>
      <c r="AQ216" s="246"/>
      <c r="AR216" s="229"/>
      <c r="AS216" s="230"/>
      <c r="AT216" s="230"/>
      <c r="AU216" s="230"/>
      <c r="AV216" s="230"/>
      <c r="AW216" s="230"/>
      <c r="AX216" s="230"/>
      <c r="AY216" s="230"/>
      <c r="AZ216" s="230"/>
      <c r="BA216" s="230"/>
      <c r="BB216" s="231"/>
      <c r="BC216" s="71" t="s">
        <v>5169</v>
      </c>
      <c r="BD216" s="72" t="str">
        <f t="shared" ref="BD216" ca="1" si="118">IF(OR(AH212=2,AH212=3,AH212=4),IF(COUNTBLANK(AB212:AQ217)=81,"",1),IF(COUNTBLANK(AB212:AQ217)=82,"",IF(COUNTBLANK(AB212:AQ217)=90,"",1)))</f>
        <v/>
      </c>
      <c r="BE216" s="166"/>
      <c r="BF216" s="167"/>
    </row>
    <row r="217" spans="1:58" ht="8.1" customHeight="1">
      <c r="A217" s="391"/>
      <c r="B217" s="418"/>
      <c r="C217" s="419"/>
      <c r="D217" s="408"/>
      <c r="E217" s="408"/>
      <c r="F217" s="408"/>
      <c r="G217" s="408"/>
      <c r="H217" s="408"/>
      <c r="I217" s="408"/>
      <c r="J217" s="408"/>
      <c r="K217" s="247"/>
      <c r="L217" s="248"/>
      <c r="M217" s="248"/>
      <c r="N217" s="249"/>
      <c r="O217" s="247"/>
      <c r="P217" s="248"/>
      <c r="Q217" s="248"/>
      <c r="R217" s="410"/>
      <c r="S217" s="214"/>
      <c r="T217" s="415"/>
      <c r="U217" s="415"/>
      <c r="V217" s="415"/>
      <c r="W217" s="415"/>
      <c r="X217" s="415"/>
      <c r="Y217" s="415"/>
      <c r="Z217" s="415"/>
      <c r="AA217" s="215"/>
      <c r="AB217" s="404"/>
      <c r="AC217" s="405"/>
      <c r="AD217" s="405"/>
      <c r="AE217" s="405"/>
      <c r="AF217" s="405"/>
      <c r="AG217" s="406"/>
      <c r="AH217" s="240"/>
      <c r="AI217" s="247"/>
      <c r="AJ217" s="248"/>
      <c r="AK217" s="248"/>
      <c r="AL217" s="248"/>
      <c r="AM217" s="248"/>
      <c r="AN217" s="248"/>
      <c r="AO217" s="248"/>
      <c r="AP217" s="248"/>
      <c r="AQ217" s="249"/>
      <c r="AR217" s="232"/>
      <c r="AS217" s="233"/>
      <c r="AT217" s="233"/>
      <c r="AU217" s="233"/>
      <c r="AV217" s="233"/>
      <c r="AW217" s="233"/>
      <c r="AX217" s="233"/>
      <c r="AY217" s="233"/>
      <c r="AZ217" s="233"/>
      <c r="BA217" s="233"/>
      <c r="BB217" s="234"/>
      <c r="BC217" s="73" t="s">
        <v>5166</v>
      </c>
      <c r="BD217" s="74" t="str">
        <f t="shared" ref="BD217" ca="1" si="119">IF(AND(COUNTBLANK(B212:R217)=89,COUNTBLANK(S212:AA217)&lt;&gt;53,COUNTBLANK(AB212:BB217)&lt;&gt;155),1,"")</f>
        <v/>
      </c>
      <c r="BE217" s="168"/>
      <c r="BF217" s="169"/>
    </row>
    <row r="218" spans="1:58" ht="8.1" customHeight="1">
      <c r="A218" s="391">
        <v>32</v>
      </c>
      <c r="B218" s="392" t="str">
        <f ca="1">OFFSET(①一括入力!$V$9,'②（一括入力用）異動報告書'!$A218-1,0)</f>
        <v/>
      </c>
      <c r="C218" s="393"/>
      <c r="D218" s="393"/>
      <c r="E218" s="393"/>
      <c r="F218" s="393"/>
      <c r="G218" s="393"/>
      <c r="H218" s="393"/>
      <c r="I218" s="393"/>
      <c r="J218" s="394"/>
      <c r="K218" s="399" t="str">
        <f ca="1">IFERROR(OFFSET(①一括入力!$AP$9,'②（一括入力用）異動報告書'!$A218-1,0),"")</f>
        <v/>
      </c>
      <c r="L218" s="393"/>
      <c r="M218" s="393"/>
      <c r="N218" s="394"/>
      <c r="O218" s="399" t="str">
        <f ca="1">IFERROR(OFFSET(①一括入力!$AQ$9,'②（一括入力用）異動報告書'!$A218-1,0),"")</f>
        <v/>
      </c>
      <c r="P218" s="393"/>
      <c r="Q218" s="393"/>
      <c r="R218" s="401"/>
      <c r="S218" s="257" t="s">
        <v>5060</v>
      </c>
      <c r="T218" s="177"/>
      <c r="U218" s="204" t="str">
        <f ca="1">OFFSET(①一括入力!AV$9,'②（一括入力用）異動報告書'!$A218-1,0)</f>
        <v/>
      </c>
      <c r="V218" s="204" t="str">
        <f ca="1">OFFSET(①一括入力!AW$9,'②（一括入力用）異動報告書'!$A218-1,0)</f>
        <v/>
      </c>
      <c r="W218" s="204" t="str">
        <f ca="1">OFFSET(①一括入力!AX$9,'②（一括入力用）異動報告書'!$A218-1,0)</f>
        <v/>
      </c>
      <c r="X218" s="204" t="str">
        <f ca="1">OFFSET(①一括入力!AY$9,'②（一括入力用）異動報告書'!$A218-1,0)</f>
        <v/>
      </c>
      <c r="Y218" s="204" t="str">
        <f ca="1">OFFSET(①一括入力!AZ$9,'②（一括入力用）異動報告書'!$A218-1,0)</f>
        <v/>
      </c>
      <c r="Z218" s="204" t="str">
        <f ca="1">OFFSET(①一括入力!BA$9,'②（一括入力用）異動報告書'!$A218-1,0)</f>
        <v/>
      </c>
      <c r="AA218" s="207" t="str">
        <f ca="1">OFFSET(①一括入力!BB$9,'②（一括入力用）異動報告書'!$A218-1,0)</f>
        <v/>
      </c>
      <c r="AB218" s="235" t="s">
        <v>5104</v>
      </c>
      <c r="AC218" s="236"/>
      <c r="AD218" s="236"/>
      <c r="AE218" s="236"/>
      <c r="AF218" s="236"/>
      <c r="AG218" s="237"/>
      <c r="AH218" s="238" t="str">
        <f ca="1">OFFSET(①一括入力!$BF$9,'②（一括入力用）異動報告書'!A218-1,0)</f>
        <v/>
      </c>
      <c r="AI218" s="176" t="s">
        <v>5060</v>
      </c>
      <c r="AJ218" s="177"/>
      <c r="AK218" s="204" t="str">
        <f ca="1">OFFSET(①一括入力!BK$9,'②（一括入力用）異動報告書'!$A218-1,0)</f>
        <v/>
      </c>
      <c r="AL218" s="204" t="str">
        <f ca="1">OFFSET(①一括入力!BL$9,'②（一括入力用）異動報告書'!$A218-1,0)</f>
        <v/>
      </c>
      <c r="AM218" s="204" t="str">
        <f ca="1">OFFSET(①一括入力!BM$9,'②（一括入力用）異動報告書'!$A218-1,0)</f>
        <v/>
      </c>
      <c r="AN218" s="204" t="str">
        <f ca="1">OFFSET(①一括入力!BN$9,'②（一括入力用）異動報告書'!$A218-1,0)</f>
        <v/>
      </c>
      <c r="AO218" s="204" t="str">
        <f ca="1">OFFSET(①一括入力!BO$9,'②（一括入力用）異動報告書'!$A218-1,0)</f>
        <v/>
      </c>
      <c r="AP218" s="204" t="str">
        <f ca="1">OFFSET(①一括入力!BP$9,'②（一括入力用）異動報告書'!$A218-1,0)</f>
        <v/>
      </c>
      <c r="AQ218" s="204" t="str">
        <f ca="1">OFFSET(①一括入力!BQ$9,'②（一括入力用）異動報告書'!$A218-1,0)</f>
        <v/>
      </c>
      <c r="AR218" s="176" t="s">
        <v>5060</v>
      </c>
      <c r="AS218" s="177"/>
      <c r="AT218" s="204" t="str">
        <f ca="1">OFFSET(①一括入力!BY$9,'②（一括入力用）異動報告書'!$A218-1,0)</f>
        <v/>
      </c>
      <c r="AU218" s="204" t="str">
        <f ca="1">OFFSET(①一括入力!BZ$9,'②（一括入力用）異動報告書'!$A218-1,0)</f>
        <v/>
      </c>
      <c r="AV218" s="204" t="str">
        <f ca="1">OFFSET(①一括入力!CA$9,'②（一括入力用）異動報告書'!$A218-1,0)</f>
        <v/>
      </c>
      <c r="AW218" s="204" t="str">
        <f ca="1">OFFSET(①一括入力!CB$9,'②（一括入力用）異動報告書'!$A218-1,0)</f>
        <v/>
      </c>
      <c r="AX218" s="204" t="str">
        <f ca="1">OFFSET(①一括入力!CC$9,'②（一括入力用）異動報告書'!$A218-1,0)</f>
        <v/>
      </c>
      <c r="AY218" s="204" t="str">
        <f ca="1">OFFSET(①一括入力!CD$9,'②（一括入力用）異動報告書'!$A218-1,0)</f>
        <v/>
      </c>
      <c r="AZ218" s="207" t="str">
        <f ca="1">OFFSET(①一括入力!CE$9,'②（一括入力用）異動報告書'!$A218-1,0)</f>
        <v/>
      </c>
      <c r="BA218" s="210" t="str">
        <f ca="1">OFFSET(①一括入力!$CF$9,'②（一括入力用）異動報告書'!A218-1,0)</f>
        <v/>
      </c>
      <c r="BB218" s="211"/>
      <c r="BC218" s="160" t="s">
        <v>5131</v>
      </c>
      <c r="BD218" s="162" t="str">
        <f ca="1">OFFSET(①一括入力!$CI$9,A218-1,0)</f>
        <v/>
      </c>
      <c r="BE218" s="164"/>
      <c r="BF218" s="165"/>
    </row>
    <row r="219" spans="1:58" ht="8.1" customHeight="1">
      <c r="A219" s="391"/>
      <c r="B219" s="395"/>
      <c r="C219" s="245"/>
      <c r="D219" s="245"/>
      <c r="E219" s="245"/>
      <c r="F219" s="245"/>
      <c r="G219" s="245"/>
      <c r="H219" s="245"/>
      <c r="I219" s="245"/>
      <c r="J219" s="246"/>
      <c r="K219" s="244"/>
      <c r="L219" s="245"/>
      <c r="M219" s="245"/>
      <c r="N219" s="246"/>
      <c r="O219" s="244"/>
      <c r="P219" s="245"/>
      <c r="Q219" s="245"/>
      <c r="R219" s="402"/>
      <c r="S219" s="258"/>
      <c r="T219" s="179"/>
      <c r="U219" s="205"/>
      <c r="V219" s="205"/>
      <c r="W219" s="205"/>
      <c r="X219" s="205"/>
      <c r="Y219" s="205"/>
      <c r="Z219" s="205"/>
      <c r="AA219" s="208"/>
      <c r="AB219" s="254" t="s">
        <v>5105</v>
      </c>
      <c r="AC219" s="255"/>
      <c r="AD219" s="255"/>
      <c r="AE219" s="255"/>
      <c r="AF219" s="255"/>
      <c r="AG219" s="256"/>
      <c r="AH219" s="239"/>
      <c r="AI219" s="178"/>
      <c r="AJ219" s="179"/>
      <c r="AK219" s="205"/>
      <c r="AL219" s="205"/>
      <c r="AM219" s="205"/>
      <c r="AN219" s="205"/>
      <c r="AO219" s="205"/>
      <c r="AP219" s="205"/>
      <c r="AQ219" s="205"/>
      <c r="AR219" s="178"/>
      <c r="AS219" s="179"/>
      <c r="AT219" s="205"/>
      <c r="AU219" s="205"/>
      <c r="AV219" s="205"/>
      <c r="AW219" s="205"/>
      <c r="AX219" s="205"/>
      <c r="AY219" s="205"/>
      <c r="AZ219" s="208"/>
      <c r="BA219" s="212"/>
      <c r="BB219" s="213"/>
      <c r="BC219" s="161"/>
      <c r="BD219" s="163"/>
      <c r="BE219" s="166"/>
      <c r="BF219" s="167"/>
    </row>
    <row r="220" spans="1:58" ht="8.1" customHeight="1">
      <c r="A220" s="391"/>
      <c r="B220" s="396"/>
      <c r="C220" s="397"/>
      <c r="D220" s="397"/>
      <c r="E220" s="397"/>
      <c r="F220" s="397"/>
      <c r="G220" s="397"/>
      <c r="H220" s="397"/>
      <c r="I220" s="397"/>
      <c r="J220" s="398"/>
      <c r="K220" s="400"/>
      <c r="L220" s="397"/>
      <c r="M220" s="397"/>
      <c r="N220" s="398"/>
      <c r="O220" s="400"/>
      <c r="P220" s="397"/>
      <c r="Q220" s="397"/>
      <c r="R220" s="403"/>
      <c r="S220" s="259"/>
      <c r="T220" s="181"/>
      <c r="U220" s="206"/>
      <c r="V220" s="206"/>
      <c r="W220" s="206"/>
      <c r="X220" s="206"/>
      <c r="Y220" s="206"/>
      <c r="Z220" s="206"/>
      <c r="AA220" s="209"/>
      <c r="AB220" s="254" t="s">
        <v>5101</v>
      </c>
      <c r="AC220" s="255"/>
      <c r="AD220" s="255"/>
      <c r="AE220" s="255"/>
      <c r="AF220" s="255"/>
      <c r="AG220" s="256"/>
      <c r="AH220" s="239"/>
      <c r="AI220" s="180"/>
      <c r="AJ220" s="181"/>
      <c r="AK220" s="206"/>
      <c r="AL220" s="206"/>
      <c r="AM220" s="206"/>
      <c r="AN220" s="206"/>
      <c r="AO220" s="206"/>
      <c r="AP220" s="206"/>
      <c r="AQ220" s="206"/>
      <c r="AR220" s="180"/>
      <c r="AS220" s="181"/>
      <c r="AT220" s="206"/>
      <c r="AU220" s="206"/>
      <c r="AV220" s="206"/>
      <c r="AW220" s="206"/>
      <c r="AX220" s="206"/>
      <c r="AY220" s="206"/>
      <c r="AZ220" s="209"/>
      <c r="BA220" s="214"/>
      <c r="BB220" s="215"/>
      <c r="BC220" s="71" t="s">
        <v>5163</v>
      </c>
      <c r="BD220" s="72" t="str">
        <f t="shared" ref="BD220" ca="1" si="120">IF(AND(COUNTBLANK(B218:BB223)&lt;&gt;309,COUNTBLANK(B218:R223)&lt;&gt;89),1,"")</f>
        <v/>
      </c>
      <c r="BE220" s="166"/>
      <c r="BF220" s="167"/>
    </row>
    <row r="221" spans="1:58" ht="8.1" customHeight="1">
      <c r="A221" s="391"/>
      <c r="B221" s="416" t="s">
        <v>5037</v>
      </c>
      <c r="C221" s="417"/>
      <c r="D221" s="407" t="str">
        <f ca="1">OFFSET(①一括入力!AA$9,'②（一括入力用）異動報告書'!$A218-1,0)</f>
        <v/>
      </c>
      <c r="E221" s="407" t="str">
        <f ca="1">OFFSET(①一括入力!AB$9,'②（一括入力用）異動報告書'!$A218-1,0)</f>
        <v/>
      </c>
      <c r="F221" s="407" t="str">
        <f ca="1">OFFSET(①一括入力!AC$9,'②（一括入力用）異動報告書'!$A218-1,0)</f>
        <v/>
      </c>
      <c r="G221" s="407" t="str">
        <f ca="1">OFFSET(①一括入力!AD$9,'②（一括入力用）異動報告書'!$A218-1,0)</f>
        <v/>
      </c>
      <c r="H221" s="407" t="str">
        <f ca="1">OFFSET(①一括入力!AE$9,'②（一括入力用）異動報告書'!$A218-1,0)</f>
        <v/>
      </c>
      <c r="I221" s="407" t="str">
        <f ca="1">OFFSET(①一括入力!AF$9,'②（一括入力用）異動報告書'!$A218-1,0)</f>
        <v/>
      </c>
      <c r="J221" s="407" t="str">
        <f ca="1">OFFSET(①一括入力!AG$9,'②（一括入力用）異動報告書'!$A218-1,0)</f>
        <v/>
      </c>
      <c r="K221" s="241" t="str">
        <f ca="1">IFERROR(OFFSET(①一括入力!$AK$9,'②（一括入力用）異動報告書'!$A218-1,0),"")</f>
        <v/>
      </c>
      <c r="L221" s="242"/>
      <c r="M221" s="242"/>
      <c r="N221" s="243"/>
      <c r="O221" s="241" t="str">
        <f ca="1">IFERROR(OFFSET(①一括入力!$AL$9,'②（一括入力用）異動報告書'!$A218-1,0),"")</f>
        <v/>
      </c>
      <c r="P221" s="242"/>
      <c r="Q221" s="242"/>
      <c r="R221" s="409"/>
      <c r="S221" s="411" t="str">
        <f ca="1">OFFSET(①一括入力!$BC$9,'②（一括入力用）異動報告書'!$A218-1,0)</f>
        <v/>
      </c>
      <c r="T221" s="412"/>
      <c r="U221" s="412"/>
      <c r="V221" s="412"/>
      <c r="W221" s="412"/>
      <c r="X221" s="412"/>
      <c r="Y221" s="412"/>
      <c r="Z221" s="412"/>
      <c r="AA221" s="413"/>
      <c r="AB221" s="254" t="s">
        <v>5102</v>
      </c>
      <c r="AC221" s="255"/>
      <c r="AD221" s="255"/>
      <c r="AE221" s="255"/>
      <c r="AF221" s="255"/>
      <c r="AG221" s="256"/>
      <c r="AH221" s="239"/>
      <c r="AI221" s="241" t="str">
        <f ca="1">OFFSET(①一括入力!$BT$9,'②（一括入力用）異動報告書'!A218-1,0)</f>
        <v/>
      </c>
      <c r="AJ221" s="242"/>
      <c r="AK221" s="242"/>
      <c r="AL221" s="242"/>
      <c r="AM221" s="242"/>
      <c r="AN221" s="242"/>
      <c r="AO221" s="242"/>
      <c r="AP221" s="242"/>
      <c r="AQ221" s="243"/>
      <c r="AR221" s="229" t="str">
        <f ca="1">OFFSET(①一括入力!$CG$9,'②（一括入力用）異動報告書'!A218-1,0)</f>
        <v/>
      </c>
      <c r="AS221" s="230"/>
      <c r="AT221" s="230"/>
      <c r="AU221" s="230"/>
      <c r="AV221" s="230"/>
      <c r="AW221" s="230"/>
      <c r="AX221" s="230"/>
      <c r="AY221" s="230"/>
      <c r="AZ221" s="230"/>
      <c r="BA221" s="230"/>
      <c r="BB221" s="231"/>
      <c r="BC221" s="71" t="s">
        <v>5168</v>
      </c>
      <c r="BD221" s="72" t="str">
        <f t="shared" ref="BD221" ca="1" si="121">IF(OR(COUNTBLANK(S218:AA223)=45,COUNTBLANK(S218:AA223)=53),"",1)</f>
        <v/>
      </c>
      <c r="BE221" s="166"/>
      <c r="BF221" s="167"/>
    </row>
    <row r="222" spans="1:58" ht="8.1" customHeight="1">
      <c r="A222" s="391"/>
      <c r="B222" s="258"/>
      <c r="C222" s="179"/>
      <c r="D222" s="205"/>
      <c r="E222" s="205"/>
      <c r="F222" s="205"/>
      <c r="G222" s="205"/>
      <c r="H222" s="205"/>
      <c r="I222" s="205"/>
      <c r="J222" s="205"/>
      <c r="K222" s="244"/>
      <c r="L222" s="245"/>
      <c r="M222" s="245"/>
      <c r="N222" s="246"/>
      <c r="O222" s="244"/>
      <c r="P222" s="245"/>
      <c r="Q222" s="245"/>
      <c r="R222" s="402"/>
      <c r="S222" s="212"/>
      <c r="T222" s="414"/>
      <c r="U222" s="414"/>
      <c r="V222" s="414"/>
      <c r="W222" s="414"/>
      <c r="X222" s="414"/>
      <c r="Y222" s="414"/>
      <c r="Z222" s="414"/>
      <c r="AA222" s="213"/>
      <c r="AB222" s="254" t="s">
        <v>5103</v>
      </c>
      <c r="AC222" s="255"/>
      <c r="AD222" s="255"/>
      <c r="AE222" s="255"/>
      <c r="AF222" s="255"/>
      <c r="AG222" s="256"/>
      <c r="AH222" s="239"/>
      <c r="AI222" s="244"/>
      <c r="AJ222" s="245"/>
      <c r="AK222" s="245"/>
      <c r="AL222" s="245"/>
      <c r="AM222" s="245"/>
      <c r="AN222" s="245"/>
      <c r="AO222" s="245"/>
      <c r="AP222" s="245"/>
      <c r="AQ222" s="246"/>
      <c r="AR222" s="229"/>
      <c r="AS222" s="230"/>
      <c r="AT222" s="230"/>
      <c r="AU222" s="230"/>
      <c r="AV222" s="230"/>
      <c r="AW222" s="230"/>
      <c r="AX222" s="230"/>
      <c r="AY222" s="230"/>
      <c r="AZ222" s="230"/>
      <c r="BA222" s="230"/>
      <c r="BB222" s="231"/>
      <c r="BC222" s="71" t="s">
        <v>5169</v>
      </c>
      <c r="BD222" s="72" t="str">
        <f t="shared" ref="BD222" ca="1" si="122">IF(OR(AH218=2,AH218=3,AH218=4),IF(COUNTBLANK(AB218:AQ223)=81,"",1),IF(COUNTBLANK(AB218:AQ223)=82,"",IF(COUNTBLANK(AB218:AQ223)=90,"",1)))</f>
        <v/>
      </c>
      <c r="BE222" s="166"/>
      <c r="BF222" s="167"/>
    </row>
    <row r="223" spans="1:58" ht="8.1" customHeight="1">
      <c r="A223" s="391"/>
      <c r="B223" s="418"/>
      <c r="C223" s="419"/>
      <c r="D223" s="408"/>
      <c r="E223" s="408"/>
      <c r="F223" s="408"/>
      <c r="G223" s="408"/>
      <c r="H223" s="408"/>
      <c r="I223" s="408"/>
      <c r="J223" s="408"/>
      <c r="K223" s="247"/>
      <c r="L223" s="248"/>
      <c r="M223" s="248"/>
      <c r="N223" s="249"/>
      <c r="O223" s="247"/>
      <c r="P223" s="248"/>
      <c r="Q223" s="248"/>
      <c r="R223" s="410"/>
      <c r="S223" s="214"/>
      <c r="T223" s="415"/>
      <c r="U223" s="415"/>
      <c r="V223" s="415"/>
      <c r="W223" s="415"/>
      <c r="X223" s="415"/>
      <c r="Y223" s="415"/>
      <c r="Z223" s="415"/>
      <c r="AA223" s="215"/>
      <c r="AB223" s="404"/>
      <c r="AC223" s="405"/>
      <c r="AD223" s="405"/>
      <c r="AE223" s="405"/>
      <c r="AF223" s="405"/>
      <c r="AG223" s="406"/>
      <c r="AH223" s="240"/>
      <c r="AI223" s="247"/>
      <c r="AJ223" s="248"/>
      <c r="AK223" s="248"/>
      <c r="AL223" s="248"/>
      <c r="AM223" s="248"/>
      <c r="AN223" s="248"/>
      <c r="AO223" s="248"/>
      <c r="AP223" s="248"/>
      <c r="AQ223" s="249"/>
      <c r="AR223" s="232"/>
      <c r="AS223" s="233"/>
      <c r="AT223" s="233"/>
      <c r="AU223" s="233"/>
      <c r="AV223" s="233"/>
      <c r="AW223" s="233"/>
      <c r="AX223" s="233"/>
      <c r="AY223" s="233"/>
      <c r="AZ223" s="233"/>
      <c r="BA223" s="233"/>
      <c r="BB223" s="234"/>
      <c r="BC223" s="73" t="s">
        <v>5166</v>
      </c>
      <c r="BD223" s="74" t="str">
        <f t="shared" ref="BD223" ca="1" si="123">IF(AND(COUNTBLANK(B218:R223)=89,COUNTBLANK(S218:AA223)&lt;&gt;53,COUNTBLANK(AB218:BB223)&lt;&gt;155),1,"")</f>
        <v/>
      </c>
      <c r="BE223" s="168"/>
      <c r="BF223" s="169"/>
    </row>
    <row r="224" spans="1:58" ht="8.1" customHeight="1">
      <c r="A224" s="391">
        <v>33</v>
      </c>
      <c r="B224" s="392" t="str">
        <f ca="1">OFFSET(①一括入力!$V$9,'②（一括入力用）異動報告書'!$A224-1,0)</f>
        <v/>
      </c>
      <c r="C224" s="393"/>
      <c r="D224" s="393"/>
      <c r="E224" s="393"/>
      <c r="F224" s="393"/>
      <c r="G224" s="393"/>
      <c r="H224" s="393"/>
      <c r="I224" s="393"/>
      <c r="J224" s="394"/>
      <c r="K224" s="399" t="str">
        <f ca="1">IFERROR(OFFSET(①一括入力!$AP$9,'②（一括入力用）異動報告書'!$A224-1,0),"")</f>
        <v/>
      </c>
      <c r="L224" s="393"/>
      <c r="M224" s="393"/>
      <c r="N224" s="394"/>
      <c r="O224" s="399" t="str">
        <f ca="1">IFERROR(OFFSET(①一括入力!$AQ$9,'②（一括入力用）異動報告書'!$A224-1,0),"")</f>
        <v/>
      </c>
      <c r="P224" s="393"/>
      <c r="Q224" s="393"/>
      <c r="R224" s="401"/>
      <c r="S224" s="257" t="s">
        <v>5060</v>
      </c>
      <c r="T224" s="177"/>
      <c r="U224" s="204" t="str">
        <f ca="1">OFFSET(①一括入力!AV$9,'②（一括入力用）異動報告書'!$A224-1,0)</f>
        <v/>
      </c>
      <c r="V224" s="204" t="str">
        <f ca="1">OFFSET(①一括入力!AW$9,'②（一括入力用）異動報告書'!$A224-1,0)</f>
        <v/>
      </c>
      <c r="W224" s="204" t="str">
        <f ca="1">OFFSET(①一括入力!AX$9,'②（一括入力用）異動報告書'!$A224-1,0)</f>
        <v/>
      </c>
      <c r="X224" s="204" t="str">
        <f ca="1">OFFSET(①一括入力!AY$9,'②（一括入力用）異動報告書'!$A224-1,0)</f>
        <v/>
      </c>
      <c r="Y224" s="204" t="str">
        <f ca="1">OFFSET(①一括入力!AZ$9,'②（一括入力用）異動報告書'!$A224-1,0)</f>
        <v/>
      </c>
      <c r="Z224" s="204" t="str">
        <f ca="1">OFFSET(①一括入力!BA$9,'②（一括入力用）異動報告書'!$A224-1,0)</f>
        <v/>
      </c>
      <c r="AA224" s="207" t="str">
        <f ca="1">OFFSET(①一括入力!BB$9,'②（一括入力用）異動報告書'!$A224-1,0)</f>
        <v/>
      </c>
      <c r="AB224" s="235" t="s">
        <v>5104</v>
      </c>
      <c r="AC224" s="236"/>
      <c r="AD224" s="236"/>
      <c r="AE224" s="236"/>
      <c r="AF224" s="236"/>
      <c r="AG224" s="237"/>
      <c r="AH224" s="238" t="str">
        <f ca="1">OFFSET(①一括入力!$BF$9,'②（一括入力用）異動報告書'!A224-1,0)</f>
        <v/>
      </c>
      <c r="AI224" s="176" t="s">
        <v>5060</v>
      </c>
      <c r="AJ224" s="177"/>
      <c r="AK224" s="204" t="str">
        <f ca="1">OFFSET(①一括入力!BK$9,'②（一括入力用）異動報告書'!$A224-1,0)</f>
        <v/>
      </c>
      <c r="AL224" s="204" t="str">
        <f ca="1">OFFSET(①一括入力!BL$9,'②（一括入力用）異動報告書'!$A224-1,0)</f>
        <v/>
      </c>
      <c r="AM224" s="204" t="str">
        <f ca="1">OFFSET(①一括入力!BM$9,'②（一括入力用）異動報告書'!$A224-1,0)</f>
        <v/>
      </c>
      <c r="AN224" s="204" t="str">
        <f ca="1">OFFSET(①一括入力!BN$9,'②（一括入力用）異動報告書'!$A224-1,0)</f>
        <v/>
      </c>
      <c r="AO224" s="204" t="str">
        <f ca="1">OFFSET(①一括入力!BO$9,'②（一括入力用）異動報告書'!$A224-1,0)</f>
        <v/>
      </c>
      <c r="AP224" s="204" t="str">
        <f ca="1">OFFSET(①一括入力!BP$9,'②（一括入力用）異動報告書'!$A224-1,0)</f>
        <v/>
      </c>
      <c r="AQ224" s="204" t="str">
        <f ca="1">OFFSET(①一括入力!BQ$9,'②（一括入力用）異動報告書'!$A224-1,0)</f>
        <v/>
      </c>
      <c r="AR224" s="176" t="s">
        <v>5060</v>
      </c>
      <c r="AS224" s="177"/>
      <c r="AT224" s="204" t="str">
        <f ca="1">OFFSET(①一括入力!BY$9,'②（一括入力用）異動報告書'!$A224-1,0)</f>
        <v/>
      </c>
      <c r="AU224" s="204" t="str">
        <f ca="1">OFFSET(①一括入力!BZ$9,'②（一括入力用）異動報告書'!$A224-1,0)</f>
        <v/>
      </c>
      <c r="AV224" s="204" t="str">
        <f ca="1">OFFSET(①一括入力!CA$9,'②（一括入力用）異動報告書'!$A224-1,0)</f>
        <v/>
      </c>
      <c r="AW224" s="204" t="str">
        <f ca="1">OFFSET(①一括入力!CB$9,'②（一括入力用）異動報告書'!$A224-1,0)</f>
        <v/>
      </c>
      <c r="AX224" s="204" t="str">
        <f ca="1">OFFSET(①一括入力!CC$9,'②（一括入力用）異動報告書'!$A224-1,0)</f>
        <v/>
      </c>
      <c r="AY224" s="204" t="str">
        <f ca="1">OFFSET(①一括入力!CD$9,'②（一括入力用）異動報告書'!$A224-1,0)</f>
        <v/>
      </c>
      <c r="AZ224" s="207" t="str">
        <f ca="1">OFFSET(①一括入力!CE$9,'②（一括入力用）異動報告書'!$A224-1,0)</f>
        <v/>
      </c>
      <c r="BA224" s="210" t="str">
        <f ca="1">OFFSET(①一括入力!$CF$9,'②（一括入力用）異動報告書'!A224-1,0)</f>
        <v/>
      </c>
      <c r="BB224" s="211"/>
      <c r="BC224" s="160" t="s">
        <v>5131</v>
      </c>
      <c r="BD224" s="162" t="str">
        <f ca="1">OFFSET(①一括入力!$CI$9,A224-1,0)</f>
        <v/>
      </c>
      <c r="BE224" s="164"/>
      <c r="BF224" s="165"/>
    </row>
    <row r="225" spans="1:58" ht="8.1" customHeight="1">
      <c r="A225" s="391"/>
      <c r="B225" s="395"/>
      <c r="C225" s="245"/>
      <c r="D225" s="245"/>
      <c r="E225" s="245"/>
      <c r="F225" s="245"/>
      <c r="G225" s="245"/>
      <c r="H225" s="245"/>
      <c r="I225" s="245"/>
      <c r="J225" s="246"/>
      <c r="K225" s="244"/>
      <c r="L225" s="245"/>
      <c r="M225" s="245"/>
      <c r="N225" s="246"/>
      <c r="O225" s="244"/>
      <c r="P225" s="245"/>
      <c r="Q225" s="245"/>
      <c r="R225" s="402"/>
      <c r="S225" s="258"/>
      <c r="T225" s="179"/>
      <c r="U225" s="205"/>
      <c r="V225" s="205"/>
      <c r="W225" s="205"/>
      <c r="X225" s="205"/>
      <c r="Y225" s="205"/>
      <c r="Z225" s="205"/>
      <c r="AA225" s="208"/>
      <c r="AB225" s="254" t="s">
        <v>5105</v>
      </c>
      <c r="AC225" s="255"/>
      <c r="AD225" s="255"/>
      <c r="AE225" s="255"/>
      <c r="AF225" s="255"/>
      <c r="AG225" s="256"/>
      <c r="AH225" s="239"/>
      <c r="AI225" s="178"/>
      <c r="AJ225" s="179"/>
      <c r="AK225" s="205"/>
      <c r="AL225" s="205"/>
      <c r="AM225" s="205"/>
      <c r="AN225" s="205"/>
      <c r="AO225" s="205"/>
      <c r="AP225" s="205"/>
      <c r="AQ225" s="205"/>
      <c r="AR225" s="178"/>
      <c r="AS225" s="179"/>
      <c r="AT225" s="205"/>
      <c r="AU225" s="205"/>
      <c r="AV225" s="205"/>
      <c r="AW225" s="205"/>
      <c r="AX225" s="205"/>
      <c r="AY225" s="205"/>
      <c r="AZ225" s="208"/>
      <c r="BA225" s="212"/>
      <c r="BB225" s="213"/>
      <c r="BC225" s="161"/>
      <c r="BD225" s="163"/>
      <c r="BE225" s="166"/>
      <c r="BF225" s="167"/>
    </row>
    <row r="226" spans="1:58" ht="8.1" customHeight="1">
      <c r="A226" s="391"/>
      <c r="B226" s="396"/>
      <c r="C226" s="397"/>
      <c r="D226" s="397"/>
      <c r="E226" s="397"/>
      <c r="F226" s="397"/>
      <c r="G226" s="397"/>
      <c r="H226" s="397"/>
      <c r="I226" s="397"/>
      <c r="J226" s="398"/>
      <c r="K226" s="400"/>
      <c r="L226" s="397"/>
      <c r="M226" s="397"/>
      <c r="N226" s="398"/>
      <c r="O226" s="400"/>
      <c r="P226" s="397"/>
      <c r="Q226" s="397"/>
      <c r="R226" s="403"/>
      <c r="S226" s="259"/>
      <c r="T226" s="181"/>
      <c r="U226" s="206"/>
      <c r="V226" s="206"/>
      <c r="W226" s="206"/>
      <c r="X226" s="206"/>
      <c r="Y226" s="206"/>
      <c r="Z226" s="206"/>
      <c r="AA226" s="209"/>
      <c r="AB226" s="254" t="s">
        <v>5101</v>
      </c>
      <c r="AC226" s="255"/>
      <c r="AD226" s="255"/>
      <c r="AE226" s="255"/>
      <c r="AF226" s="255"/>
      <c r="AG226" s="256"/>
      <c r="AH226" s="239"/>
      <c r="AI226" s="180"/>
      <c r="AJ226" s="181"/>
      <c r="AK226" s="206"/>
      <c r="AL226" s="206"/>
      <c r="AM226" s="206"/>
      <c r="AN226" s="206"/>
      <c r="AO226" s="206"/>
      <c r="AP226" s="206"/>
      <c r="AQ226" s="206"/>
      <c r="AR226" s="180"/>
      <c r="AS226" s="181"/>
      <c r="AT226" s="206"/>
      <c r="AU226" s="206"/>
      <c r="AV226" s="206"/>
      <c r="AW226" s="206"/>
      <c r="AX226" s="206"/>
      <c r="AY226" s="206"/>
      <c r="AZ226" s="209"/>
      <c r="BA226" s="214"/>
      <c r="BB226" s="215"/>
      <c r="BC226" s="71" t="s">
        <v>5163</v>
      </c>
      <c r="BD226" s="72" t="str">
        <f t="shared" ref="BD226" ca="1" si="124">IF(AND(COUNTBLANK(B224:BB229)&lt;&gt;309,COUNTBLANK(B224:R229)&lt;&gt;89),1,"")</f>
        <v/>
      </c>
      <c r="BE226" s="166"/>
      <c r="BF226" s="167"/>
    </row>
    <row r="227" spans="1:58" ht="8.1" customHeight="1">
      <c r="A227" s="391"/>
      <c r="B227" s="416" t="s">
        <v>5037</v>
      </c>
      <c r="C227" s="417"/>
      <c r="D227" s="407" t="str">
        <f ca="1">OFFSET(①一括入力!AA$9,'②（一括入力用）異動報告書'!$A224-1,0)</f>
        <v/>
      </c>
      <c r="E227" s="407" t="str">
        <f ca="1">OFFSET(①一括入力!AB$9,'②（一括入力用）異動報告書'!$A224-1,0)</f>
        <v/>
      </c>
      <c r="F227" s="407" t="str">
        <f ca="1">OFFSET(①一括入力!AC$9,'②（一括入力用）異動報告書'!$A224-1,0)</f>
        <v/>
      </c>
      <c r="G227" s="407" t="str">
        <f ca="1">OFFSET(①一括入力!AD$9,'②（一括入力用）異動報告書'!$A224-1,0)</f>
        <v/>
      </c>
      <c r="H227" s="407" t="str">
        <f ca="1">OFFSET(①一括入力!AE$9,'②（一括入力用）異動報告書'!$A224-1,0)</f>
        <v/>
      </c>
      <c r="I227" s="407" t="str">
        <f ca="1">OFFSET(①一括入力!AF$9,'②（一括入力用）異動報告書'!$A224-1,0)</f>
        <v/>
      </c>
      <c r="J227" s="407" t="str">
        <f ca="1">OFFSET(①一括入力!AG$9,'②（一括入力用）異動報告書'!$A224-1,0)</f>
        <v/>
      </c>
      <c r="K227" s="241" t="str">
        <f ca="1">IFERROR(OFFSET(①一括入力!$AK$9,'②（一括入力用）異動報告書'!$A224-1,0),"")</f>
        <v/>
      </c>
      <c r="L227" s="242"/>
      <c r="M227" s="242"/>
      <c r="N227" s="243"/>
      <c r="O227" s="241" t="str">
        <f ca="1">IFERROR(OFFSET(①一括入力!$AL$9,'②（一括入力用）異動報告書'!$A224-1,0),"")</f>
        <v/>
      </c>
      <c r="P227" s="242"/>
      <c r="Q227" s="242"/>
      <c r="R227" s="409"/>
      <c r="S227" s="411" t="str">
        <f ca="1">OFFSET(①一括入力!$BC$9,'②（一括入力用）異動報告書'!$A224-1,0)</f>
        <v/>
      </c>
      <c r="T227" s="412"/>
      <c r="U227" s="412"/>
      <c r="V227" s="412"/>
      <c r="W227" s="412"/>
      <c r="X227" s="412"/>
      <c r="Y227" s="412"/>
      <c r="Z227" s="412"/>
      <c r="AA227" s="413"/>
      <c r="AB227" s="254" t="s">
        <v>5102</v>
      </c>
      <c r="AC227" s="255"/>
      <c r="AD227" s="255"/>
      <c r="AE227" s="255"/>
      <c r="AF227" s="255"/>
      <c r="AG227" s="256"/>
      <c r="AH227" s="239"/>
      <c r="AI227" s="241" t="str">
        <f ca="1">OFFSET(①一括入力!$BT$9,'②（一括入力用）異動報告書'!A224-1,0)</f>
        <v/>
      </c>
      <c r="AJ227" s="242"/>
      <c r="AK227" s="242"/>
      <c r="AL227" s="242"/>
      <c r="AM227" s="242"/>
      <c r="AN227" s="242"/>
      <c r="AO227" s="242"/>
      <c r="AP227" s="242"/>
      <c r="AQ227" s="243"/>
      <c r="AR227" s="229" t="str">
        <f ca="1">OFFSET(①一括入力!$CG$9,'②（一括入力用）異動報告書'!A224-1,0)</f>
        <v/>
      </c>
      <c r="AS227" s="230"/>
      <c r="AT227" s="230"/>
      <c r="AU227" s="230"/>
      <c r="AV227" s="230"/>
      <c r="AW227" s="230"/>
      <c r="AX227" s="230"/>
      <c r="AY227" s="230"/>
      <c r="AZ227" s="230"/>
      <c r="BA227" s="230"/>
      <c r="BB227" s="231"/>
      <c r="BC227" s="71" t="s">
        <v>5168</v>
      </c>
      <c r="BD227" s="72" t="str">
        <f t="shared" ref="BD227" ca="1" si="125">IF(OR(COUNTBLANK(S224:AA229)=45,COUNTBLANK(S224:AA229)=53),"",1)</f>
        <v/>
      </c>
      <c r="BE227" s="166"/>
      <c r="BF227" s="167"/>
    </row>
    <row r="228" spans="1:58" ht="8.1" customHeight="1">
      <c r="A228" s="391"/>
      <c r="B228" s="258"/>
      <c r="C228" s="179"/>
      <c r="D228" s="205"/>
      <c r="E228" s="205"/>
      <c r="F228" s="205"/>
      <c r="G228" s="205"/>
      <c r="H228" s="205"/>
      <c r="I228" s="205"/>
      <c r="J228" s="205"/>
      <c r="K228" s="244"/>
      <c r="L228" s="245"/>
      <c r="M228" s="245"/>
      <c r="N228" s="246"/>
      <c r="O228" s="244"/>
      <c r="P228" s="245"/>
      <c r="Q228" s="245"/>
      <c r="R228" s="402"/>
      <c r="S228" s="212"/>
      <c r="T228" s="414"/>
      <c r="U228" s="414"/>
      <c r="V228" s="414"/>
      <c r="W228" s="414"/>
      <c r="X228" s="414"/>
      <c r="Y228" s="414"/>
      <c r="Z228" s="414"/>
      <c r="AA228" s="213"/>
      <c r="AB228" s="254" t="s">
        <v>5103</v>
      </c>
      <c r="AC228" s="255"/>
      <c r="AD228" s="255"/>
      <c r="AE228" s="255"/>
      <c r="AF228" s="255"/>
      <c r="AG228" s="256"/>
      <c r="AH228" s="239"/>
      <c r="AI228" s="244"/>
      <c r="AJ228" s="245"/>
      <c r="AK228" s="245"/>
      <c r="AL228" s="245"/>
      <c r="AM228" s="245"/>
      <c r="AN228" s="245"/>
      <c r="AO228" s="245"/>
      <c r="AP228" s="245"/>
      <c r="AQ228" s="246"/>
      <c r="AR228" s="229"/>
      <c r="AS228" s="230"/>
      <c r="AT228" s="230"/>
      <c r="AU228" s="230"/>
      <c r="AV228" s="230"/>
      <c r="AW228" s="230"/>
      <c r="AX228" s="230"/>
      <c r="AY228" s="230"/>
      <c r="AZ228" s="230"/>
      <c r="BA228" s="230"/>
      <c r="BB228" s="231"/>
      <c r="BC228" s="71" t="s">
        <v>5169</v>
      </c>
      <c r="BD228" s="72" t="str">
        <f t="shared" ref="BD228" ca="1" si="126">IF(OR(AH224=2,AH224=3,AH224=4),IF(COUNTBLANK(AB224:AQ229)=81,"",1),IF(COUNTBLANK(AB224:AQ229)=82,"",IF(COUNTBLANK(AB224:AQ229)=90,"",1)))</f>
        <v/>
      </c>
      <c r="BE228" s="166"/>
      <c r="BF228" s="167"/>
    </row>
    <row r="229" spans="1:58" ht="8.1" customHeight="1">
      <c r="A229" s="391"/>
      <c r="B229" s="418"/>
      <c r="C229" s="419"/>
      <c r="D229" s="408"/>
      <c r="E229" s="408"/>
      <c r="F229" s="408"/>
      <c r="G229" s="408"/>
      <c r="H229" s="408"/>
      <c r="I229" s="408"/>
      <c r="J229" s="408"/>
      <c r="K229" s="247"/>
      <c r="L229" s="248"/>
      <c r="M229" s="248"/>
      <c r="N229" s="249"/>
      <c r="O229" s="247"/>
      <c r="P229" s="248"/>
      <c r="Q229" s="248"/>
      <c r="R229" s="410"/>
      <c r="S229" s="214"/>
      <c r="T229" s="415"/>
      <c r="U229" s="415"/>
      <c r="V229" s="415"/>
      <c r="W229" s="415"/>
      <c r="X229" s="415"/>
      <c r="Y229" s="415"/>
      <c r="Z229" s="415"/>
      <c r="AA229" s="215"/>
      <c r="AB229" s="404"/>
      <c r="AC229" s="405"/>
      <c r="AD229" s="405"/>
      <c r="AE229" s="405"/>
      <c r="AF229" s="405"/>
      <c r="AG229" s="406"/>
      <c r="AH229" s="240"/>
      <c r="AI229" s="247"/>
      <c r="AJ229" s="248"/>
      <c r="AK229" s="248"/>
      <c r="AL229" s="248"/>
      <c r="AM229" s="248"/>
      <c r="AN229" s="248"/>
      <c r="AO229" s="248"/>
      <c r="AP229" s="248"/>
      <c r="AQ229" s="249"/>
      <c r="AR229" s="232"/>
      <c r="AS229" s="233"/>
      <c r="AT229" s="233"/>
      <c r="AU229" s="233"/>
      <c r="AV229" s="233"/>
      <c r="AW229" s="233"/>
      <c r="AX229" s="233"/>
      <c r="AY229" s="233"/>
      <c r="AZ229" s="233"/>
      <c r="BA229" s="233"/>
      <c r="BB229" s="234"/>
      <c r="BC229" s="73" t="s">
        <v>5166</v>
      </c>
      <c r="BD229" s="74" t="str">
        <f t="shared" ref="BD229" ca="1" si="127">IF(AND(COUNTBLANK(B224:R229)=89,COUNTBLANK(S224:AA229)&lt;&gt;53,COUNTBLANK(AB224:BB229)&lt;&gt;155),1,"")</f>
        <v/>
      </c>
      <c r="BE229" s="168"/>
      <c r="BF229" s="169"/>
    </row>
    <row r="230" spans="1:58" ht="8.1" customHeight="1">
      <c r="A230" s="391">
        <v>34</v>
      </c>
      <c r="B230" s="392" t="str">
        <f ca="1">OFFSET(①一括入力!$V$9,'②（一括入力用）異動報告書'!$A230-1,0)</f>
        <v/>
      </c>
      <c r="C230" s="393"/>
      <c r="D230" s="393"/>
      <c r="E230" s="393"/>
      <c r="F230" s="393"/>
      <c r="G230" s="393"/>
      <c r="H230" s="393"/>
      <c r="I230" s="393"/>
      <c r="J230" s="394"/>
      <c r="K230" s="399" t="str">
        <f ca="1">IFERROR(OFFSET(①一括入力!$AP$9,'②（一括入力用）異動報告書'!$A230-1,0),"")</f>
        <v/>
      </c>
      <c r="L230" s="393"/>
      <c r="M230" s="393"/>
      <c r="N230" s="394"/>
      <c r="O230" s="399" t="str">
        <f ca="1">IFERROR(OFFSET(①一括入力!$AQ$9,'②（一括入力用）異動報告書'!$A230-1,0),"")</f>
        <v/>
      </c>
      <c r="P230" s="393"/>
      <c r="Q230" s="393"/>
      <c r="R230" s="401"/>
      <c r="S230" s="257" t="s">
        <v>5060</v>
      </c>
      <c r="T230" s="177"/>
      <c r="U230" s="204" t="str">
        <f ca="1">OFFSET(①一括入力!AV$9,'②（一括入力用）異動報告書'!$A230-1,0)</f>
        <v/>
      </c>
      <c r="V230" s="204" t="str">
        <f ca="1">OFFSET(①一括入力!AW$9,'②（一括入力用）異動報告書'!$A230-1,0)</f>
        <v/>
      </c>
      <c r="W230" s="204" t="str">
        <f ca="1">OFFSET(①一括入力!AX$9,'②（一括入力用）異動報告書'!$A230-1,0)</f>
        <v/>
      </c>
      <c r="X230" s="204" t="str">
        <f ca="1">OFFSET(①一括入力!AY$9,'②（一括入力用）異動報告書'!$A230-1,0)</f>
        <v/>
      </c>
      <c r="Y230" s="204" t="str">
        <f ca="1">OFFSET(①一括入力!AZ$9,'②（一括入力用）異動報告書'!$A230-1,0)</f>
        <v/>
      </c>
      <c r="Z230" s="204" t="str">
        <f ca="1">OFFSET(①一括入力!BA$9,'②（一括入力用）異動報告書'!$A230-1,0)</f>
        <v/>
      </c>
      <c r="AA230" s="207" t="str">
        <f ca="1">OFFSET(①一括入力!BB$9,'②（一括入力用）異動報告書'!$A230-1,0)</f>
        <v/>
      </c>
      <c r="AB230" s="235" t="s">
        <v>5104</v>
      </c>
      <c r="AC230" s="236"/>
      <c r="AD230" s="236"/>
      <c r="AE230" s="236"/>
      <c r="AF230" s="236"/>
      <c r="AG230" s="237"/>
      <c r="AH230" s="238" t="str">
        <f ca="1">OFFSET(①一括入力!$BF$9,'②（一括入力用）異動報告書'!A230-1,0)</f>
        <v/>
      </c>
      <c r="AI230" s="176" t="s">
        <v>5060</v>
      </c>
      <c r="AJ230" s="177"/>
      <c r="AK230" s="204" t="str">
        <f ca="1">OFFSET(①一括入力!BK$9,'②（一括入力用）異動報告書'!$A230-1,0)</f>
        <v/>
      </c>
      <c r="AL230" s="204" t="str">
        <f ca="1">OFFSET(①一括入力!BL$9,'②（一括入力用）異動報告書'!$A230-1,0)</f>
        <v/>
      </c>
      <c r="AM230" s="204" t="str">
        <f ca="1">OFFSET(①一括入力!BM$9,'②（一括入力用）異動報告書'!$A230-1,0)</f>
        <v/>
      </c>
      <c r="AN230" s="204" t="str">
        <f ca="1">OFFSET(①一括入力!BN$9,'②（一括入力用）異動報告書'!$A230-1,0)</f>
        <v/>
      </c>
      <c r="AO230" s="204" t="str">
        <f ca="1">OFFSET(①一括入力!BO$9,'②（一括入力用）異動報告書'!$A230-1,0)</f>
        <v/>
      </c>
      <c r="AP230" s="204" t="str">
        <f ca="1">OFFSET(①一括入力!BP$9,'②（一括入力用）異動報告書'!$A230-1,0)</f>
        <v/>
      </c>
      <c r="AQ230" s="204" t="str">
        <f ca="1">OFFSET(①一括入力!BQ$9,'②（一括入力用）異動報告書'!$A230-1,0)</f>
        <v/>
      </c>
      <c r="AR230" s="176" t="s">
        <v>5060</v>
      </c>
      <c r="AS230" s="177"/>
      <c r="AT230" s="204" t="str">
        <f ca="1">OFFSET(①一括入力!BY$9,'②（一括入力用）異動報告書'!$A230-1,0)</f>
        <v/>
      </c>
      <c r="AU230" s="204" t="str">
        <f ca="1">OFFSET(①一括入力!BZ$9,'②（一括入力用）異動報告書'!$A230-1,0)</f>
        <v/>
      </c>
      <c r="AV230" s="204" t="str">
        <f ca="1">OFFSET(①一括入力!CA$9,'②（一括入力用）異動報告書'!$A230-1,0)</f>
        <v/>
      </c>
      <c r="AW230" s="204" t="str">
        <f ca="1">OFFSET(①一括入力!CB$9,'②（一括入力用）異動報告書'!$A230-1,0)</f>
        <v/>
      </c>
      <c r="AX230" s="204" t="str">
        <f ca="1">OFFSET(①一括入力!CC$9,'②（一括入力用）異動報告書'!$A230-1,0)</f>
        <v/>
      </c>
      <c r="AY230" s="204" t="str">
        <f ca="1">OFFSET(①一括入力!CD$9,'②（一括入力用）異動報告書'!$A230-1,0)</f>
        <v/>
      </c>
      <c r="AZ230" s="207" t="str">
        <f ca="1">OFFSET(①一括入力!CE$9,'②（一括入力用）異動報告書'!$A230-1,0)</f>
        <v/>
      </c>
      <c r="BA230" s="210" t="str">
        <f ca="1">OFFSET(①一括入力!$CF$9,'②（一括入力用）異動報告書'!A230-1,0)</f>
        <v/>
      </c>
      <c r="BB230" s="211"/>
      <c r="BC230" s="160" t="s">
        <v>5131</v>
      </c>
      <c r="BD230" s="162" t="str">
        <f ca="1">OFFSET(①一括入力!$CI$9,A230-1,0)</f>
        <v/>
      </c>
      <c r="BE230" s="164"/>
      <c r="BF230" s="165"/>
    </row>
    <row r="231" spans="1:58" ht="8.1" customHeight="1">
      <c r="A231" s="391"/>
      <c r="B231" s="395"/>
      <c r="C231" s="245"/>
      <c r="D231" s="245"/>
      <c r="E231" s="245"/>
      <c r="F231" s="245"/>
      <c r="G231" s="245"/>
      <c r="H231" s="245"/>
      <c r="I231" s="245"/>
      <c r="J231" s="246"/>
      <c r="K231" s="244"/>
      <c r="L231" s="245"/>
      <c r="M231" s="245"/>
      <c r="N231" s="246"/>
      <c r="O231" s="244"/>
      <c r="P231" s="245"/>
      <c r="Q231" s="245"/>
      <c r="R231" s="402"/>
      <c r="S231" s="258"/>
      <c r="T231" s="179"/>
      <c r="U231" s="205"/>
      <c r="V231" s="205"/>
      <c r="W231" s="205"/>
      <c r="X231" s="205"/>
      <c r="Y231" s="205"/>
      <c r="Z231" s="205"/>
      <c r="AA231" s="208"/>
      <c r="AB231" s="254" t="s">
        <v>5105</v>
      </c>
      <c r="AC231" s="255"/>
      <c r="AD231" s="255"/>
      <c r="AE231" s="255"/>
      <c r="AF231" s="255"/>
      <c r="AG231" s="256"/>
      <c r="AH231" s="239"/>
      <c r="AI231" s="178"/>
      <c r="AJ231" s="179"/>
      <c r="AK231" s="205"/>
      <c r="AL231" s="205"/>
      <c r="AM231" s="205"/>
      <c r="AN231" s="205"/>
      <c r="AO231" s="205"/>
      <c r="AP231" s="205"/>
      <c r="AQ231" s="205"/>
      <c r="AR231" s="178"/>
      <c r="AS231" s="179"/>
      <c r="AT231" s="205"/>
      <c r="AU231" s="205"/>
      <c r="AV231" s="205"/>
      <c r="AW231" s="205"/>
      <c r="AX231" s="205"/>
      <c r="AY231" s="205"/>
      <c r="AZ231" s="208"/>
      <c r="BA231" s="212"/>
      <c r="BB231" s="213"/>
      <c r="BC231" s="161"/>
      <c r="BD231" s="163"/>
      <c r="BE231" s="166"/>
      <c r="BF231" s="167"/>
    </row>
    <row r="232" spans="1:58" ht="8.1" customHeight="1">
      <c r="A232" s="391"/>
      <c r="B232" s="396"/>
      <c r="C232" s="397"/>
      <c r="D232" s="397"/>
      <c r="E232" s="397"/>
      <c r="F232" s="397"/>
      <c r="G232" s="397"/>
      <c r="H232" s="397"/>
      <c r="I232" s="397"/>
      <c r="J232" s="398"/>
      <c r="K232" s="400"/>
      <c r="L232" s="397"/>
      <c r="M232" s="397"/>
      <c r="N232" s="398"/>
      <c r="O232" s="400"/>
      <c r="P232" s="397"/>
      <c r="Q232" s="397"/>
      <c r="R232" s="403"/>
      <c r="S232" s="259"/>
      <c r="T232" s="181"/>
      <c r="U232" s="206"/>
      <c r="V232" s="206"/>
      <c r="W232" s="206"/>
      <c r="X232" s="206"/>
      <c r="Y232" s="206"/>
      <c r="Z232" s="206"/>
      <c r="AA232" s="209"/>
      <c r="AB232" s="254" t="s">
        <v>5101</v>
      </c>
      <c r="AC232" s="255"/>
      <c r="AD232" s="255"/>
      <c r="AE232" s="255"/>
      <c r="AF232" s="255"/>
      <c r="AG232" s="256"/>
      <c r="AH232" s="239"/>
      <c r="AI232" s="180"/>
      <c r="AJ232" s="181"/>
      <c r="AK232" s="206"/>
      <c r="AL232" s="206"/>
      <c r="AM232" s="206"/>
      <c r="AN232" s="206"/>
      <c r="AO232" s="206"/>
      <c r="AP232" s="206"/>
      <c r="AQ232" s="206"/>
      <c r="AR232" s="180"/>
      <c r="AS232" s="181"/>
      <c r="AT232" s="206"/>
      <c r="AU232" s="206"/>
      <c r="AV232" s="206"/>
      <c r="AW232" s="206"/>
      <c r="AX232" s="206"/>
      <c r="AY232" s="206"/>
      <c r="AZ232" s="209"/>
      <c r="BA232" s="214"/>
      <c r="BB232" s="215"/>
      <c r="BC232" s="71" t="s">
        <v>5163</v>
      </c>
      <c r="BD232" s="72" t="str">
        <f t="shared" ref="BD232" ca="1" si="128">IF(AND(COUNTBLANK(B230:BB235)&lt;&gt;309,COUNTBLANK(B230:R235)&lt;&gt;89),1,"")</f>
        <v/>
      </c>
      <c r="BE232" s="166"/>
      <c r="BF232" s="167"/>
    </row>
    <row r="233" spans="1:58" ht="8.1" customHeight="1">
      <c r="A233" s="391"/>
      <c r="B233" s="416" t="s">
        <v>5037</v>
      </c>
      <c r="C233" s="417"/>
      <c r="D233" s="407" t="str">
        <f ca="1">OFFSET(①一括入力!AA$9,'②（一括入力用）異動報告書'!$A230-1,0)</f>
        <v/>
      </c>
      <c r="E233" s="407" t="str">
        <f ca="1">OFFSET(①一括入力!AB$9,'②（一括入力用）異動報告書'!$A230-1,0)</f>
        <v/>
      </c>
      <c r="F233" s="407" t="str">
        <f ca="1">OFFSET(①一括入力!AC$9,'②（一括入力用）異動報告書'!$A230-1,0)</f>
        <v/>
      </c>
      <c r="G233" s="407" t="str">
        <f ca="1">OFFSET(①一括入力!AD$9,'②（一括入力用）異動報告書'!$A230-1,0)</f>
        <v/>
      </c>
      <c r="H233" s="407" t="str">
        <f ca="1">OFFSET(①一括入力!AE$9,'②（一括入力用）異動報告書'!$A230-1,0)</f>
        <v/>
      </c>
      <c r="I233" s="407" t="str">
        <f ca="1">OFFSET(①一括入力!AF$9,'②（一括入力用）異動報告書'!$A230-1,0)</f>
        <v/>
      </c>
      <c r="J233" s="407" t="str">
        <f ca="1">OFFSET(①一括入力!AG$9,'②（一括入力用）異動報告書'!$A230-1,0)</f>
        <v/>
      </c>
      <c r="K233" s="241" t="str">
        <f ca="1">IFERROR(OFFSET(①一括入力!$AK$9,'②（一括入力用）異動報告書'!$A230-1,0),"")</f>
        <v/>
      </c>
      <c r="L233" s="242"/>
      <c r="M233" s="242"/>
      <c r="N233" s="243"/>
      <c r="O233" s="241" t="str">
        <f ca="1">IFERROR(OFFSET(①一括入力!$AL$9,'②（一括入力用）異動報告書'!$A230-1,0),"")</f>
        <v/>
      </c>
      <c r="P233" s="242"/>
      <c r="Q233" s="242"/>
      <c r="R233" s="409"/>
      <c r="S233" s="411" t="str">
        <f ca="1">OFFSET(①一括入力!$BC$9,'②（一括入力用）異動報告書'!$A230-1,0)</f>
        <v/>
      </c>
      <c r="T233" s="412"/>
      <c r="U233" s="412"/>
      <c r="V233" s="412"/>
      <c r="W233" s="412"/>
      <c r="X233" s="412"/>
      <c r="Y233" s="412"/>
      <c r="Z233" s="412"/>
      <c r="AA233" s="413"/>
      <c r="AB233" s="254" t="s">
        <v>5102</v>
      </c>
      <c r="AC233" s="255"/>
      <c r="AD233" s="255"/>
      <c r="AE233" s="255"/>
      <c r="AF233" s="255"/>
      <c r="AG233" s="256"/>
      <c r="AH233" s="239"/>
      <c r="AI233" s="241" t="str">
        <f ca="1">OFFSET(①一括入力!$BT$9,'②（一括入力用）異動報告書'!A230-1,0)</f>
        <v/>
      </c>
      <c r="AJ233" s="242"/>
      <c r="AK233" s="242"/>
      <c r="AL233" s="242"/>
      <c r="AM233" s="242"/>
      <c r="AN233" s="242"/>
      <c r="AO233" s="242"/>
      <c r="AP233" s="242"/>
      <c r="AQ233" s="243"/>
      <c r="AR233" s="229" t="str">
        <f ca="1">OFFSET(①一括入力!$CG$9,'②（一括入力用）異動報告書'!A230-1,0)</f>
        <v/>
      </c>
      <c r="AS233" s="230"/>
      <c r="AT233" s="230"/>
      <c r="AU233" s="230"/>
      <c r="AV233" s="230"/>
      <c r="AW233" s="230"/>
      <c r="AX233" s="230"/>
      <c r="AY233" s="230"/>
      <c r="AZ233" s="230"/>
      <c r="BA233" s="230"/>
      <c r="BB233" s="231"/>
      <c r="BC233" s="71" t="s">
        <v>5168</v>
      </c>
      <c r="BD233" s="72" t="str">
        <f t="shared" ref="BD233" ca="1" si="129">IF(OR(COUNTBLANK(S230:AA235)=45,COUNTBLANK(S230:AA235)=53),"",1)</f>
        <v/>
      </c>
      <c r="BE233" s="166"/>
      <c r="BF233" s="167"/>
    </row>
    <row r="234" spans="1:58" ht="8.1" customHeight="1">
      <c r="A234" s="391"/>
      <c r="B234" s="258"/>
      <c r="C234" s="179"/>
      <c r="D234" s="205"/>
      <c r="E234" s="205"/>
      <c r="F234" s="205"/>
      <c r="G234" s="205"/>
      <c r="H234" s="205"/>
      <c r="I234" s="205"/>
      <c r="J234" s="205"/>
      <c r="K234" s="244"/>
      <c r="L234" s="245"/>
      <c r="M234" s="245"/>
      <c r="N234" s="246"/>
      <c r="O234" s="244"/>
      <c r="P234" s="245"/>
      <c r="Q234" s="245"/>
      <c r="R234" s="402"/>
      <c r="S234" s="212"/>
      <c r="T234" s="414"/>
      <c r="U234" s="414"/>
      <c r="V234" s="414"/>
      <c r="W234" s="414"/>
      <c r="X234" s="414"/>
      <c r="Y234" s="414"/>
      <c r="Z234" s="414"/>
      <c r="AA234" s="213"/>
      <c r="AB234" s="254" t="s">
        <v>5103</v>
      </c>
      <c r="AC234" s="255"/>
      <c r="AD234" s="255"/>
      <c r="AE234" s="255"/>
      <c r="AF234" s="255"/>
      <c r="AG234" s="256"/>
      <c r="AH234" s="239"/>
      <c r="AI234" s="244"/>
      <c r="AJ234" s="245"/>
      <c r="AK234" s="245"/>
      <c r="AL234" s="245"/>
      <c r="AM234" s="245"/>
      <c r="AN234" s="245"/>
      <c r="AO234" s="245"/>
      <c r="AP234" s="245"/>
      <c r="AQ234" s="246"/>
      <c r="AR234" s="229"/>
      <c r="AS234" s="230"/>
      <c r="AT234" s="230"/>
      <c r="AU234" s="230"/>
      <c r="AV234" s="230"/>
      <c r="AW234" s="230"/>
      <c r="AX234" s="230"/>
      <c r="AY234" s="230"/>
      <c r="AZ234" s="230"/>
      <c r="BA234" s="230"/>
      <c r="BB234" s="231"/>
      <c r="BC234" s="71" t="s">
        <v>5169</v>
      </c>
      <c r="BD234" s="72" t="str">
        <f t="shared" ref="BD234" ca="1" si="130">IF(OR(AH230=2,AH230=3,AH230=4),IF(COUNTBLANK(AB230:AQ235)=81,"",1),IF(COUNTBLANK(AB230:AQ235)=82,"",IF(COUNTBLANK(AB230:AQ235)=90,"",1)))</f>
        <v/>
      </c>
      <c r="BE234" s="166"/>
      <c r="BF234" s="167"/>
    </row>
    <row r="235" spans="1:58" ht="8.1" customHeight="1">
      <c r="A235" s="391"/>
      <c r="B235" s="418"/>
      <c r="C235" s="419"/>
      <c r="D235" s="408"/>
      <c r="E235" s="408"/>
      <c r="F235" s="408"/>
      <c r="G235" s="408"/>
      <c r="H235" s="408"/>
      <c r="I235" s="408"/>
      <c r="J235" s="408"/>
      <c r="K235" s="247"/>
      <c r="L235" s="248"/>
      <c r="M235" s="248"/>
      <c r="N235" s="249"/>
      <c r="O235" s="247"/>
      <c r="P235" s="248"/>
      <c r="Q235" s="248"/>
      <c r="R235" s="410"/>
      <c r="S235" s="214"/>
      <c r="T235" s="415"/>
      <c r="U235" s="415"/>
      <c r="V235" s="415"/>
      <c r="W235" s="415"/>
      <c r="X235" s="415"/>
      <c r="Y235" s="415"/>
      <c r="Z235" s="415"/>
      <c r="AA235" s="215"/>
      <c r="AB235" s="404"/>
      <c r="AC235" s="405"/>
      <c r="AD235" s="405"/>
      <c r="AE235" s="405"/>
      <c r="AF235" s="405"/>
      <c r="AG235" s="406"/>
      <c r="AH235" s="240"/>
      <c r="AI235" s="247"/>
      <c r="AJ235" s="248"/>
      <c r="AK235" s="248"/>
      <c r="AL235" s="248"/>
      <c r="AM235" s="248"/>
      <c r="AN235" s="248"/>
      <c r="AO235" s="248"/>
      <c r="AP235" s="248"/>
      <c r="AQ235" s="249"/>
      <c r="AR235" s="232"/>
      <c r="AS235" s="233"/>
      <c r="AT235" s="233"/>
      <c r="AU235" s="233"/>
      <c r="AV235" s="233"/>
      <c r="AW235" s="233"/>
      <c r="AX235" s="233"/>
      <c r="AY235" s="233"/>
      <c r="AZ235" s="233"/>
      <c r="BA235" s="233"/>
      <c r="BB235" s="234"/>
      <c r="BC235" s="73" t="s">
        <v>5166</v>
      </c>
      <c r="BD235" s="74" t="str">
        <f t="shared" ref="BD235" ca="1" si="131">IF(AND(COUNTBLANK(B230:R235)=89,COUNTBLANK(S230:AA235)&lt;&gt;53,COUNTBLANK(AB230:BB235)&lt;&gt;155),1,"")</f>
        <v/>
      </c>
      <c r="BE235" s="168"/>
      <c r="BF235" s="169"/>
    </row>
    <row r="236" spans="1:58" ht="8.1" customHeight="1">
      <c r="A236" s="391">
        <v>35</v>
      </c>
      <c r="B236" s="392" t="str">
        <f ca="1">OFFSET(①一括入力!$V$9,'②（一括入力用）異動報告書'!$A236-1,0)</f>
        <v/>
      </c>
      <c r="C236" s="393"/>
      <c r="D236" s="393"/>
      <c r="E236" s="393"/>
      <c r="F236" s="393"/>
      <c r="G236" s="393"/>
      <c r="H236" s="393"/>
      <c r="I236" s="393"/>
      <c r="J236" s="394"/>
      <c r="K236" s="399" t="str">
        <f ca="1">IFERROR(OFFSET(①一括入力!$AP$9,'②（一括入力用）異動報告書'!$A236-1,0),"")</f>
        <v/>
      </c>
      <c r="L236" s="393"/>
      <c r="M236" s="393"/>
      <c r="N236" s="394"/>
      <c r="O236" s="399" t="str">
        <f ca="1">IFERROR(OFFSET(①一括入力!$AQ$9,'②（一括入力用）異動報告書'!$A236-1,0),"")</f>
        <v/>
      </c>
      <c r="P236" s="393"/>
      <c r="Q236" s="393"/>
      <c r="R236" s="401"/>
      <c r="S236" s="257" t="s">
        <v>5060</v>
      </c>
      <c r="T236" s="177"/>
      <c r="U236" s="204" t="str">
        <f ca="1">OFFSET(①一括入力!AV$9,'②（一括入力用）異動報告書'!$A236-1,0)</f>
        <v/>
      </c>
      <c r="V236" s="204" t="str">
        <f ca="1">OFFSET(①一括入力!AW$9,'②（一括入力用）異動報告書'!$A236-1,0)</f>
        <v/>
      </c>
      <c r="W236" s="204" t="str">
        <f ca="1">OFFSET(①一括入力!AX$9,'②（一括入力用）異動報告書'!$A236-1,0)</f>
        <v/>
      </c>
      <c r="X236" s="204" t="str">
        <f ca="1">OFFSET(①一括入力!AY$9,'②（一括入力用）異動報告書'!$A236-1,0)</f>
        <v/>
      </c>
      <c r="Y236" s="204" t="str">
        <f ca="1">OFFSET(①一括入力!AZ$9,'②（一括入力用）異動報告書'!$A236-1,0)</f>
        <v/>
      </c>
      <c r="Z236" s="204" t="str">
        <f ca="1">OFFSET(①一括入力!BA$9,'②（一括入力用）異動報告書'!$A236-1,0)</f>
        <v/>
      </c>
      <c r="AA236" s="207" t="str">
        <f ca="1">OFFSET(①一括入力!BB$9,'②（一括入力用）異動報告書'!$A236-1,0)</f>
        <v/>
      </c>
      <c r="AB236" s="235" t="s">
        <v>5104</v>
      </c>
      <c r="AC236" s="236"/>
      <c r="AD236" s="236"/>
      <c r="AE236" s="236"/>
      <c r="AF236" s="236"/>
      <c r="AG236" s="237"/>
      <c r="AH236" s="238" t="str">
        <f ca="1">OFFSET(①一括入力!$BF$9,'②（一括入力用）異動報告書'!A236-1,0)</f>
        <v/>
      </c>
      <c r="AI236" s="176" t="s">
        <v>5060</v>
      </c>
      <c r="AJ236" s="177"/>
      <c r="AK236" s="204" t="str">
        <f ca="1">OFFSET(①一括入力!BK$9,'②（一括入力用）異動報告書'!$A236-1,0)</f>
        <v/>
      </c>
      <c r="AL236" s="204" t="str">
        <f ca="1">OFFSET(①一括入力!BL$9,'②（一括入力用）異動報告書'!$A236-1,0)</f>
        <v/>
      </c>
      <c r="AM236" s="204" t="str">
        <f ca="1">OFFSET(①一括入力!BM$9,'②（一括入力用）異動報告書'!$A236-1,0)</f>
        <v/>
      </c>
      <c r="AN236" s="204" t="str">
        <f ca="1">OFFSET(①一括入力!BN$9,'②（一括入力用）異動報告書'!$A236-1,0)</f>
        <v/>
      </c>
      <c r="AO236" s="204" t="str">
        <f ca="1">OFFSET(①一括入力!BO$9,'②（一括入力用）異動報告書'!$A236-1,0)</f>
        <v/>
      </c>
      <c r="AP236" s="204" t="str">
        <f ca="1">OFFSET(①一括入力!BP$9,'②（一括入力用）異動報告書'!$A236-1,0)</f>
        <v/>
      </c>
      <c r="AQ236" s="204" t="str">
        <f ca="1">OFFSET(①一括入力!BQ$9,'②（一括入力用）異動報告書'!$A236-1,0)</f>
        <v/>
      </c>
      <c r="AR236" s="176" t="s">
        <v>5060</v>
      </c>
      <c r="AS236" s="177"/>
      <c r="AT236" s="204" t="str">
        <f ca="1">OFFSET(①一括入力!BY$9,'②（一括入力用）異動報告書'!$A236-1,0)</f>
        <v/>
      </c>
      <c r="AU236" s="204" t="str">
        <f ca="1">OFFSET(①一括入力!BZ$9,'②（一括入力用）異動報告書'!$A236-1,0)</f>
        <v/>
      </c>
      <c r="AV236" s="204" t="str">
        <f ca="1">OFFSET(①一括入力!CA$9,'②（一括入力用）異動報告書'!$A236-1,0)</f>
        <v/>
      </c>
      <c r="AW236" s="204" t="str">
        <f ca="1">OFFSET(①一括入力!CB$9,'②（一括入力用）異動報告書'!$A236-1,0)</f>
        <v/>
      </c>
      <c r="AX236" s="204" t="str">
        <f ca="1">OFFSET(①一括入力!CC$9,'②（一括入力用）異動報告書'!$A236-1,0)</f>
        <v/>
      </c>
      <c r="AY236" s="204" t="str">
        <f ca="1">OFFSET(①一括入力!CD$9,'②（一括入力用）異動報告書'!$A236-1,0)</f>
        <v/>
      </c>
      <c r="AZ236" s="207" t="str">
        <f ca="1">OFFSET(①一括入力!CE$9,'②（一括入力用）異動報告書'!$A236-1,0)</f>
        <v/>
      </c>
      <c r="BA236" s="210" t="str">
        <f ca="1">OFFSET(①一括入力!$CF$9,'②（一括入力用）異動報告書'!A236-1,0)</f>
        <v/>
      </c>
      <c r="BB236" s="211"/>
      <c r="BC236" s="160" t="s">
        <v>5131</v>
      </c>
      <c r="BD236" s="162" t="str">
        <f ca="1">OFFSET(①一括入力!$CI$9,A236-1,0)</f>
        <v/>
      </c>
      <c r="BE236" s="164"/>
      <c r="BF236" s="165"/>
    </row>
    <row r="237" spans="1:58" ht="8.1" customHeight="1">
      <c r="A237" s="391"/>
      <c r="B237" s="395"/>
      <c r="C237" s="245"/>
      <c r="D237" s="245"/>
      <c r="E237" s="245"/>
      <c r="F237" s="245"/>
      <c r="G237" s="245"/>
      <c r="H237" s="245"/>
      <c r="I237" s="245"/>
      <c r="J237" s="246"/>
      <c r="K237" s="244"/>
      <c r="L237" s="245"/>
      <c r="M237" s="245"/>
      <c r="N237" s="246"/>
      <c r="O237" s="244"/>
      <c r="P237" s="245"/>
      <c r="Q237" s="245"/>
      <c r="R237" s="402"/>
      <c r="S237" s="258"/>
      <c r="T237" s="179"/>
      <c r="U237" s="205"/>
      <c r="V237" s="205"/>
      <c r="W237" s="205"/>
      <c r="X237" s="205"/>
      <c r="Y237" s="205"/>
      <c r="Z237" s="205"/>
      <c r="AA237" s="208"/>
      <c r="AB237" s="254" t="s">
        <v>5105</v>
      </c>
      <c r="AC237" s="255"/>
      <c r="AD237" s="255"/>
      <c r="AE237" s="255"/>
      <c r="AF237" s="255"/>
      <c r="AG237" s="256"/>
      <c r="AH237" s="239"/>
      <c r="AI237" s="178"/>
      <c r="AJ237" s="179"/>
      <c r="AK237" s="205"/>
      <c r="AL237" s="205"/>
      <c r="AM237" s="205"/>
      <c r="AN237" s="205"/>
      <c r="AO237" s="205"/>
      <c r="AP237" s="205"/>
      <c r="AQ237" s="205"/>
      <c r="AR237" s="178"/>
      <c r="AS237" s="179"/>
      <c r="AT237" s="205"/>
      <c r="AU237" s="205"/>
      <c r="AV237" s="205"/>
      <c r="AW237" s="205"/>
      <c r="AX237" s="205"/>
      <c r="AY237" s="205"/>
      <c r="AZ237" s="208"/>
      <c r="BA237" s="212"/>
      <c r="BB237" s="213"/>
      <c r="BC237" s="161"/>
      <c r="BD237" s="163"/>
      <c r="BE237" s="166"/>
      <c r="BF237" s="167"/>
    </row>
    <row r="238" spans="1:58" ht="8.1" customHeight="1">
      <c r="A238" s="391"/>
      <c r="B238" s="396"/>
      <c r="C238" s="397"/>
      <c r="D238" s="397"/>
      <c r="E238" s="397"/>
      <c r="F238" s="397"/>
      <c r="G238" s="397"/>
      <c r="H238" s="397"/>
      <c r="I238" s="397"/>
      <c r="J238" s="398"/>
      <c r="K238" s="400"/>
      <c r="L238" s="397"/>
      <c r="M238" s="397"/>
      <c r="N238" s="398"/>
      <c r="O238" s="400"/>
      <c r="P238" s="397"/>
      <c r="Q238" s="397"/>
      <c r="R238" s="403"/>
      <c r="S238" s="259"/>
      <c r="T238" s="181"/>
      <c r="U238" s="206"/>
      <c r="V238" s="206"/>
      <c r="W238" s="206"/>
      <c r="X238" s="206"/>
      <c r="Y238" s="206"/>
      <c r="Z238" s="206"/>
      <c r="AA238" s="209"/>
      <c r="AB238" s="254" t="s">
        <v>5101</v>
      </c>
      <c r="AC238" s="255"/>
      <c r="AD238" s="255"/>
      <c r="AE238" s="255"/>
      <c r="AF238" s="255"/>
      <c r="AG238" s="256"/>
      <c r="AH238" s="239"/>
      <c r="AI238" s="180"/>
      <c r="AJ238" s="181"/>
      <c r="AK238" s="206"/>
      <c r="AL238" s="206"/>
      <c r="AM238" s="206"/>
      <c r="AN238" s="206"/>
      <c r="AO238" s="206"/>
      <c r="AP238" s="206"/>
      <c r="AQ238" s="206"/>
      <c r="AR238" s="180"/>
      <c r="AS238" s="181"/>
      <c r="AT238" s="206"/>
      <c r="AU238" s="206"/>
      <c r="AV238" s="206"/>
      <c r="AW238" s="206"/>
      <c r="AX238" s="206"/>
      <c r="AY238" s="206"/>
      <c r="AZ238" s="209"/>
      <c r="BA238" s="214"/>
      <c r="BB238" s="215"/>
      <c r="BC238" s="71" t="s">
        <v>5163</v>
      </c>
      <c r="BD238" s="72" t="str">
        <f t="shared" ref="BD238" ca="1" si="132">IF(AND(COUNTBLANK(B236:BB241)&lt;&gt;309,COUNTBLANK(B236:R241)&lt;&gt;89),1,"")</f>
        <v/>
      </c>
      <c r="BE238" s="166"/>
      <c r="BF238" s="167"/>
    </row>
    <row r="239" spans="1:58" ht="8.1" customHeight="1">
      <c r="A239" s="391"/>
      <c r="B239" s="416" t="s">
        <v>5037</v>
      </c>
      <c r="C239" s="417"/>
      <c r="D239" s="407" t="str">
        <f ca="1">OFFSET(①一括入力!AA$9,'②（一括入力用）異動報告書'!$A236-1,0)</f>
        <v/>
      </c>
      <c r="E239" s="407" t="str">
        <f ca="1">OFFSET(①一括入力!AB$9,'②（一括入力用）異動報告書'!$A236-1,0)</f>
        <v/>
      </c>
      <c r="F239" s="407" t="str">
        <f ca="1">OFFSET(①一括入力!AC$9,'②（一括入力用）異動報告書'!$A236-1,0)</f>
        <v/>
      </c>
      <c r="G239" s="407" t="str">
        <f ca="1">OFFSET(①一括入力!AD$9,'②（一括入力用）異動報告書'!$A236-1,0)</f>
        <v/>
      </c>
      <c r="H239" s="407" t="str">
        <f ca="1">OFFSET(①一括入力!AE$9,'②（一括入力用）異動報告書'!$A236-1,0)</f>
        <v/>
      </c>
      <c r="I239" s="407" t="str">
        <f ca="1">OFFSET(①一括入力!AF$9,'②（一括入力用）異動報告書'!$A236-1,0)</f>
        <v/>
      </c>
      <c r="J239" s="407" t="str">
        <f ca="1">OFFSET(①一括入力!AG$9,'②（一括入力用）異動報告書'!$A236-1,0)</f>
        <v/>
      </c>
      <c r="K239" s="241" t="str">
        <f ca="1">IFERROR(OFFSET(①一括入力!$AK$9,'②（一括入力用）異動報告書'!$A236-1,0),"")</f>
        <v/>
      </c>
      <c r="L239" s="242"/>
      <c r="M239" s="242"/>
      <c r="N239" s="243"/>
      <c r="O239" s="241" t="str">
        <f ca="1">IFERROR(OFFSET(①一括入力!$AL$9,'②（一括入力用）異動報告書'!$A236-1,0),"")</f>
        <v/>
      </c>
      <c r="P239" s="242"/>
      <c r="Q239" s="242"/>
      <c r="R239" s="409"/>
      <c r="S239" s="411" t="str">
        <f ca="1">OFFSET(①一括入力!$BC$9,'②（一括入力用）異動報告書'!$A236-1,0)</f>
        <v/>
      </c>
      <c r="T239" s="412"/>
      <c r="U239" s="412"/>
      <c r="V239" s="412"/>
      <c r="W239" s="412"/>
      <c r="X239" s="412"/>
      <c r="Y239" s="412"/>
      <c r="Z239" s="412"/>
      <c r="AA239" s="413"/>
      <c r="AB239" s="254" t="s">
        <v>5102</v>
      </c>
      <c r="AC239" s="255"/>
      <c r="AD239" s="255"/>
      <c r="AE239" s="255"/>
      <c r="AF239" s="255"/>
      <c r="AG239" s="256"/>
      <c r="AH239" s="239"/>
      <c r="AI239" s="241" t="str">
        <f ca="1">OFFSET(①一括入力!$BT$9,'②（一括入力用）異動報告書'!A236-1,0)</f>
        <v/>
      </c>
      <c r="AJ239" s="242"/>
      <c r="AK239" s="242"/>
      <c r="AL239" s="242"/>
      <c r="AM239" s="242"/>
      <c r="AN239" s="242"/>
      <c r="AO239" s="242"/>
      <c r="AP239" s="242"/>
      <c r="AQ239" s="243"/>
      <c r="AR239" s="229" t="str">
        <f ca="1">OFFSET(①一括入力!$CG$9,'②（一括入力用）異動報告書'!A236-1,0)</f>
        <v/>
      </c>
      <c r="AS239" s="230"/>
      <c r="AT239" s="230"/>
      <c r="AU239" s="230"/>
      <c r="AV239" s="230"/>
      <c r="AW239" s="230"/>
      <c r="AX239" s="230"/>
      <c r="AY239" s="230"/>
      <c r="AZ239" s="230"/>
      <c r="BA239" s="230"/>
      <c r="BB239" s="231"/>
      <c r="BC239" s="71" t="s">
        <v>5168</v>
      </c>
      <c r="BD239" s="72" t="str">
        <f t="shared" ref="BD239" ca="1" si="133">IF(OR(COUNTBLANK(S236:AA241)=45,COUNTBLANK(S236:AA241)=53),"",1)</f>
        <v/>
      </c>
      <c r="BE239" s="166"/>
      <c r="BF239" s="167"/>
    </row>
    <row r="240" spans="1:58" ht="8.1" customHeight="1">
      <c r="A240" s="391"/>
      <c r="B240" s="258"/>
      <c r="C240" s="179"/>
      <c r="D240" s="205"/>
      <c r="E240" s="205"/>
      <c r="F240" s="205"/>
      <c r="G240" s="205"/>
      <c r="H240" s="205"/>
      <c r="I240" s="205"/>
      <c r="J240" s="205"/>
      <c r="K240" s="244"/>
      <c r="L240" s="245"/>
      <c r="M240" s="245"/>
      <c r="N240" s="246"/>
      <c r="O240" s="244"/>
      <c r="P240" s="245"/>
      <c r="Q240" s="245"/>
      <c r="R240" s="402"/>
      <c r="S240" s="212"/>
      <c r="T240" s="414"/>
      <c r="U240" s="414"/>
      <c r="V240" s="414"/>
      <c r="W240" s="414"/>
      <c r="X240" s="414"/>
      <c r="Y240" s="414"/>
      <c r="Z240" s="414"/>
      <c r="AA240" s="213"/>
      <c r="AB240" s="254" t="s">
        <v>5103</v>
      </c>
      <c r="AC240" s="255"/>
      <c r="AD240" s="255"/>
      <c r="AE240" s="255"/>
      <c r="AF240" s="255"/>
      <c r="AG240" s="256"/>
      <c r="AH240" s="239"/>
      <c r="AI240" s="244"/>
      <c r="AJ240" s="245"/>
      <c r="AK240" s="245"/>
      <c r="AL240" s="245"/>
      <c r="AM240" s="245"/>
      <c r="AN240" s="245"/>
      <c r="AO240" s="245"/>
      <c r="AP240" s="245"/>
      <c r="AQ240" s="246"/>
      <c r="AR240" s="229"/>
      <c r="AS240" s="230"/>
      <c r="AT240" s="230"/>
      <c r="AU240" s="230"/>
      <c r="AV240" s="230"/>
      <c r="AW240" s="230"/>
      <c r="AX240" s="230"/>
      <c r="AY240" s="230"/>
      <c r="AZ240" s="230"/>
      <c r="BA240" s="230"/>
      <c r="BB240" s="231"/>
      <c r="BC240" s="71" t="s">
        <v>5169</v>
      </c>
      <c r="BD240" s="72" t="str">
        <f t="shared" ref="BD240" ca="1" si="134">IF(OR(AH236=2,AH236=3,AH236=4),IF(COUNTBLANK(AB236:AQ241)=81,"",1),IF(COUNTBLANK(AB236:AQ241)=82,"",IF(COUNTBLANK(AB236:AQ241)=90,"",1)))</f>
        <v/>
      </c>
      <c r="BE240" s="166"/>
      <c r="BF240" s="167"/>
    </row>
    <row r="241" spans="1:58" ht="8.1" customHeight="1">
      <c r="A241" s="391"/>
      <c r="B241" s="418"/>
      <c r="C241" s="419"/>
      <c r="D241" s="408"/>
      <c r="E241" s="408"/>
      <c r="F241" s="408"/>
      <c r="G241" s="408"/>
      <c r="H241" s="408"/>
      <c r="I241" s="408"/>
      <c r="J241" s="408"/>
      <c r="K241" s="247"/>
      <c r="L241" s="248"/>
      <c r="M241" s="248"/>
      <c r="N241" s="249"/>
      <c r="O241" s="247"/>
      <c r="P241" s="248"/>
      <c r="Q241" s="248"/>
      <c r="R241" s="410"/>
      <c r="S241" s="214"/>
      <c r="T241" s="415"/>
      <c r="U241" s="415"/>
      <c r="V241" s="415"/>
      <c r="W241" s="415"/>
      <c r="X241" s="415"/>
      <c r="Y241" s="415"/>
      <c r="Z241" s="415"/>
      <c r="AA241" s="215"/>
      <c r="AB241" s="404"/>
      <c r="AC241" s="405"/>
      <c r="AD241" s="405"/>
      <c r="AE241" s="405"/>
      <c r="AF241" s="405"/>
      <c r="AG241" s="406"/>
      <c r="AH241" s="240"/>
      <c r="AI241" s="247"/>
      <c r="AJ241" s="248"/>
      <c r="AK241" s="248"/>
      <c r="AL241" s="248"/>
      <c r="AM241" s="248"/>
      <c r="AN241" s="248"/>
      <c r="AO241" s="248"/>
      <c r="AP241" s="248"/>
      <c r="AQ241" s="249"/>
      <c r="AR241" s="232"/>
      <c r="AS241" s="233"/>
      <c r="AT241" s="233"/>
      <c r="AU241" s="233"/>
      <c r="AV241" s="233"/>
      <c r="AW241" s="233"/>
      <c r="AX241" s="233"/>
      <c r="AY241" s="233"/>
      <c r="AZ241" s="233"/>
      <c r="BA241" s="233"/>
      <c r="BB241" s="234"/>
      <c r="BC241" s="73" t="s">
        <v>5166</v>
      </c>
      <c r="BD241" s="74" t="str">
        <f t="shared" ref="BD241" ca="1" si="135">IF(AND(COUNTBLANK(B236:R241)=89,COUNTBLANK(S236:AA241)&lt;&gt;53,COUNTBLANK(AB236:BB241)&lt;&gt;155),1,"")</f>
        <v/>
      </c>
      <c r="BE241" s="168"/>
      <c r="BF241" s="169"/>
    </row>
    <row r="242" spans="1:58" ht="8.1" customHeight="1">
      <c r="A242" s="391">
        <v>36</v>
      </c>
      <c r="B242" s="392" t="str">
        <f ca="1">OFFSET(①一括入力!$V$9,'②（一括入力用）異動報告書'!$A242-1,0)</f>
        <v/>
      </c>
      <c r="C242" s="393"/>
      <c r="D242" s="393"/>
      <c r="E242" s="393"/>
      <c r="F242" s="393"/>
      <c r="G242" s="393"/>
      <c r="H242" s="393"/>
      <c r="I242" s="393"/>
      <c r="J242" s="394"/>
      <c r="K242" s="399" t="str">
        <f ca="1">IFERROR(OFFSET(①一括入力!$AP$9,'②（一括入力用）異動報告書'!$A242-1,0),"")</f>
        <v/>
      </c>
      <c r="L242" s="393"/>
      <c r="M242" s="393"/>
      <c r="N242" s="394"/>
      <c r="O242" s="399" t="str">
        <f ca="1">IFERROR(OFFSET(①一括入力!$AQ$9,'②（一括入力用）異動報告書'!$A242-1,0),"")</f>
        <v/>
      </c>
      <c r="P242" s="393"/>
      <c r="Q242" s="393"/>
      <c r="R242" s="401"/>
      <c r="S242" s="257" t="s">
        <v>5060</v>
      </c>
      <c r="T242" s="177"/>
      <c r="U242" s="204" t="str">
        <f ca="1">OFFSET(①一括入力!AV$9,'②（一括入力用）異動報告書'!$A242-1,0)</f>
        <v/>
      </c>
      <c r="V242" s="204" t="str">
        <f ca="1">OFFSET(①一括入力!AW$9,'②（一括入力用）異動報告書'!$A242-1,0)</f>
        <v/>
      </c>
      <c r="W242" s="204" t="str">
        <f ca="1">OFFSET(①一括入力!AX$9,'②（一括入力用）異動報告書'!$A242-1,0)</f>
        <v/>
      </c>
      <c r="X242" s="204" t="str">
        <f ca="1">OFFSET(①一括入力!AY$9,'②（一括入力用）異動報告書'!$A242-1,0)</f>
        <v/>
      </c>
      <c r="Y242" s="204" t="str">
        <f ca="1">OFFSET(①一括入力!AZ$9,'②（一括入力用）異動報告書'!$A242-1,0)</f>
        <v/>
      </c>
      <c r="Z242" s="204" t="str">
        <f ca="1">OFFSET(①一括入力!BA$9,'②（一括入力用）異動報告書'!$A242-1,0)</f>
        <v/>
      </c>
      <c r="AA242" s="207" t="str">
        <f ca="1">OFFSET(①一括入力!BB$9,'②（一括入力用）異動報告書'!$A242-1,0)</f>
        <v/>
      </c>
      <c r="AB242" s="235" t="s">
        <v>5104</v>
      </c>
      <c r="AC242" s="236"/>
      <c r="AD242" s="236"/>
      <c r="AE242" s="236"/>
      <c r="AF242" s="236"/>
      <c r="AG242" s="237"/>
      <c r="AH242" s="238" t="str">
        <f ca="1">OFFSET(①一括入力!$BF$9,'②（一括入力用）異動報告書'!A242-1,0)</f>
        <v/>
      </c>
      <c r="AI242" s="176" t="s">
        <v>5060</v>
      </c>
      <c r="AJ242" s="177"/>
      <c r="AK242" s="204" t="str">
        <f ca="1">OFFSET(①一括入力!BK$9,'②（一括入力用）異動報告書'!$A242-1,0)</f>
        <v/>
      </c>
      <c r="AL242" s="204" t="str">
        <f ca="1">OFFSET(①一括入力!BL$9,'②（一括入力用）異動報告書'!$A242-1,0)</f>
        <v/>
      </c>
      <c r="AM242" s="204" t="str">
        <f ca="1">OFFSET(①一括入力!BM$9,'②（一括入力用）異動報告書'!$A242-1,0)</f>
        <v/>
      </c>
      <c r="AN242" s="204" t="str">
        <f ca="1">OFFSET(①一括入力!BN$9,'②（一括入力用）異動報告書'!$A242-1,0)</f>
        <v/>
      </c>
      <c r="AO242" s="204" t="str">
        <f ca="1">OFFSET(①一括入力!BO$9,'②（一括入力用）異動報告書'!$A242-1,0)</f>
        <v/>
      </c>
      <c r="AP242" s="204" t="str">
        <f ca="1">OFFSET(①一括入力!BP$9,'②（一括入力用）異動報告書'!$A242-1,0)</f>
        <v/>
      </c>
      <c r="AQ242" s="204" t="str">
        <f ca="1">OFFSET(①一括入力!BQ$9,'②（一括入力用）異動報告書'!$A242-1,0)</f>
        <v/>
      </c>
      <c r="AR242" s="176" t="s">
        <v>5060</v>
      </c>
      <c r="AS242" s="177"/>
      <c r="AT242" s="204" t="str">
        <f ca="1">OFFSET(①一括入力!BY$9,'②（一括入力用）異動報告書'!$A242-1,0)</f>
        <v/>
      </c>
      <c r="AU242" s="204" t="str">
        <f ca="1">OFFSET(①一括入力!BZ$9,'②（一括入力用）異動報告書'!$A242-1,0)</f>
        <v/>
      </c>
      <c r="AV242" s="204" t="str">
        <f ca="1">OFFSET(①一括入力!CA$9,'②（一括入力用）異動報告書'!$A242-1,0)</f>
        <v/>
      </c>
      <c r="AW242" s="204" t="str">
        <f ca="1">OFFSET(①一括入力!CB$9,'②（一括入力用）異動報告書'!$A242-1,0)</f>
        <v/>
      </c>
      <c r="AX242" s="204" t="str">
        <f ca="1">OFFSET(①一括入力!CC$9,'②（一括入力用）異動報告書'!$A242-1,0)</f>
        <v/>
      </c>
      <c r="AY242" s="204" t="str">
        <f ca="1">OFFSET(①一括入力!CD$9,'②（一括入力用）異動報告書'!$A242-1,0)</f>
        <v/>
      </c>
      <c r="AZ242" s="207" t="str">
        <f ca="1">OFFSET(①一括入力!CE$9,'②（一括入力用）異動報告書'!$A242-1,0)</f>
        <v/>
      </c>
      <c r="BA242" s="210" t="str">
        <f ca="1">OFFSET(①一括入力!$CF$9,'②（一括入力用）異動報告書'!A242-1,0)</f>
        <v/>
      </c>
      <c r="BB242" s="211"/>
      <c r="BC242" s="160" t="s">
        <v>5131</v>
      </c>
      <c r="BD242" s="162" t="str">
        <f ca="1">OFFSET(①一括入力!$CI$9,A242-1,0)</f>
        <v/>
      </c>
      <c r="BE242" s="164"/>
      <c r="BF242" s="165"/>
    </row>
    <row r="243" spans="1:58" ht="8.1" customHeight="1">
      <c r="A243" s="391"/>
      <c r="B243" s="395"/>
      <c r="C243" s="245"/>
      <c r="D243" s="245"/>
      <c r="E243" s="245"/>
      <c r="F243" s="245"/>
      <c r="G243" s="245"/>
      <c r="H243" s="245"/>
      <c r="I243" s="245"/>
      <c r="J243" s="246"/>
      <c r="K243" s="244"/>
      <c r="L243" s="245"/>
      <c r="M243" s="245"/>
      <c r="N243" s="246"/>
      <c r="O243" s="244"/>
      <c r="P243" s="245"/>
      <c r="Q243" s="245"/>
      <c r="R243" s="402"/>
      <c r="S243" s="258"/>
      <c r="T243" s="179"/>
      <c r="U243" s="205"/>
      <c r="V243" s="205"/>
      <c r="W243" s="205"/>
      <c r="X243" s="205"/>
      <c r="Y243" s="205"/>
      <c r="Z243" s="205"/>
      <c r="AA243" s="208"/>
      <c r="AB243" s="254" t="s">
        <v>5105</v>
      </c>
      <c r="AC243" s="255"/>
      <c r="AD243" s="255"/>
      <c r="AE243" s="255"/>
      <c r="AF243" s="255"/>
      <c r="AG243" s="256"/>
      <c r="AH243" s="239"/>
      <c r="AI243" s="178"/>
      <c r="AJ243" s="179"/>
      <c r="AK243" s="205"/>
      <c r="AL243" s="205"/>
      <c r="AM243" s="205"/>
      <c r="AN243" s="205"/>
      <c r="AO243" s="205"/>
      <c r="AP243" s="205"/>
      <c r="AQ243" s="205"/>
      <c r="AR243" s="178"/>
      <c r="AS243" s="179"/>
      <c r="AT243" s="205"/>
      <c r="AU243" s="205"/>
      <c r="AV243" s="205"/>
      <c r="AW243" s="205"/>
      <c r="AX243" s="205"/>
      <c r="AY243" s="205"/>
      <c r="AZ243" s="208"/>
      <c r="BA243" s="212"/>
      <c r="BB243" s="213"/>
      <c r="BC243" s="161"/>
      <c r="BD243" s="163"/>
      <c r="BE243" s="166"/>
      <c r="BF243" s="167"/>
    </row>
    <row r="244" spans="1:58" ht="8.1" customHeight="1">
      <c r="A244" s="391"/>
      <c r="B244" s="396"/>
      <c r="C244" s="397"/>
      <c r="D244" s="397"/>
      <c r="E244" s="397"/>
      <c r="F244" s="397"/>
      <c r="G244" s="397"/>
      <c r="H244" s="397"/>
      <c r="I244" s="397"/>
      <c r="J244" s="398"/>
      <c r="K244" s="400"/>
      <c r="L244" s="397"/>
      <c r="M244" s="397"/>
      <c r="N244" s="398"/>
      <c r="O244" s="400"/>
      <c r="P244" s="397"/>
      <c r="Q244" s="397"/>
      <c r="R244" s="403"/>
      <c r="S244" s="259"/>
      <c r="T244" s="181"/>
      <c r="U244" s="206"/>
      <c r="V244" s="206"/>
      <c r="W244" s="206"/>
      <c r="X244" s="206"/>
      <c r="Y244" s="206"/>
      <c r="Z244" s="206"/>
      <c r="AA244" s="209"/>
      <c r="AB244" s="254" t="s">
        <v>5101</v>
      </c>
      <c r="AC244" s="255"/>
      <c r="AD244" s="255"/>
      <c r="AE244" s="255"/>
      <c r="AF244" s="255"/>
      <c r="AG244" s="256"/>
      <c r="AH244" s="239"/>
      <c r="AI244" s="180"/>
      <c r="AJ244" s="181"/>
      <c r="AK244" s="206"/>
      <c r="AL244" s="206"/>
      <c r="AM244" s="206"/>
      <c r="AN244" s="206"/>
      <c r="AO244" s="206"/>
      <c r="AP244" s="206"/>
      <c r="AQ244" s="206"/>
      <c r="AR244" s="180"/>
      <c r="AS244" s="181"/>
      <c r="AT244" s="206"/>
      <c r="AU244" s="206"/>
      <c r="AV244" s="206"/>
      <c r="AW244" s="206"/>
      <c r="AX244" s="206"/>
      <c r="AY244" s="206"/>
      <c r="AZ244" s="209"/>
      <c r="BA244" s="214"/>
      <c r="BB244" s="215"/>
      <c r="BC244" s="71" t="s">
        <v>5163</v>
      </c>
      <c r="BD244" s="72" t="str">
        <f t="shared" ref="BD244" ca="1" si="136">IF(AND(COUNTBLANK(B242:BB247)&lt;&gt;309,COUNTBLANK(B242:R247)&lt;&gt;89),1,"")</f>
        <v/>
      </c>
      <c r="BE244" s="166"/>
      <c r="BF244" s="167"/>
    </row>
    <row r="245" spans="1:58" ht="8.1" customHeight="1">
      <c r="A245" s="391"/>
      <c r="B245" s="416" t="s">
        <v>5037</v>
      </c>
      <c r="C245" s="417"/>
      <c r="D245" s="407" t="str">
        <f ca="1">OFFSET(①一括入力!AA$9,'②（一括入力用）異動報告書'!$A242-1,0)</f>
        <v/>
      </c>
      <c r="E245" s="407" t="str">
        <f ca="1">OFFSET(①一括入力!AB$9,'②（一括入力用）異動報告書'!$A242-1,0)</f>
        <v/>
      </c>
      <c r="F245" s="407" t="str">
        <f ca="1">OFFSET(①一括入力!AC$9,'②（一括入力用）異動報告書'!$A242-1,0)</f>
        <v/>
      </c>
      <c r="G245" s="407" t="str">
        <f ca="1">OFFSET(①一括入力!AD$9,'②（一括入力用）異動報告書'!$A242-1,0)</f>
        <v/>
      </c>
      <c r="H245" s="407" t="str">
        <f ca="1">OFFSET(①一括入力!AE$9,'②（一括入力用）異動報告書'!$A242-1,0)</f>
        <v/>
      </c>
      <c r="I245" s="407" t="str">
        <f ca="1">OFFSET(①一括入力!AF$9,'②（一括入力用）異動報告書'!$A242-1,0)</f>
        <v/>
      </c>
      <c r="J245" s="407" t="str">
        <f ca="1">OFFSET(①一括入力!AG$9,'②（一括入力用）異動報告書'!$A242-1,0)</f>
        <v/>
      </c>
      <c r="K245" s="241" t="str">
        <f ca="1">IFERROR(OFFSET(①一括入力!$AK$9,'②（一括入力用）異動報告書'!$A242-1,0),"")</f>
        <v/>
      </c>
      <c r="L245" s="242"/>
      <c r="M245" s="242"/>
      <c r="N245" s="243"/>
      <c r="O245" s="241" t="str">
        <f ca="1">IFERROR(OFFSET(①一括入力!$AL$9,'②（一括入力用）異動報告書'!$A242-1,0),"")</f>
        <v/>
      </c>
      <c r="P245" s="242"/>
      <c r="Q245" s="242"/>
      <c r="R245" s="409"/>
      <c r="S245" s="411" t="str">
        <f ca="1">OFFSET(①一括入力!$BC$9,'②（一括入力用）異動報告書'!$A242-1,0)</f>
        <v/>
      </c>
      <c r="T245" s="412"/>
      <c r="U245" s="412"/>
      <c r="V245" s="412"/>
      <c r="W245" s="412"/>
      <c r="X245" s="412"/>
      <c r="Y245" s="412"/>
      <c r="Z245" s="412"/>
      <c r="AA245" s="413"/>
      <c r="AB245" s="254" t="s">
        <v>5102</v>
      </c>
      <c r="AC245" s="255"/>
      <c r="AD245" s="255"/>
      <c r="AE245" s="255"/>
      <c r="AF245" s="255"/>
      <c r="AG245" s="256"/>
      <c r="AH245" s="239"/>
      <c r="AI245" s="241" t="str">
        <f ca="1">OFFSET(①一括入力!$BT$9,'②（一括入力用）異動報告書'!A242-1,0)</f>
        <v/>
      </c>
      <c r="AJ245" s="242"/>
      <c r="AK245" s="242"/>
      <c r="AL245" s="242"/>
      <c r="AM245" s="242"/>
      <c r="AN245" s="242"/>
      <c r="AO245" s="242"/>
      <c r="AP245" s="242"/>
      <c r="AQ245" s="243"/>
      <c r="AR245" s="229" t="str">
        <f ca="1">OFFSET(①一括入力!$CG$9,'②（一括入力用）異動報告書'!A242-1,0)</f>
        <v/>
      </c>
      <c r="AS245" s="230"/>
      <c r="AT245" s="230"/>
      <c r="AU245" s="230"/>
      <c r="AV245" s="230"/>
      <c r="AW245" s="230"/>
      <c r="AX245" s="230"/>
      <c r="AY245" s="230"/>
      <c r="AZ245" s="230"/>
      <c r="BA245" s="230"/>
      <c r="BB245" s="231"/>
      <c r="BC245" s="71" t="s">
        <v>5168</v>
      </c>
      <c r="BD245" s="72" t="str">
        <f t="shared" ref="BD245" ca="1" si="137">IF(OR(COUNTBLANK(S242:AA247)=45,COUNTBLANK(S242:AA247)=53),"",1)</f>
        <v/>
      </c>
      <c r="BE245" s="166"/>
      <c r="BF245" s="167"/>
    </row>
    <row r="246" spans="1:58" ht="8.1" customHeight="1">
      <c r="A246" s="391"/>
      <c r="B246" s="258"/>
      <c r="C246" s="179"/>
      <c r="D246" s="205"/>
      <c r="E246" s="205"/>
      <c r="F246" s="205"/>
      <c r="G246" s="205"/>
      <c r="H246" s="205"/>
      <c r="I246" s="205"/>
      <c r="J246" s="205"/>
      <c r="K246" s="244"/>
      <c r="L246" s="245"/>
      <c r="M246" s="245"/>
      <c r="N246" s="246"/>
      <c r="O246" s="244"/>
      <c r="P246" s="245"/>
      <c r="Q246" s="245"/>
      <c r="R246" s="402"/>
      <c r="S246" s="212"/>
      <c r="T246" s="414"/>
      <c r="U246" s="414"/>
      <c r="V246" s="414"/>
      <c r="W246" s="414"/>
      <c r="X246" s="414"/>
      <c r="Y246" s="414"/>
      <c r="Z246" s="414"/>
      <c r="AA246" s="213"/>
      <c r="AB246" s="254" t="s">
        <v>5103</v>
      </c>
      <c r="AC246" s="255"/>
      <c r="AD246" s="255"/>
      <c r="AE246" s="255"/>
      <c r="AF246" s="255"/>
      <c r="AG246" s="256"/>
      <c r="AH246" s="239"/>
      <c r="AI246" s="244"/>
      <c r="AJ246" s="245"/>
      <c r="AK246" s="245"/>
      <c r="AL246" s="245"/>
      <c r="AM246" s="245"/>
      <c r="AN246" s="245"/>
      <c r="AO246" s="245"/>
      <c r="AP246" s="245"/>
      <c r="AQ246" s="246"/>
      <c r="AR246" s="229"/>
      <c r="AS246" s="230"/>
      <c r="AT246" s="230"/>
      <c r="AU246" s="230"/>
      <c r="AV246" s="230"/>
      <c r="AW246" s="230"/>
      <c r="AX246" s="230"/>
      <c r="AY246" s="230"/>
      <c r="AZ246" s="230"/>
      <c r="BA246" s="230"/>
      <c r="BB246" s="231"/>
      <c r="BC246" s="71" t="s">
        <v>5169</v>
      </c>
      <c r="BD246" s="72" t="str">
        <f t="shared" ref="BD246" ca="1" si="138">IF(OR(AH242=2,AH242=3,AH242=4),IF(COUNTBLANK(AB242:AQ247)=81,"",1),IF(COUNTBLANK(AB242:AQ247)=82,"",IF(COUNTBLANK(AB242:AQ247)=90,"",1)))</f>
        <v/>
      </c>
      <c r="BE246" s="166"/>
      <c r="BF246" s="167"/>
    </row>
    <row r="247" spans="1:58" ht="8.1" customHeight="1">
      <c r="A247" s="391"/>
      <c r="B247" s="418"/>
      <c r="C247" s="419"/>
      <c r="D247" s="408"/>
      <c r="E247" s="408"/>
      <c r="F247" s="408"/>
      <c r="G247" s="408"/>
      <c r="H247" s="408"/>
      <c r="I247" s="408"/>
      <c r="J247" s="408"/>
      <c r="K247" s="247"/>
      <c r="L247" s="248"/>
      <c r="M247" s="248"/>
      <c r="N247" s="249"/>
      <c r="O247" s="247"/>
      <c r="P247" s="248"/>
      <c r="Q247" s="248"/>
      <c r="R247" s="410"/>
      <c r="S247" s="214"/>
      <c r="T247" s="415"/>
      <c r="U247" s="415"/>
      <c r="V247" s="415"/>
      <c r="W247" s="415"/>
      <c r="X247" s="415"/>
      <c r="Y247" s="415"/>
      <c r="Z247" s="415"/>
      <c r="AA247" s="215"/>
      <c r="AB247" s="404"/>
      <c r="AC247" s="405"/>
      <c r="AD247" s="405"/>
      <c r="AE247" s="405"/>
      <c r="AF247" s="405"/>
      <c r="AG247" s="406"/>
      <c r="AH247" s="240"/>
      <c r="AI247" s="247"/>
      <c r="AJ247" s="248"/>
      <c r="AK247" s="248"/>
      <c r="AL247" s="248"/>
      <c r="AM247" s="248"/>
      <c r="AN247" s="248"/>
      <c r="AO247" s="248"/>
      <c r="AP247" s="248"/>
      <c r="AQ247" s="249"/>
      <c r="AR247" s="232"/>
      <c r="AS247" s="233"/>
      <c r="AT247" s="233"/>
      <c r="AU247" s="233"/>
      <c r="AV247" s="233"/>
      <c r="AW247" s="233"/>
      <c r="AX247" s="233"/>
      <c r="AY247" s="233"/>
      <c r="AZ247" s="233"/>
      <c r="BA247" s="233"/>
      <c r="BB247" s="234"/>
      <c r="BC247" s="73" t="s">
        <v>5166</v>
      </c>
      <c r="BD247" s="74" t="str">
        <f t="shared" ref="BD247" ca="1" si="139">IF(AND(COUNTBLANK(B242:R247)=89,COUNTBLANK(S242:AA247)&lt;&gt;53,COUNTBLANK(AB242:BB247)&lt;&gt;155),1,"")</f>
        <v/>
      </c>
      <c r="BE247" s="168"/>
      <c r="BF247" s="169"/>
    </row>
    <row r="248" spans="1:58" ht="8.1" customHeight="1">
      <c r="A248" s="391">
        <v>37</v>
      </c>
      <c r="B248" s="392" t="str">
        <f ca="1">OFFSET(①一括入力!$V$9,'②（一括入力用）異動報告書'!$A248-1,0)</f>
        <v/>
      </c>
      <c r="C248" s="393"/>
      <c r="D248" s="393"/>
      <c r="E248" s="393"/>
      <c r="F248" s="393"/>
      <c r="G248" s="393"/>
      <c r="H248" s="393"/>
      <c r="I248" s="393"/>
      <c r="J248" s="394"/>
      <c r="K248" s="399" t="str">
        <f ca="1">IFERROR(OFFSET(①一括入力!$AP$9,'②（一括入力用）異動報告書'!$A248-1,0),"")</f>
        <v/>
      </c>
      <c r="L248" s="393"/>
      <c r="M248" s="393"/>
      <c r="N248" s="394"/>
      <c r="O248" s="399" t="str">
        <f ca="1">IFERROR(OFFSET(①一括入力!$AQ$9,'②（一括入力用）異動報告書'!$A248-1,0),"")</f>
        <v/>
      </c>
      <c r="P248" s="393"/>
      <c r="Q248" s="393"/>
      <c r="R248" s="401"/>
      <c r="S248" s="257" t="s">
        <v>5060</v>
      </c>
      <c r="T248" s="177"/>
      <c r="U248" s="204" t="str">
        <f ca="1">OFFSET(①一括入力!AV$9,'②（一括入力用）異動報告書'!$A248-1,0)</f>
        <v/>
      </c>
      <c r="V248" s="204" t="str">
        <f ca="1">OFFSET(①一括入力!AW$9,'②（一括入力用）異動報告書'!$A248-1,0)</f>
        <v/>
      </c>
      <c r="W248" s="204" t="str">
        <f ca="1">OFFSET(①一括入力!AX$9,'②（一括入力用）異動報告書'!$A248-1,0)</f>
        <v/>
      </c>
      <c r="X248" s="204" t="str">
        <f ca="1">OFFSET(①一括入力!AY$9,'②（一括入力用）異動報告書'!$A248-1,0)</f>
        <v/>
      </c>
      <c r="Y248" s="204" t="str">
        <f ca="1">OFFSET(①一括入力!AZ$9,'②（一括入力用）異動報告書'!$A248-1,0)</f>
        <v/>
      </c>
      <c r="Z248" s="204" t="str">
        <f ca="1">OFFSET(①一括入力!BA$9,'②（一括入力用）異動報告書'!$A248-1,0)</f>
        <v/>
      </c>
      <c r="AA248" s="207" t="str">
        <f ca="1">OFFSET(①一括入力!BB$9,'②（一括入力用）異動報告書'!$A248-1,0)</f>
        <v/>
      </c>
      <c r="AB248" s="235" t="s">
        <v>5104</v>
      </c>
      <c r="AC248" s="236"/>
      <c r="AD248" s="236"/>
      <c r="AE248" s="236"/>
      <c r="AF248" s="236"/>
      <c r="AG248" s="237"/>
      <c r="AH248" s="238" t="str">
        <f ca="1">OFFSET(①一括入力!$BF$9,'②（一括入力用）異動報告書'!A248-1,0)</f>
        <v/>
      </c>
      <c r="AI248" s="176" t="s">
        <v>5060</v>
      </c>
      <c r="AJ248" s="177"/>
      <c r="AK248" s="204" t="str">
        <f ca="1">OFFSET(①一括入力!BK$9,'②（一括入力用）異動報告書'!$A248-1,0)</f>
        <v/>
      </c>
      <c r="AL248" s="204" t="str">
        <f ca="1">OFFSET(①一括入力!BL$9,'②（一括入力用）異動報告書'!$A248-1,0)</f>
        <v/>
      </c>
      <c r="AM248" s="204" t="str">
        <f ca="1">OFFSET(①一括入力!BM$9,'②（一括入力用）異動報告書'!$A248-1,0)</f>
        <v/>
      </c>
      <c r="AN248" s="204" t="str">
        <f ca="1">OFFSET(①一括入力!BN$9,'②（一括入力用）異動報告書'!$A248-1,0)</f>
        <v/>
      </c>
      <c r="AO248" s="204" t="str">
        <f ca="1">OFFSET(①一括入力!BO$9,'②（一括入力用）異動報告書'!$A248-1,0)</f>
        <v/>
      </c>
      <c r="AP248" s="204" t="str">
        <f ca="1">OFFSET(①一括入力!BP$9,'②（一括入力用）異動報告書'!$A248-1,0)</f>
        <v/>
      </c>
      <c r="AQ248" s="204" t="str">
        <f ca="1">OFFSET(①一括入力!BQ$9,'②（一括入力用）異動報告書'!$A248-1,0)</f>
        <v/>
      </c>
      <c r="AR248" s="176" t="s">
        <v>5060</v>
      </c>
      <c r="AS248" s="177"/>
      <c r="AT248" s="204" t="str">
        <f ca="1">OFFSET(①一括入力!BY$9,'②（一括入力用）異動報告書'!$A248-1,0)</f>
        <v/>
      </c>
      <c r="AU248" s="204" t="str">
        <f ca="1">OFFSET(①一括入力!BZ$9,'②（一括入力用）異動報告書'!$A248-1,0)</f>
        <v/>
      </c>
      <c r="AV248" s="204" t="str">
        <f ca="1">OFFSET(①一括入力!CA$9,'②（一括入力用）異動報告書'!$A248-1,0)</f>
        <v/>
      </c>
      <c r="AW248" s="204" t="str">
        <f ca="1">OFFSET(①一括入力!CB$9,'②（一括入力用）異動報告書'!$A248-1,0)</f>
        <v/>
      </c>
      <c r="AX248" s="204" t="str">
        <f ca="1">OFFSET(①一括入力!CC$9,'②（一括入力用）異動報告書'!$A248-1,0)</f>
        <v/>
      </c>
      <c r="AY248" s="204" t="str">
        <f ca="1">OFFSET(①一括入力!CD$9,'②（一括入力用）異動報告書'!$A248-1,0)</f>
        <v/>
      </c>
      <c r="AZ248" s="207" t="str">
        <f ca="1">OFFSET(①一括入力!CE$9,'②（一括入力用）異動報告書'!$A248-1,0)</f>
        <v/>
      </c>
      <c r="BA248" s="210" t="str">
        <f ca="1">OFFSET(①一括入力!$CF$9,'②（一括入力用）異動報告書'!A248-1,0)</f>
        <v/>
      </c>
      <c r="BB248" s="211"/>
      <c r="BC248" s="160" t="s">
        <v>5131</v>
      </c>
      <c r="BD248" s="162" t="str">
        <f ca="1">OFFSET(①一括入力!$CI$9,A248-1,0)</f>
        <v/>
      </c>
      <c r="BE248" s="164"/>
      <c r="BF248" s="165"/>
    </row>
    <row r="249" spans="1:58" ht="8.1" customHeight="1">
      <c r="A249" s="391"/>
      <c r="B249" s="395"/>
      <c r="C249" s="245"/>
      <c r="D249" s="245"/>
      <c r="E249" s="245"/>
      <c r="F249" s="245"/>
      <c r="G249" s="245"/>
      <c r="H249" s="245"/>
      <c r="I249" s="245"/>
      <c r="J249" s="246"/>
      <c r="K249" s="244"/>
      <c r="L249" s="245"/>
      <c r="M249" s="245"/>
      <c r="N249" s="246"/>
      <c r="O249" s="244"/>
      <c r="P249" s="245"/>
      <c r="Q249" s="245"/>
      <c r="R249" s="402"/>
      <c r="S249" s="258"/>
      <c r="T249" s="179"/>
      <c r="U249" s="205"/>
      <c r="V249" s="205"/>
      <c r="W249" s="205"/>
      <c r="X249" s="205"/>
      <c r="Y249" s="205"/>
      <c r="Z249" s="205"/>
      <c r="AA249" s="208"/>
      <c r="AB249" s="254" t="s">
        <v>5105</v>
      </c>
      <c r="AC249" s="255"/>
      <c r="AD249" s="255"/>
      <c r="AE249" s="255"/>
      <c r="AF249" s="255"/>
      <c r="AG249" s="256"/>
      <c r="AH249" s="239"/>
      <c r="AI249" s="178"/>
      <c r="AJ249" s="179"/>
      <c r="AK249" s="205"/>
      <c r="AL249" s="205"/>
      <c r="AM249" s="205"/>
      <c r="AN249" s="205"/>
      <c r="AO249" s="205"/>
      <c r="AP249" s="205"/>
      <c r="AQ249" s="205"/>
      <c r="AR249" s="178"/>
      <c r="AS249" s="179"/>
      <c r="AT249" s="205"/>
      <c r="AU249" s="205"/>
      <c r="AV249" s="205"/>
      <c r="AW249" s="205"/>
      <c r="AX249" s="205"/>
      <c r="AY249" s="205"/>
      <c r="AZ249" s="208"/>
      <c r="BA249" s="212"/>
      <c r="BB249" s="213"/>
      <c r="BC249" s="161"/>
      <c r="BD249" s="163"/>
      <c r="BE249" s="166"/>
      <c r="BF249" s="167"/>
    </row>
    <row r="250" spans="1:58" ht="8.1" customHeight="1">
      <c r="A250" s="391"/>
      <c r="B250" s="396"/>
      <c r="C250" s="397"/>
      <c r="D250" s="397"/>
      <c r="E250" s="397"/>
      <c r="F250" s="397"/>
      <c r="G250" s="397"/>
      <c r="H250" s="397"/>
      <c r="I250" s="397"/>
      <c r="J250" s="398"/>
      <c r="K250" s="400"/>
      <c r="L250" s="397"/>
      <c r="M250" s="397"/>
      <c r="N250" s="398"/>
      <c r="O250" s="400"/>
      <c r="P250" s="397"/>
      <c r="Q250" s="397"/>
      <c r="R250" s="403"/>
      <c r="S250" s="259"/>
      <c r="T250" s="181"/>
      <c r="U250" s="206"/>
      <c r="V250" s="206"/>
      <c r="W250" s="206"/>
      <c r="X250" s="206"/>
      <c r="Y250" s="206"/>
      <c r="Z250" s="206"/>
      <c r="AA250" s="209"/>
      <c r="AB250" s="254" t="s">
        <v>5101</v>
      </c>
      <c r="AC250" s="255"/>
      <c r="AD250" s="255"/>
      <c r="AE250" s="255"/>
      <c r="AF250" s="255"/>
      <c r="AG250" s="256"/>
      <c r="AH250" s="239"/>
      <c r="AI250" s="180"/>
      <c r="AJ250" s="181"/>
      <c r="AK250" s="206"/>
      <c r="AL250" s="206"/>
      <c r="AM250" s="206"/>
      <c r="AN250" s="206"/>
      <c r="AO250" s="206"/>
      <c r="AP250" s="206"/>
      <c r="AQ250" s="206"/>
      <c r="AR250" s="180"/>
      <c r="AS250" s="181"/>
      <c r="AT250" s="206"/>
      <c r="AU250" s="206"/>
      <c r="AV250" s="206"/>
      <c r="AW250" s="206"/>
      <c r="AX250" s="206"/>
      <c r="AY250" s="206"/>
      <c r="AZ250" s="209"/>
      <c r="BA250" s="214"/>
      <c r="BB250" s="215"/>
      <c r="BC250" s="71" t="s">
        <v>5163</v>
      </c>
      <c r="BD250" s="72" t="str">
        <f t="shared" ref="BD250" ca="1" si="140">IF(AND(COUNTBLANK(B248:BB253)&lt;&gt;309,COUNTBLANK(B248:R253)&lt;&gt;89),1,"")</f>
        <v/>
      </c>
      <c r="BE250" s="166"/>
      <c r="BF250" s="167"/>
    </row>
    <row r="251" spans="1:58" ht="8.1" customHeight="1">
      <c r="A251" s="391"/>
      <c r="B251" s="416" t="s">
        <v>5037</v>
      </c>
      <c r="C251" s="417"/>
      <c r="D251" s="407" t="str">
        <f ca="1">OFFSET(①一括入力!AA$9,'②（一括入力用）異動報告書'!$A248-1,0)</f>
        <v/>
      </c>
      <c r="E251" s="407" t="str">
        <f ca="1">OFFSET(①一括入力!AB$9,'②（一括入力用）異動報告書'!$A248-1,0)</f>
        <v/>
      </c>
      <c r="F251" s="407" t="str">
        <f ca="1">OFFSET(①一括入力!AC$9,'②（一括入力用）異動報告書'!$A248-1,0)</f>
        <v/>
      </c>
      <c r="G251" s="407" t="str">
        <f ca="1">OFFSET(①一括入力!AD$9,'②（一括入力用）異動報告書'!$A248-1,0)</f>
        <v/>
      </c>
      <c r="H251" s="407" t="str">
        <f ca="1">OFFSET(①一括入力!AE$9,'②（一括入力用）異動報告書'!$A248-1,0)</f>
        <v/>
      </c>
      <c r="I251" s="407" t="str">
        <f ca="1">OFFSET(①一括入力!AF$9,'②（一括入力用）異動報告書'!$A248-1,0)</f>
        <v/>
      </c>
      <c r="J251" s="407" t="str">
        <f ca="1">OFFSET(①一括入力!AG$9,'②（一括入力用）異動報告書'!$A248-1,0)</f>
        <v/>
      </c>
      <c r="K251" s="241" t="str">
        <f ca="1">IFERROR(OFFSET(①一括入力!$AK$9,'②（一括入力用）異動報告書'!$A248-1,0),"")</f>
        <v/>
      </c>
      <c r="L251" s="242"/>
      <c r="M251" s="242"/>
      <c r="N251" s="243"/>
      <c r="O251" s="241" t="str">
        <f ca="1">IFERROR(OFFSET(①一括入力!$AL$9,'②（一括入力用）異動報告書'!$A248-1,0),"")</f>
        <v/>
      </c>
      <c r="P251" s="242"/>
      <c r="Q251" s="242"/>
      <c r="R251" s="409"/>
      <c r="S251" s="411" t="str">
        <f ca="1">OFFSET(①一括入力!$BC$9,'②（一括入力用）異動報告書'!$A248-1,0)</f>
        <v/>
      </c>
      <c r="T251" s="412"/>
      <c r="U251" s="412"/>
      <c r="V251" s="412"/>
      <c r="W251" s="412"/>
      <c r="X251" s="412"/>
      <c r="Y251" s="412"/>
      <c r="Z251" s="412"/>
      <c r="AA251" s="413"/>
      <c r="AB251" s="254" t="s">
        <v>5102</v>
      </c>
      <c r="AC251" s="255"/>
      <c r="AD251" s="255"/>
      <c r="AE251" s="255"/>
      <c r="AF251" s="255"/>
      <c r="AG251" s="256"/>
      <c r="AH251" s="239"/>
      <c r="AI251" s="241" t="str">
        <f ca="1">OFFSET(①一括入力!$BT$9,'②（一括入力用）異動報告書'!A248-1,0)</f>
        <v/>
      </c>
      <c r="AJ251" s="242"/>
      <c r="AK251" s="242"/>
      <c r="AL251" s="242"/>
      <c r="AM251" s="242"/>
      <c r="AN251" s="242"/>
      <c r="AO251" s="242"/>
      <c r="AP251" s="242"/>
      <c r="AQ251" s="243"/>
      <c r="AR251" s="229" t="str">
        <f ca="1">OFFSET(①一括入力!$CG$9,'②（一括入力用）異動報告書'!A248-1,0)</f>
        <v/>
      </c>
      <c r="AS251" s="230"/>
      <c r="AT251" s="230"/>
      <c r="AU251" s="230"/>
      <c r="AV251" s="230"/>
      <c r="AW251" s="230"/>
      <c r="AX251" s="230"/>
      <c r="AY251" s="230"/>
      <c r="AZ251" s="230"/>
      <c r="BA251" s="230"/>
      <c r="BB251" s="231"/>
      <c r="BC251" s="71" t="s">
        <v>5168</v>
      </c>
      <c r="BD251" s="72" t="str">
        <f t="shared" ref="BD251" ca="1" si="141">IF(OR(COUNTBLANK(S248:AA253)=45,COUNTBLANK(S248:AA253)=53),"",1)</f>
        <v/>
      </c>
      <c r="BE251" s="166"/>
      <c r="BF251" s="167"/>
    </row>
    <row r="252" spans="1:58" ht="8.1" customHeight="1">
      <c r="A252" s="391"/>
      <c r="B252" s="258"/>
      <c r="C252" s="179"/>
      <c r="D252" s="205"/>
      <c r="E252" s="205"/>
      <c r="F252" s="205"/>
      <c r="G252" s="205"/>
      <c r="H252" s="205"/>
      <c r="I252" s="205"/>
      <c r="J252" s="205"/>
      <c r="K252" s="244"/>
      <c r="L252" s="245"/>
      <c r="M252" s="245"/>
      <c r="N252" s="246"/>
      <c r="O252" s="244"/>
      <c r="P252" s="245"/>
      <c r="Q252" s="245"/>
      <c r="R252" s="402"/>
      <c r="S252" s="212"/>
      <c r="T252" s="414"/>
      <c r="U252" s="414"/>
      <c r="V252" s="414"/>
      <c r="W252" s="414"/>
      <c r="X252" s="414"/>
      <c r="Y252" s="414"/>
      <c r="Z252" s="414"/>
      <c r="AA252" s="213"/>
      <c r="AB252" s="254" t="s">
        <v>5103</v>
      </c>
      <c r="AC252" s="255"/>
      <c r="AD252" s="255"/>
      <c r="AE252" s="255"/>
      <c r="AF252" s="255"/>
      <c r="AG252" s="256"/>
      <c r="AH252" s="239"/>
      <c r="AI252" s="244"/>
      <c r="AJ252" s="245"/>
      <c r="AK252" s="245"/>
      <c r="AL252" s="245"/>
      <c r="AM252" s="245"/>
      <c r="AN252" s="245"/>
      <c r="AO252" s="245"/>
      <c r="AP252" s="245"/>
      <c r="AQ252" s="246"/>
      <c r="AR252" s="229"/>
      <c r="AS252" s="230"/>
      <c r="AT252" s="230"/>
      <c r="AU252" s="230"/>
      <c r="AV252" s="230"/>
      <c r="AW252" s="230"/>
      <c r="AX252" s="230"/>
      <c r="AY252" s="230"/>
      <c r="AZ252" s="230"/>
      <c r="BA252" s="230"/>
      <c r="BB252" s="231"/>
      <c r="BC252" s="71" t="s">
        <v>5169</v>
      </c>
      <c r="BD252" s="72" t="str">
        <f t="shared" ref="BD252" ca="1" si="142">IF(OR(AH248=2,AH248=3,AH248=4),IF(COUNTBLANK(AB248:AQ253)=81,"",1),IF(COUNTBLANK(AB248:AQ253)=82,"",IF(COUNTBLANK(AB248:AQ253)=90,"",1)))</f>
        <v/>
      </c>
      <c r="BE252" s="166"/>
      <c r="BF252" s="167"/>
    </row>
    <row r="253" spans="1:58" ht="8.1" customHeight="1">
      <c r="A253" s="391"/>
      <c r="B253" s="418"/>
      <c r="C253" s="419"/>
      <c r="D253" s="408"/>
      <c r="E253" s="408"/>
      <c r="F253" s="408"/>
      <c r="G253" s="408"/>
      <c r="H253" s="408"/>
      <c r="I253" s="408"/>
      <c r="J253" s="408"/>
      <c r="K253" s="247"/>
      <c r="L253" s="248"/>
      <c r="M253" s="248"/>
      <c r="N253" s="249"/>
      <c r="O253" s="247"/>
      <c r="P253" s="248"/>
      <c r="Q253" s="248"/>
      <c r="R253" s="410"/>
      <c r="S253" s="214"/>
      <c r="T253" s="415"/>
      <c r="U253" s="415"/>
      <c r="V253" s="415"/>
      <c r="W253" s="415"/>
      <c r="X253" s="415"/>
      <c r="Y253" s="415"/>
      <c r="Z253" s="415"/>
      <c r="AA253" s="215"/>
      <c r="AB253" s="404"/>
      <c r="AC253" s="405"/>
      <c r="AD253" s="405"/>
      <c r="AE253" s="405"/>
      <c r="AF253" s="405"/>
      <c r="AG253" s="406"/>
      <c r="AH253" s="240"/>
      <c r="AI253" s="247"/>
      <c r="AJ253" s="248"/>
      <c r="AK253" s="248"/>
      <c r="AL253" s="248"/>
      <c r="AM253" s="248"/>
      <c r="AN253" s="248"/>
      <c r="AO253" s="248"/>
      <c r="AP253" s="248"/>
      <c r="AQ253" s="249"/>
      <c r="AR253" s="232"/>
      <c r="AS253" s="233"/>
      <c r="AT253" s="233"/>
      <c r="AU253" s="233"/>
      <c r="AV253" s="233"/>
      <c r="AW253" s="233"/>
      <c r="AX253" s="233"/>
      <c r="AY253" s="233"/>
      <c r="AZ253" s="233"/>
      <c r="BA253" s="233"/>
      <c r="BB253" s="234"/>
      <c r="BC253" s="73" t="s">
        <v>5166</v>
      </c>
      <c r="BD253" s="74" t="str">
        <f t="shared" ref="BD253" ca="1" si="143">IF(AND(COUNTBLANK(B248:R253)=89,COUNTBLANK(S248:AA253)&lt;&gt;53,COUNTBLANK(AB248:BB253)&lt;&gt;155),1,"")</f>
        <v/>
      </c>
      <c r="BE253" s="168"/>
      <c r="BF253" s="169"/>
    </row>
    <row r="254" spans="1:58" ht="8.1" customHeight="1">
      <c r="A254" s="391">
        <v>38</v>
      </c>
      <c r="B254" s="392" t="str">
        <f ca="1">OFFSET(①一括入力!$V$9,'②（一括入力用）異動報告書'!$A254-1,0)</f>
        <v/>
      </c>
      <c r="C254" s="393"/>
      <c r="D254" s="393"/>
      <c r="E254" s="393"/>
      <c r="F254" s="393"/>
      <c r="G254" s="393"/>
      <c r="H254" s="393"/>
      <c r="I254" s="393"/>
      <c r="J254" s="394"/>
      <c r="K254" s="399" t="str">
        <f ca="1">IFERROR(OFFSET(①一括入力!$AP$9,'②（一括入力用）異動報告書'!$A254-1,0),"")</f>
        <v/>
      </c>
      <c r="L254" s="393"/>
      <c r="M254" s="393"/>
      <c r="N254" s="394"/>
      <c r="O254" s="399" t="str">
        <f ca="1">IFERROR(OFFSET(①一括入力!$AQ$9,'②（一括入力用）異動報告書'!$A254-1,0),"")</f>
        <v/>
      </c>
      <c r="P254" s="393"/>
      <c r="Q254" s="393"/>
      <c r="R254" s="401"/>
      <c r="S254" s="257" t="s">
        <v>5060</v>
      </c>
      <c r="T254" s="177"/>
      <c r="U254" s="204" t="str">
        <f ca="1">OFFSET(①一括入力!AV$9,'②（一括入力用）異動報告書'!$A254-1,0)</f>
        <v/>
      </c>
      <c r="V254" s="204" t="str">
        <f ca="1">OFFSET(①一括入力!AW$9,'②（一括入力用）異動報告書'!$A254-1,0)</f>
        <v/>
      </c>
      <c r="W254" s="204" t="str">
        <f ca="1">OFFSET(①一括入力!AX$9,'②（一括入力用）異動報告書'!$A254-1,0)</f>
        <v/>
      </c>
      <c r="X254" s="204" t="str">
        <f ca="1">OFFSET(①一括入力!AY$9,'②（一括入力用）異動報告書'!$A254-1,0)</f>
        <v/>
      </c>
      <c r="Y254" s="204" t="str">
        <f ca="1">OFFSET(①一括入力!AZ$9,'②（一括入力用）異動報告書'!$A254-1,0)</f>
        <v/>
      </c>
      <c r="Z254" s="204" t="str">
        <f ca="1">OFFSET(①一括入力!BA$9,'②（一括入力用）異動報告書'!$A254-1,0)</f>
        <v/>
      </c>
      <c r="AA254" s="207" t="str">
        <f ca="1">OFFSET(①一括入力!BB$9,'②（一括入力用）異動報告書'!$A254-1,0)</f>
        <v/>
      </c>
      <c r="AB254" s="235" t="s">
        <v>5104</v>
      </c>
      <c r="AC254" s="236"/>
      <c r="AD254" s="236"/>
      <c r="AE254" s="236"/>
      <c r="AF254" s="236"/>
      <c r="AG254" s="237"/>
      <c r="AH254" s="238" t="str">
        <f ca="1">OFFSET(①一括入力!$BF$9,'②（一括入力用）異動報告書'!A254-1,0)</f>
        <v/>
      </c>
      <c r="AI254" s="176" t="s">
        <v>5060</v>
      </c>
      <c r="AJ254" s="177"/>
      <c r="AK254" s="204" t="str">
        <f ca="1">OFFSET(①一括入力!BK$9,'②（一括入力用）異動報告書'!$A254-1,0)</f>
        <v/>
      </c>
      <c r="AL254" s="204" t="str">
        <f ca="1">OFFSET(①一括入力!BL$9,'②（一括入力用）異動報告書'!$A254-1,0)</f>
        <v/>
      </c>
      <c r="AM254" s="204" t="str">
        <f ca="1">OFFSET(①一括入力!BM$9,'②（一括入力用）異動報告書'!$A254-1,0)</f>
        <v/>
      </c>
      <c r="AN254" s="204" t="str">
        <f ca="1">OFFSET(①一括入力!BN$9,'②（一括入力用）異動報告書'!$A254-1,0)</f>
        <v/>
      </c>
      <c r="AO254" s="204" t="str">
        <f ca="1">OFFSET(①一括入力!BO$9,'②（一括入力用）異動報告書'!$A254-1,0)</f>
        <v/>
      </c>
      <c r="AP254" s="204" t="str">
        <f ca="1">OFFSET(①一括入力!BP$9,'②（一括入力用）異動報告書'!$A254-1,0)</f>
        <v/>
      </c>
      <c r="AQ254" s="204" t="str">
        <f ca="1">OFFSET(①一括入力!BQ$9,'②（一括入力用）異動報告書'!$A254-1,0)</f>
        <v/>
      </c>
      <c r="AR254" s="176" t="s">
        <v>5060</v>
      </c>
      <c r="AS254" s="177"/>
      <c r="AT254" s="204" t="str">
        <f ca="1">OFFSET(①一括入力!BY$9,'②（一括入力用）異動報告書'!$A254-1,0)</f>
        <v/>
      </c>
      <c r="AU254" s="204" t="str">
        <f ca="1">OFFSET(①一括入力!BZ$9,'②（一括入力用）異動報告書'!$A254-1,0)</f>
        <v/>
      </c>
      <c r="AV254" s="204" t="str">
        <f ca="1">OFFSET(①一括入力!CA$9,'②（一括入力用）異動報告書'!$A254-1,0)</f>
        <v/>
      </c>
      <c r="AW254" s="204" t="str">
        <f ca="1">OFFSET(①一括入力!CB$9,'②（一括入力用）異動報告書'!$A254-1,0)</f>
        <v/>
      </c>
      <c r="AX254" s="204" t="str">
        <f ca="1">OFFSET(①一括入力!CC$9,'②（一括入力用）異動報告書'!$A254-1,0)</f>
        <v/>
      </c>
      <c r="AY254" s="204" t="str">
        <f ca="1">OFFSET(①一括入力!CD$9,'②（一括入力用）異動報告書'!$A254-1,0)</f>
        <v/>
      </c>
      <c r="AZ254" s="207" t="str">
        <f ca="1">OFFSET(①一括入力!CE$9,'②（一括入力用）異動報告書'!$A254-1,0)</f>
        <v/>
      </c>
      <c r="BA254" s="210" t="str">
        <f ca="1">OFFSET(①一括入力!$CF$9,'②（一括入力用）異動報告書'!A254-1,0)</f>
        <v/>
      </c>
      <c r="BB254" s="211"/>
      <c r="BC254" s="160" t="s">
        <v>5131</v>
      </c>
      <c r="BD254" s="162" t="str">
        <f ca="1">OFFSET(①一括入力!$CI$9,A254-1,0)</f>
        <v/>
      </c>
      <c r="BE254" s="164"/>
      <c r="BF254" s="165"/>
    </row>
    <row r="255" spans="1:58" ht="8.1" customHeight="1">
      <c r="A255" s="391"/>
      <c r="B255" s="395"/>
      <c r="C255" s="245"/>
      <c r="D255" s="245"/>
      <c r="E255" s="245"/>
      <c r="F255" s="245"/>
      <c r="G255" s="245"/>
      <c r="H255" s="245"/>
      <c r="I255" s="245"/>
      <c r="J255" s="246"/>
      <c r="K255" s="244"/>
      <c r="L255" s="245"/>
      <c r="M255" s="245"/>
      <c r="N255" s="246"/>
      <c r="O255" s="244"/>
      <c r="P255" s="245"/>
      <c r="Q255" s="245"/>
      <c r="R255" s="402"/>
      <c r="S255" s="258"/>
      <c r="T255" s="179"/>
      <c r="U255" s="205"/>
      <c r="V255" s="205"/>
      <c r="W255" s="205"/>
      <c r="X255" s="205"/>
      <c r="Y255" s="205"/>
      <c r="Z255" s="205"/>
      <c r="AA255" s="208"/>
      <c r="AB255" s="254" t="s">
        <v>5105</v>
      </c>
      <c r="AC255" s="255"/>
      <c r="AD255" s="255"/>
      <c r="AE255" s="255"/>
      <c r="AF255" s="255"/>
      <c r="AG255" s="256"/>
      <c r="AH255" s="239"/>
      <c r="AI255" s="178"/>
      <c r="AJ255" s="179"/>
      <c r="AK255" s="205"/>
      <c r="AL255" s="205"/>
      <c r="AM255" s="205"/>
      <c r="AN255" s="205"/>
      <c r="AO255" s="205"/>
      <c r="AP255" s="205"/>
      <c r="AQ255" s="205"/>
      <c r="AR255" s="178"/>
      <c r="AS255" s="179"/>
      <c r="AT255" s="205"/>
      <c r="AU255" s="205"/>
      <c r="AV255" s="205"/>
      <c r="AW255" s="205"/>
      <c r="AX255" s="205"/>
      <c r="AY255" s="205"/>
      <c r="AZ255" s="208"/>
      <c r="BA255" s="212"/>
      <c r="BB255" s="213"/>
      <c r="BC255" s="161"/>
      <c r="BD255" s="163"/>
      <c r="BE255" s="166"/>
      <c r="BF255" s="167"/>
    </row>
    <row r="256" spans="1:58" ht="8.1" customHeight="1">
      <c r="A256" s="391"/>
      <c r="B256" s="396"/>
      <c r="C256" s="397"/>
      <c r="D256" s="397"/>
      <c r="E256" s="397"/>
      <c r="F256" s="397"/>
      <c r="G256" s="397"/>
      <c r="H256" s="397"/>
      <c r="I256" s="397"/>
      <c r="J256" s="398"/>
      <c r="K256" s="400"/>
      <c r="L256" s="397"/>
      <c r="M256" s="397"/>
      <c r="N256" s="398"/>
      <c r="O256" s="400"/>
      <c r="P256" s="397"/>
      <c r="Q256" s="397"/>
      <c r="R256" s="403"/>
      <c r="S256" s="259"/>
      <c r="T256" s="181"/>
      <c r="U256" s="206"/>
      <c r="V256" s="206"/>
      <c r="W256" s="206"/>
      <c r="X256" s="206"/>
      <c r="Y256" s="206"/>
      <c r="Z256" s="206"/>
      <c r="AA256" s="209"/>
      <c r="AB256" s="254" t="s">
        <v>5101</v>
      </c>
      <c r="AC256" s="255"/>
      <c r="AD256" s="255"/>
      <c r="AE256" s="255"/>
      <c r="AF256" s="255"/>
      <c r="AG256" s="256"/>
      <c r="AH256" s="239"/>
      <c r="AI256" s="180"/>
      <c r="AJ256" s="181"/>
      <c r="AK256" s="206"/>
      <c r="AL256" s="206"/>
      <c r="AM256" s="206"/>
      <c r="AN256" s="206"/>
      <c r="AO256" s="206"/>
      <c r="AP256" s="206"/>
      <c r="AQ256" s="206"/>
      <c r="AR256" s="180"/>
      <c r="AS256" s="181"/>
      <c r="AT256" s="206"/>
      <c r="AU256" s="206"/>
      <c r="AV256" s="206"/>
      <c r="AW256" s="206"/>
      <c r="AX256" s="206"/>
      <c r="AY256" s="206"/>
      <c r="AZ256" s="209"/>
      <c r="BA256" s="214"/>
      <c r="BB256" s="215"/>
      <c r="BC256" s="71" t="s">
        <v>5163</v>
      </c>
      <c r="BD256" s="72" t="str">
        <f t="shared" ref="BD256" ca="1" si="144">IF(AND(COUNTBLANK(B254:BB259)&lt;&gt;309,COUNTBLANK(B254:R259)&lt;&gt;89),1,"")</f>
        <v/>
      </c>
      <c r="BE256" s="166"/>
      <c r="BF256" s="167"/>
    </row>
    <row r="257" spans="1:58" ht="8.1" customHeight="1">
      <c r="A257" s="391"/>
      <c r="B257" s="416" t="s">
        <v>5037</v>
      </c>
      <c r="C257" s="417"/>
      <c r="D257" s="407" t="str">
        <f ca="1">OFFSET(①一括入力!AA$9,'②（一括入力用）異動報告書'!$A254-1,0)</f>
        <v/>
      </c>
      <c r="E257" s="407" t="str">
        <f ca="1">OFFSET(①一括入力!AB$9,'②（一括入力用）異動報告書'!$A254-1,0)</f>
        <v/>
      </c>
      <c r="F257" s="407" t="str">
        <f ca="1">OFFSET(①一括入力!AC$9,'②（一括入力用）異動報告書'!$A254-1,0)</f>
        <v/>
      </c>
      <c r="G257" s="407" t="str">
        <f ca="1">OFFSET(①一括入力!AD$9,'②（一括入力用）異動報告書'!$A254-1,0)</f>
        <v/>
      </c>
      <c r="H257" s="407" t="str">
        <f ca="1">OFFSET(①一括入力!AE$9,'②（一括入力用）異動報告書'!$A254-1,0)</f>
        <v/>
      </c>
      <c r="I257" s="407" t="str">
        <f ca="1">OFFSET(①一括入力!AF$9,'②（一括入力用）異動報告書'!$A254-1,0)</f>
        <v/>
      </c>
      <c r="J257" s="407" t="str">
        <f ca="1">OFFSET(①一括入力!AG$9,'②（一括入力用）異動報告書'!$A254-1,0)</f>
        <v/>
      </c>
      <c r="K257" s="241" t="str">
        <f ca="1">IFERROR(OFFSET(①一括入力!$AK$9,'②（一括入力用）異動報告書'!$A254-1,0),"")</f>
        <v/>
      </c>
      <c r="L257" s="242"/>
      <c r="M257" s="242"/>
      <c r="N257" s="243"/>
      <c r="O257" s="241" t="str">
        <f ca="1">IFERROR(OFFSET(①一括入力!$AL$9,'②（一括入力用）異動報告書'!$A254-1,0),"")</f>
        <v/>
      </c>
      <c r="P257" s="242"/>
      <c r="Q257" s="242"/>
      <c r="R257" s="409"/>
      <c r="S257" s="411" t="str">
        <f ca="1">OFFSET(①一括入力!$BC$9,'②（一括入力用）異動報告書'!$A254-1,0)</f>
        <v/>
      </c>
      <c r="T257" s="412"/>
      <c r="U257" s="412"/>
      <c r="V257" s="412"/>
      <c r="W257" s="412"/>
      <c r="X257" s="412"/>
      <c r="Y257" s="412"/>
      <c r="Z257" s="412"/>
      <c r="AA257" s="413"/>
      <c r="AB257" s="254" t="s">
        <v>5102</v>
      </c>
      <c r="AC257" s="255"/>
      <c r="AD257" s="255"/>
      <c r="AE257" s="255"/>
      <c r="AF257" s="255"/>
      <c r="AG257" s="256"/>
      <c r="AH257" s="239"/>
      <c r="AI257" s="241" t="str">
        <f ca="1">OFFSET(①一括入力!$BT$9,'②（一括入力用）異動報告書'!A254-1,0)</f>
        <v/>
      </c>
      <c r="AJ257" s="242"/>
      <c r="AK257" s="242"/>
      <c r="AL257" s="242"/>
      <c r="AM257" s="242"/>
      <c r="AN257" s="242"/>
      <c r="AO257" s="242"/>
      <c r="AP257" s="242"/>
      <c r="AQ257" s="243"/>
      <c r="AR257" s="229" t="str">
        <f ca="1">OFFSET(①一括入力!$CG$9,'②（一括入力用）異動報告書'!A254-1,0)</f>
        <v/>
      </c>
      <c r="AS257" s="230"/>
      <c r="AT257" s="230"/>
      <c r="AU257" s="230"/>
      <c r="AV257" s="230"/>
      <c r="AW257" s="230"/>
      <c r="AX257" s="230"/>
      <c r="AY257" s="230"/>
      <c r="AZ257" s="230"/>
      <c r="BA257" s="230"/>
      <c r="BB257" s="231"/>
      <c r="BC257" s="71" t="s">
        <v>5168</v>
      </c>
      <c r="BD257" s="72" t="str">
        <f t="shared" ref="BD257" ca="1" si="145">IF(OR(COUNTBLANK(S254:AA259)=45,COUNTBLANK(S254:AA259)=53),"",1)</f>
        <v/>
      </c>
      <c r="BE257" s="166"/>
      <c r="BF257" s="167"/>
    </row>
    <row r="258" spans="1:58" ht="8.1" customHeight="1">
      <c r="A258" s="391"/>
      <c r="B258" s="258"/>
      <c r="C258" s="179"/>
      <c r="D258" s="205"/>
      <c r="E258" s="205"/>
      <c r="F258" s="205"/>
      <c r="G258" s="205"/>
      <c r="H258" s="205"/>
      <c r="I258" s="205"/>
      <c r="J258" s="205"/>
      <c r="K258" s="244"/>
      <c r="L258" s="245"/>
      <c r="M258" s="245"/>
      <c r="N258" s="246"/>
      <c r="O258" s="244"/>
      <c r="P258" s="245"/>
      <c r="Q258" s="245"/>
      <c r="R258" s="402"/>
      <c r="S258" s="212"/>
      <c r="T258" s="414"/>
      <c r="U258" s="414"/>
      <c r="V258" s="414"/>
      <c r="W258" s="414"/>
      <c r="X258" s="414"/>
      <c r="Y258" s="414"/>
      <c r="Z258" s="414"/>
      <c r="AA258" s="213"/>
      <c r="AB258" s="254" t="s">
        <v>5103</v>
      </c>
      <c r="AC258" s="255"/>
      <c r="AD258" s="255"/>
      <c r="AE258" s="255"/>
      <c r="AF258" s="255"/>
      <c r="AG258" s="256"/>
      <c r="AH258" s="239"/>
      <c r="AI258" s="244"/>
      <c r="AJ258" s="245"/>
      <c r="AK258" s="245"/>
      <c r="AL258" s="245"/>
      <c r="AM258" s="245"/>
      <c r="AN258" s="245"/>
      <c r="AO258" s="245"/>
      <c r="AP258" s="245"/>
      <c r="AQ258" s="246"/>
      <c r="AR258" s="229"/>
      <c r="AS258" s="230"/>
      <c r="AT258" s="230"/>
      <c r="AU258" s="230"/>
      <c r="AV258" s="230"/>
      <c r="AW258" s="230"/>
      <c r="AX258" s="230"/>
      <c r="AY258" s="230"/>
      <c r="AZ258" s="230"/>
      <c r="BA258" s="230"/>
      <c r="BB258" s="231"/>
      <c r="BC258" s="71" t="s">
        <v>5169</v>
      </c>
      <c r="BD258" s="72" t="str">
        <f t="shared" ref="BD258" ca="1" si="146">IF(OR(AH254=2,AH254=3,AH254=4),IF(COUNTBLANK(AB254:AQ259)=81,"",1),IF(COUNTBLANK(AB254:AQ259)=82,"",IF(COUNTBLANK(AB254:AQ259)=90,"",1)))</f>
        <v/>
      </c>
      <c r="BE258" s="166"/>
      <c r="BF258" s="167"/>
    </row>
    <row r="259" spans="1:58" ht="8.1" customHeight="1">
      <c r="A259" s="391"/>
      <c r="B259" s="418"/>
      <c r="C259" s="419"/>
      <c r="D259" s="408"/>
      <c r="E259" s="408"/>
      <c r="F259" s="408"/>
      <c r="G259" s="408"/>
      <c r="H259" s="408"/>
      <c r="I259" s="408"/>
      <c r="J259" s="408"/>
      <c r="K259" s="247"/>
      <c r="L259" s="248"/>
      <c r="M259" s="248"/>
      <c r="N259" s="249"/>
      <c r="O259" s="247"/>
      <c r="P259" s="248"/>
      <c r="Q259" s="248"/>
      <c r="R259" s="410"/>
      <c r="S259" s="214"/>
      <c r="T259" s="415"/>
      <c r="U259" s="415"/>
      <c r="V259" s="415"/>
      <c r="W259" s="415"/>
      <c r="X259" s="415"/>
      <c r="Y259" s="415"/>
      <c r="Z259" s="415"/>
      <c r="AA259" s="215"/>
      <c r="AB259" s="404"/>
      <c r="AC259" s="405"/>
      <c r="AD259" s="405"/>
      <c r="AE259" s="405"/>
      <c r="AF259" s="405"/>
      <c r="AG259" s="406"/>
      <c r="AH259" s="240"/>
      <c r="AI259" s="247"/>
      <c r="AJ259" s="248"/>
      <c r="AK259" s="248"/>
      <c r="AL259" s="248"/>
      <c r="AM259" s="248"/>
      <c r="AN259" s="248"/>
      <c r="AO259" s="248"/>
      <c r="AP259" s="248"/>
      <c r="AQ259" s="249"/>
      <c r="AR259" s="232"/>
      <c r="AS259" s="233"/>
      <c r="AT259" s="233"/>
      <c r="AU259" s="233"/>
      <c r="AV259" s="233"/>
      <c r="AW259" s="233"/>
      <c r="AX259" s="233"/>
      <c r="AY259" s="233"/>
      <c r="AZ259" s="233"/>
      <c r="BA259" s="233"/>
      <c r="BB259" s="234"/>
      <c r="BC259" s="73" t="s">
        <v>5166</v>
      </c>
      <c r="BD259" s="74" t="str">
        <f t="shared" ref="BD259" ca="1" si="147">IF(AND(COUNTBLANK(B254:R259)=89,COUNTBLANK(S254:AA259)&lt;&gt;53,COUNTBLANK(AB254:BB259)&lt;&gt;155),1,"")</f>
        <v/>
      </c>
      <c r="BE259" s="168"/>
      <c r="BF259" s="169"/>
    </row>
    <row r="260" spans="1:58" ht="8.1" customHeight="1">
      <c r="A260" s="391">
        <v>39</v>
      </c>
      <c r="B260" s="392" t="str">
        <f ca="1">OFFSET(①一括入力!$V$9,'②（一括入力用）異動報告書'!$A260-1,0)</f>
        <v/>
      </c>
      <c r="C260" s="393"/>
      <c r="D260" s="393"/>
      <c r="E260" s="393"/>
      <c r="F260" s="393"/>
      <c r="G260" s="393"/>
      <c r="H260" s="393"/>
      <c r="I260" s="393"/>
      <c r="J260" s="394"/>
      <c r="K260" s="399" t="str">
        <f ca="1">IFERROR(OFFSET(①一括入力!$AP$9,'②（一括入力用）異動報告書'!$A260-1,0),"")</f>
        <v/>
      </c>
      <c r="L260" s="393"/>
      <c r="M260" s="393"/>
      <c r="N260" s="394"/>
      <c r="O260" s="399" t="str">
        <f ca="1">IFERROR(OFFSET(①一括入力!$AQ$9,'②（一括入力用）異動報告書'!$A260-1,0),"")</f>
        <v/>
      </c>
      <c r="P260" s="393"/>
      <c r="Q260" s="393"/>
      <c r="R260" s="401"/>
      <c r="S260" s="257" t="s">
        <v>5060</v>
      </c>
      <c r="T260" s="177"/>
      <c r="U260" s="204" t="str">
        <f ca="1">OFFSET(①一括入力!AV$9,'②（一括入力用）異動報告書'!$A260-1,0)</f>
        <v/>
      </c>
      <c r="V260" s="204" t="str">
        <f ca="1">OFFSET(①一括入力!AW$9,'②（一括入力用）異動報告書'!$A260-1,0)</f>
        <v/>
      </c>
      <c r="W260" s="204" t="str">
        <f ca="1">OFFSET(①一括入力!AX$9,'②（一括入力用）異動報告書'!$A260-1,0)</f>
        <v/>
      </c>
      <c r="X260" s="204" t="str">
        <f ca="1">OFFSET(①一括入力!AY$9,'②（一括入力用）異動報告書'!$A260-1,0)</f>
        <v/>
      </c>
      <c r="Y260" s="204" t="str">
        <f ca="1">OFFSET(①一括入力!AZ$9,'②（一括入力用）異動報告書'!$A260-1,0)</f>
        <v/>
      </c>
      <c r="Z260" s="204" t="str">
        <f ca="1">OFFSET(①一括入力!BA$9,'②（一括入力用）異動報告書'!$A260-1,0)</f>
        <v/>
      </c>
      <c r="AA260" s="207" t="str">
        <f ca="1">OFFSET(①一括入力!BB$9,'②（一括入力用）異動報告書'!$A260-1,0)</f>
        <v/>
      </c>
      <c r="AB260" s="235" t="s">
        <v>5104</v>
      </c>
      <c r="AC260" s="236"/>
      <c r="AD260" s="236"/>
      <c r="AE260" s="236"/>
      <c r="AF260" s="236"/>
      <c r="AG260" s="237"/>
      <c r="AH260" s="238" t="str">
        <f ca="1">OFFSET(①一括入力!$BF$9,'②（一括入力用）異動報告書'!A260-1,0)</f>
        <v/>
      </c>
      <c r="AI260" s="176" t="s">
        <v>5060</v>
      </c>
      <c r="AJ260" s="177"/>
      <c r="AK260" s="204" t="str">
        <f ca="1">OFFSET(①一括入力!BK$9,'②（一括入力用）異動報告書'!$A260-1,0)</f>
        <v/>
      </c>
      <c r="AL260" s="204" t="str">
        <f ca="1">OFFSET(①一括入力!BL$9,'②（一括入力用）異動報告書'!$A260-1,0)</f>
        <v/>
      </c>
      <c r="AM260" s="204" t="str">
        <f ca="1">OFFSET(①一括入力!BM$9,'②（一括入力用）異動報告書'!$A260-1,0)</f>
        <v/>
      </c>
      <c r="AN260" s="204" t="str">
        <f ca="1">OFFSET(①一括入力!BN$9,'②（一括入力用）異動報告書'!$A260-1,0)</f>
        <v/>
      </c>
      <c r="AO260" s="204" t="str">
        <f ca="1">OFFSET(①一括入力!BO$9,'②（一括入力用）異動報告書'!$A260-1,0)</f>
        <v/>
      </c>
      <c r="AP260" s="204" t="str">
        <f ca="1">OFFSET(①一括入力!BP$9,'②（一括入力用）異動報告書'!$A260-1,0)</f>
        <v/>
      </c>
      <c r="AQ260" s="204" t="str">
        <f ca="1">OFFSET(①一括入力!BQ$9,'②（一括入力用）異動報告書'!$A260-1,0)</f>
        <v/>
      </c>
      <c r="AR260" s="176" t="s">
        <v>5060</v>
      </c>
      <c r="AS260" s="177"/>
      <c r="AT260" s="204" t="str">
        <f ca="1">OFFSET(①一括入力!BY$9,'②（一括入力用）異動報告書'!$A260-1,0)</f>
        <v/>
      </c>
      <c r="AU260" s="204" t="str">
        <f ca="1">OFFSET(①一括入力!BZ$9,'②（一括入力用）異動報告書'!$A260-1,0)</f>
        <v/>
      </c>
      <c r="AV260" s="204" t="str">
        <f ca="1">OFFSET(①一括入力!CA$9,'②（一括入力用）異動報告書'!$A260-1,0)</f>
        <v/>
      </c>
      <c r="AW260" s="204" t="str">
        <f ca="1">OFFSET(①一括入力!CB$9,'②（一括入力用）異動報告書'!$A260-1,0)</f>
        <v/>
      </c>
      <c r="AX260" s="204" t="str">
        <f ca="1">OFFSET(①一括入力!CC$9,'②（一括入力用）異動報告書'!$A260-1,0)</f>
        <v/>
      </c>
      <c r="AY260" s="204" t="str">
        <f ca="1">OFFSET(①一括入力!CD$9,'②（一括入力用）異動報告書'!$A260-1,0)</f>
        <v/>
      </c>
      <c r="AZ260" s="207" t="str">
        <f ca="1">OFFSET(①一括入力!CE$9,'②（一括入力用）異動報告書'!$A260-1,0)</f>
        <v/>
      </c>
      <c r="BA260" s="210" t="str">
        <f ca="1">OFFSET(①一括入力!$CF$9,'②（一括入力用）異動報告書'!A260-1,0)</f>
        <v/>
      </c>
      <c r="BB260" s="211"/>
      <c r="BC260" s="160" t="s">
        <v>5131</v>
      </c>
      <c r="BD260" s="162" t="str">
        <f ca="1">OFFSET(①一括入力!$CI$9,A260-1,0)</f>
        <v/>
      </c>
      <c r="BE260" s="164"/>
      <c r="BF260" s="165"/>
    </row>
    <row r="261" spans="1:58" ht="8.1" customHeight="1">
      <c r="A261" s="391"/>
      <c r="B261" s="395"/>
      <c r="C261" s="245"/>
      <c r="D261" s="245"/>
      <c r="E261" s="245"/>
      <c r="F261" s="245"/>
      <c r="G261" s="245"/>
      <c r="H261" s="245"/>
      <c r="I261" s="245"/>
      <c r="J261" s="246"/>
      <c r="K261" s="244"/>
      <c r="L261" s="245"/>
      <c r="M261" s="245"/>
      <c r="N261" s="246"/>
      <c r="O261" s="244"/>
      <c r="P261" s="245"/>
      <c r="Q261" s="245"/>
      <c r="R261" s="402"/>
      <c r="S261" s="258"/>
      <c r="T261" s="179"/>
      <c r="U261" s="205"/>
      <c r="V261" s="205"/>
      <c r="W261" s="205"/>
      <c r="X261" s="205"/>
      <c r="Y261" s="205"/>
      <c r="Z261" s="205"/>
      <c r="AA261" s="208"/>
      <c r="AB261" s="254" t="s">
        <v>5105</v>
      </c>
      <c r="AC261" s="255"/>
      <c r="AD261" s="255"/>
      <c r="AE261" s="255"/>
      <c r="AF261" s="255"/>
      <c r="AG261" s="256"/>
      <c r="AH261" s="239"/>
      <c r="AI261" s="178"/>
      <c r="AJ261" s="179"/>
      <c r="AK261" s="205"/>
      <c r="AL261" s="205"/>
      <c r="AM261" s="205"/>
      <c r="AN261" s="205"/>
      <c r="AO261" s="205"/>
      <c r="AP261" s="205"/>
      <c r="AQ261" s="205"/>
      <c r="AR261" s="178"/>
      <c r="AS261" s="179"/>
      <c r="AT261" s="205"/>
      <c r="AU261" s="205"/>
      <c r="AV261" s="205"/>
      <c r="AW261" s="205"/>
      <c r="AX261" s="205"/>
      <c r="AY261" s="205"/>
      <c r="AZ261" s="208"/>
      <c r="BA261" s="212"/>
      <c r="BB261" s="213"/>
      <c r="BC261" s="161"/>
      <c r="BD261" s="163"/>
      <c r="BE261" s="166"/>
      <c r="BF261" s="167"/>
    </row>
    <row r="262" spans="1:58" ht="8.1" customHeight="1">
      <c r="A262" s="391"/>
      <c r="B262" s="396"/>
      <c r="C262" s="397"/>
      <c r="D262" s="397"/>
      <c r="E262" s="397"/>
      <c r="F262" s="397"/>
      <c r="G262" s="397"/>
      <c r="H262" s="397"/>
      <c r="I262" s="397"/>
      <c r="J262" s="398"/>
      <c r="K262" s="400"/>
      <c r="L262" s="397"/>
      <c r="M262" s="397"/>
      <c r="N262" s="398"/>
      <c r="O262" s="400"/>
      <c r="P262" s="397"/>
      <c r="Q262" s="397"/>
      <c r="R262" s="403"/>
      <c r="S262" s="259"/>
      <c r="T262" s="181"/>
      <c r="U262" s="206"/>
      <c r="V262" s="206"/>
      <c r="W262" s="206"/>
      <c r="X262" s="206"/>
      <c r="Y262" s="206"/>
      <c r="Z262" s="206"/>
      <c r="AA262" s="209"/>
      <c r="AB262" s="254" t="s">
        <v>5101</v>
      </c>
      <c r="AC262" s="255"/>
      <c r="AD262" s="255"/>
      <c r="AE262" s="255"/>
      <c r="AF262" s="255"/>
      <c r="AG262" s="256"/>
      <c r="AH262" s="239"/>
      <c r="AI262" s="180"/>
      <c r="AJ262" s="181"/>
      <c r="AK262" s="206"/>
      <c r="AL262" s="206"/>
      <c r="AM262" s="206"/>
      <c r="AN262" s="206"/>
      <c r="AO262" s="206"/>
      <c r="AP262" s="206"/>
      <c r="AQ262" s="206"/>
      <c r="AR262" s="180"/>
      <c r="AS262" s="181"/>
      <c r="AT262" s="206"/>
      <c r="AU262" s="206"/>
      <c r="AV262" s="206"/>
      <c r="AW262" s="206"/>
      <c r="AX262" s="206"/>
      <c r="AY262" s="206"/>
      <c r="AZ262" s="209"/>
      <c r="BA262" s="214"/>
      <c r="BB262" s="215"/>
      <c r="BC262" s="71" t="s">
        <v>5163</v>
      </c>
      <c r="BD262" s="72" t="str">
        <f t="shared" ref="BD262" ca="1" si="148">IF(AND(COUNTBLANK(B260:BB265)&lt;&gt;309,COUNTBLANK(B260:R265)&lt;&gt;89),1,"")</f>
        <v/>
      </c>
      <c r="BE262" s="166"/>
      <c r="BF262" s="167"/>
    </row>
    <row r="263" spans="1:58" ht="8.1" customHeight="1">
      <c r="A263" s="391"/>
      <c r="B263" s="416" t="s">
        <v>5037</v>
      </c>
      <c r="C263" s="417"/>
      <c r="D263" s="407" t="str">
        <f ca="1">OFFSET(①一括入力!AA$9,'②（一括入力用）異動報告書'!$A260-1,0)</f>
        <v/>
      </c>
      <c r="E263" s="407" t="str">
        <f ca="1">OFFSET(①一括入力!AB$9,'②（一括入力用）異動報告書'!$A260-1,0)</f>
        <v/>
      </c>
      <c r="F263" s="407" t="str">
        <f ca="1">OFFSET(①一括入力!AC$9,'②（一括入力用）異動報告書'!$A260-1,0)</f>
        <v/>
      </c>
      <c r="G263" s="407" t="str">
        <f ca="1">OFFSET(①一括入力!AD$9,'②（一括入力用）異動報告書'!$A260-1,0)</f>
        <v/>
      </c>
      <c r="H263" s="407" t="str">
        <f ca="1">OFFSET(①一括入力!AE$9,'②（一括入力用）異動報告書'!$A260-1,0)</f>
        <v/>
      </c>
      <c r="I263" s="407" t="str">
        <f ca="1">OFFSET(①一括入力!AF$9,'②（一括入力用）異動報告書'!$A260-1,0)</f>
        <v/>
      </c>
      <c r="J263" s="407" t="str">
        <f ca="1">OFFSET(①一括入力!AG$9,'②（一括入力用）異動報告書'!$A260-1,0)</f>
        <v/>
      </c>
      <c r="K263" s="241" t="str">
        <f ca="1">IFERROR(OFFSET(①一括入力!$AK$9,'②（一括入力用）異動報告書'!$A260-1,0),"")</f>
        <v/>
      </c>
      <c r="L263" s="242"/>
      <c r="M263" s="242"/>
      <c r="N263" s="243"/>
      <c r="O263" s="241" t="str">
        <f ca="1">IFERROR(OFFSET(①一括入力!$AL$9,'②（一括入力用）異動報告書'!$A260-1,0),"")</f>
        <v/>
      </c>
      <c r="P263" s="242"/>
      <c r="Q263" s="242"/>
      <c r="R263" s="409"/>
      <c r="S263" s="411" t="str">
        <f ca="1">OFFSET(①一括入力!$BC$9,'②（一括入力用）異動報告書'!$A260-1,0)</f>
        <v/>
      </c>
      <c r="T263" s="412"/>
      <c r="U263" s="412"/>
      <c r="V263" s="412"/>
      <c r="W263" s="412"/>
      <c r="X263" s="412"/>
      <c r="Y263" s="412"/>
      <c r="Z263" s="412"/>
      <c r="AA263" s="413"/>
      <c r="AB263" s="254" t="s">
        <v>5102</v>
      </c>
      <c r="AC263" s="255"/>
      <c r="AD263" s="255"/>
      <c r="AE263" s="255"/>
      <c r="AF263" s="255"/>
      <c r="AG263" s="256"/>
      <c r="AH263" s="239"/>
      <c r="AI263" s="241" t="str">
        <f ca="1">OFFSET(①一括入力!$BT$9,'②（一括入力用）異動報告書'!A260-1,0)</f>
        <v/>
      </c>
      <c r="AJ263" s="242"/>
      <c r="AK263" s="242"/>
      <c r="AL263" s="242"/>
      <c r="AM263" s="242"/>
      <c r="AN263" s="242"/>
      <c r="AO263" s="242"/>
      <c r="AP263" s="242"/>
      <c r="AQ263" s="243"/>
      <c r="AR263" s="229" t="str">
        <f ca="1">OFFSET(①一括入力!$CG$9,'②（一括入力用）異動報告書'!A260-1,0)</f>
        <v/>
      </c>
      <c r="AS263" s="230"/>
      <c r="AT263" s="230"/>
      <c r="AU263" s="230"/>
      <c r="AV263" s="230"/>
      <c r="AW263" s="230"/>
      <c r="AX263" s="230"/>
      <c r="AY263" s="230"/>
      <c r="AZ263" s="230"/>
      <c r="BA263" s="230"/>
      <c r="BB263" s="231"/>
      <c r="BC263" s="71" t="s">
        <v>5168</v>
      </c>
      <c r="BD263" s="72" t="str">
        <f t="shared" ref="BD263" ca="1" si="149">IF(OR(COUNTBLANK(S260:AA265)=45,COUNTBLANK(S260:AA265)=53),"",1)</f>
        <v/>
      </c>
      <c r="BE263" s="166"/>
      <c r="BF263" s="167"/>
    </row>
    <row r="264" spans="1:58" ht="8.1" customHeight="1">
      <c r="A264" s="391"/>
      <c r="B264" s="258"/>
      <c r="C264" s="179"/>
      <c r="D264" s="205"/>
      <c r="E264" s="205"/>
      <c r="F264" s="205"/>
      <c r="G264" s="205"/>
      <c r="H264" s="205"/>
      <c r="I264" s="205"/>
      <c r="J264" s="205"/>
      <c r="K264" s="244"/>
      <c r="L264" s="245"/>
      <c r="M264" s="245"/>
      <c r="N264" s="246"/>
      <c r="O264" s="244"/>
      <c r="P264" s="245"/>
      <c r="Q264" s="245"/>
      <c r="R264" s="402"/>
      <c r="S264" s="212"/>
      <c r="T264" s="414"/>
      <c r="U264" s="414"/>
      <c r="V264" s="414"/>
      <c r="W264" s="414"/>
      <c r="X264" s="414"/>
      <c r="Y264" s="414"/>
      <c r="Z264" s="414"/>
      <c r="AA264" s="213"/>
      <c r="AB264" s="254" t="s">
        <v>5103</v>
      </c>
      <c r="AC264" s="255"/>
      <c r="AD264" s="255"/>
      <c r="AE264" s="255"/>
      <c r="AF264" s="255"/>
      <c r="AG264" s="256"/>
      <c r="AH264" s="239"/>
      <c r="AI264" s="244"/>
      <c r="AJ264" s="245"/>
      <c r="AK264" s="245"/>
      <c r="AL264" s="245"/>
      <c r="AM264" s="245"/>
      <c r="AN264" s="245"/>
      <c r="AO264" s="245"/>
      <c r="AP264" s="245"/>
      <c r="AQ264" s="246"/>
      <c r="AR264" s="229"/>
      <c r="AS264" s="230"/>
      <c r="AT264" s="230"/>
      <c r="AU264" s="230"/>
      <c r="AV264" s="230"/>
      <c r="AW264" s="230"/>
      <c r="AX264" s="230"/>
      <c r="AY264" s="230"/>
      <c r="AZ264" s="230"/>
      <c r="BA264" s="230"/>
      <c r="BB264" s="231"/>
      <c r="BC264" s="71" t="s">
        <v>5169</v>
      </c>
      <c r="BD264" s="72" t="str">
        <f t="shared" ref="BD264" ca="1" si="150">IF(OR(AH260=2,AH260=3,AH260=4),IF(COUNTBLANK(AB260:AQ265)=81,"",1),IF(COUNTBLANK(AB260:AQ265)=82,"",IF(COUNTBLANK(AB260:AQ265)=90,"",1)))</f>
        <v/>
      </c>
      <c r="BE264" s="166"/>
      <c r="BF264" s="167"/>
    </row>
    <row r="265" spans="1:58" ht="8.1" customHeight="1">
      <c r="A265" s="391"/>
      <c r="B265" s="418"/>
      <c r="C265" s="419"/>
      <c r="D265" s="408"/>
      <c r="E265" s="408"/>
      <c r="F265" s="408"/>
      <c r="G265" s="408"/>
      <c r="H265" s="408"/>
      <c r="I265" s="408"/>
      <c r="J265" s="408"/>
      <c r="K265" s="247"/>
      <c r="L265" s="248"/>
      <c r="M265" s="248"/>
      <c r="N265" s="249"/>
      <c r="O265" s="247"/>
      <c r="P265" s="248"/>
      <c r="Q265" s="248"/>
      <c r="R265" s="410"/>
      <c r="S265" s="214"/>
      <c r="T265" s="415"/>
      <c r="U265" s="415"/>
      <c r="V265" s="415"/>
      <c r="W265" s="415"/>
      <c r="X265" s="415"/>
      <c r="Y265" s="415"/>
      <c r="Z265" s="415"/>
      <c r="AA265" s="215"/>
      <c r="AB265" s="404"/>
      <c r="AC265" s="405"/>
      <c r="AD265" s="405"/>
      <c r="AE265" s="405"/>
      <c r="AF265" s="405"/>
      <c r="AG265" s="406"/>
      <c r="AH265" s="240"/>
      <c r="AI265" s="247"/>
      <c r="AJ265" s="248"/>
      <c r="AK265" s="248"/>
      <c r="AL265" s="248"/>
      <c r="AM265" s="248"/>
      <c r="AN265" s="248"/>
      <c r="AO265" s="248"/>
      <c r="AP265" s="248"/>
      <c r="AQ265" s="249"/>
      <c r="AR265" s="232"/>
      <c r="AS265" s="233"/>
      <c r="AT265" s="233"/>
      <c r="AU265" s="233"/>
      <c r="AV265" s="233"/>
      <c r="AW265" s="233"/>
      <c r="AX265" s="233"/>
      <c r="AY265" s="233"/>
      <c r="AZ265" s="233"/>
      <c r="BA265" s="233"/>
      <c r="BB265" s="234"/>
      <c r="BC265" s="73" t="s">
        <v>5166</v>
      </c>
      <c r="BD265" s="74" t="str">
        <f t="shared" ref="BD265" ca="1" si="151">IF(AND(COUNTBLANK(B260:R265)=89,COUNTBLANK(S260:AA265)&lt;&gt;53,COUNTBLANK(AB260:BB265)&lt;&gt;155),1,"")</f>
        <v/>
      </c>
      <c r="BE265" s="168"/>
      <c r="BF265" s="169"/>
    </row>
    <row r="266" spans="1:58" ht="8.1" customHeight="1">
      <c r="A266" s="391">
        <v>40</v>
      </c>
      <c r="B266" s="392" t="str">
        <f ca="1">OFFSET(①一括入力!$V$9,'②（一括入力用）異動報告書'!$A266-1,0)</f>
        <v/>
      </c>
      <c r="C266" s="393"/>
      <c r="D266" s="393"/>
      <c r="E266" s="393"/>
      <c r="F266" s="393"/>
      <c r="G266" s="393"/>
      <c r="H266" s="393"/>
      <c r="I266" s="393"/>
      <c r="J266" s="394"/>
      <c r="K266" s="399" t="str">
        <f ca="1">IFERROR(OFFSET(①一括入力!$AP$9,'②（一括入力用）異動報告書'!$A266-1,0),"")</f>
        <v/>
      </c>
      <c r="L266" s="393"/>
      <c r="M266" s="393"/>
      <c r="N266" s="394"/>
      <c r="O266" s="399" t="str">
        <f ca="1">IFERROR(OFFSET(①一括入力!$AQ$9,'②（一括入力用）異動報告書'!$A266-1,0),"")</f>
        <v/>
      </c>
      <c r="P266" s="393"/>
      <c r="Q266" s="393"/>
      <c r="R266" s="401"/>
      <c r="S266" s="257" t="s">
        <v>5060</v>
      </c>
      <c r="T266" s="177"/>
      <c r="U266" s="204" t="str">
        <f ca="1">OFFSET(①一括入力!AV$9,'②（一括入力用）異動報告書'!$A266-1,0)</f>
        <v/>
      </c>
      <c r="V266" s="204" t="str">
        <f ca="1">OFFSET(①一括入力!AW$9,'②（一括入力用）異動報告書'!$A266-1,0)</f>
        <v/>
      </c>
      <c r="W266" s="204" t="str">
        <f ca="1">OFFSET(①一括入力!AX$9,'②（一括入力用）異動報告書'!$A266-1,0)</f>
        <v/>
      </c>
      <c r="X266" s="204" t="str">
        <f ca="1">OFFSET(①一括入力!AY$9,'②（一括入力用）異動報告書'!$A266-1,0)</f>
        <v/>
      </c>
      <c r="Y266" s="204" t="str">
        <f ca="1">OFFSET(①一括入力!AZ$9,'②（一括入力用）異動報告書'!$A266-1,0)</f>
        <v/>
      </c>
      <c r="Z266" s="204" t="str">
        <f ca="1">OFFSET(①一括入力!BA$9,'②（一括入力用）異動報告書'!$A266-1,0)</f>
        <v/>
      </c>
      <c r="AA266" s="207" t="str">
        <f ca="1">OFFSET(①一括入力!BB$9,'②（一括入力用）異動報告書'!$A266-1,0)</f>
        <v/>
      </c>
      <c r="AB266" s="235" t="s">
        <v>5104</v>
      </c>
      <c r="AC266" s="236"/>
      <c r="AD266" s="236"/>
      <c r="AE266" s="236"/>
      <c r="AF266" s="236"/>
      <c r="AG266" s="237"/>
      <c r="AH266" s="238" t="str">
        <f ca="1">OFFSET(①一括入力!$BF$9,'②（一括入力用）異動報告書'!A266-1,0)</f>
        <v/>
      </c>
      <c r="AI266" s="176" t="s">
        <v>5060</v>
      </c>
      <c r="AJ266" s="177"/>
      <c r="AK266" s="204" t="str">
        <f ca="1">OFFSET(①一括入力!BK$9,'②（一括入力用）異動報告書'!$A266-1,0)</f>
        <v/>
      </c>
      <c r="AL266" s="204" t="str">
        <f ca="1">OFFSET(①一括入力!BL$9,'②（一括入力用）異動報告書'!$A266-1,0)</f>
        <v/>
      </c>
      <c r="AM266" s="204" t="str">
        <f ca="1">OFFSET(①一括入力!BM$9,'②（一括入力用）異動報告書'!$A266-1,0)</f>
        <v/>
      </c>
      <c r="AN266" s="204" t="str">
        <f ca="1">OFFSET(①一括入力!BN$9,'②（一括入力用）異動報告書'!$A266-1,0)</f>
        <v/>
      </c>
      <c r="AO266" s="204" t="str">
        <f ca="1">OFFSET(①一括入力!BO$9,'②（一括入力用）異動報告書'!$A266-1,0)</f>
        <v/>
      </c>
      <c r="AP266" s="204" t="str">
        <f ca="1">OFFSET(①一括入力!BP$9,'②（一括入力用）異動報告書'!$A266-1,0)</f>
        <v/>
      </c>
      <c r="AQ266" s="204" t="str">
        <f ca="1">OFFSET(①一括入力!BQ$9,'②（一括入力用）異動報告書'!$A266-1,0)</f>
        <v/>
      </c>
      <c r="AR266" s="176" t="s">
        <v>5060</v>
      </c>
      <c r="AS266" s="177"/>
      <c r="AT266" s="204" t="str">
        <f ca="1">OFFSET(①一括入力!BY$9,'②（一括入力用）異動報告書'!$A266-1,0)</f>
        <v/>
      </c>
      <c r="AU266" s="204" t="str">
        <f ca="1">OFFSET(①一括入力!BZ$9,'②（一括入力用）異動報告書'!$A266-1,0)</f>
        <v/>
      </c>
      <c r="AV266" s="204" t="str">
        <f ca="1">OFFSET(①一括入力!CA$9,'②（一括入力用）異動報告書'!$A266-1,0)</f>
        <v/>
      </c>
      <c r="AW266" s="204" t="str">
        <f ca="1">OFFSET(①一括入力!CB$9,'②（一括入力用）異動報告書'!$A266-1,0)</f>
        <v/>
      </c>
      <c r="AX266" s="204" t="str">
        <f ca="1">OFFSET(①一括入力!CC$9,'②（一括入力用）異動報告書'!$A266-1,0)</f>
        <v/>
      </c>
      <c r="AY266" s="204" t="str">
        <f ca="1">OFFSET(①一括入力!CD$9,'②（一括入力用）異動報告書'!$A266-1,0)</f>
        <v/>
      </c>
      <c r="AZ266" s="207" t="str">
        <f ca="1">OFFSET(①一括入力!CE$9,'②（一括入力用）異動報告書'!$A266-1,0)</f>
        <v/>
      </c>
      <c r="BA266" s="210" t="str">
        <f ca="1">OFFSET(①一括入力!$CF$9,'②（一括入力用）異動報告書'!A266-1,0)</f>
        <v/>
      </c>
      <c r="BB266" s="211"/>
      <c r="BC266" s="160" t="s">
        <v>5131</v>
      </c>
      <c r="BD266" s="162" t="str">
        <f ca="1">OFFSET(①一括入力!$CI$9,A266-1,0)</f>
        <v/>
      </c>
      <c r="BE266" s="164"/>
      <c r="BF266" s="165"/>
    </row>
    <row r="267" spans="1:58" ht="8.1" customHeight="1">
      <c r="A267" s="391"/>
      <c r="B267" s="395"/>
      <c r="C267" s="245"/>
      <c r="D267" s="245"/>
      <c r="E267" s="245"/>
      <c r="F267" s="245"/>
      <c r="G267" s="245"/>
      <c r="H267" s="245"/>
      <c r="I267" s="245"/>
      <c r="J267" s="246"/>
      <c r="K267" s="244"/>
      <c r="L267" s="245"/>
      <c r="M267" s="245"/>
      <c r="N267" s="246"/>
      <c r="O267" s="244"/>
      <c r="P267" s="245"/>
      <c r="Q267" s="245"/>
      <c r="R267" s="402"/>
      <c r="S267" s="258"/>
      <c r="T267" s="179"/>
      <c r="U267" s="205"/>
      <c r="V267" s="205"/>
      <c r="W267" s="205"/>
      <c r="X267" s="205"/>
      <c r="Y267" s="205"/>
      <c r="Z267" s="205"/>
      <c r="AA267" s="208"/>
      <c r="AB267" s="254" t="s">
        <v>5105</v>
      </c>
      <c r="AC267" s="255"/>
      <c r="AD267" s="255"/>
      <c r="AE267" s="255"/>
      <c r="AF267" s="255"/>
      <c r="AG267" s="256"/>
      <c r="AH267" s="239"/>
      <c r="AI267" s="178"/>
      <c r="AJ267" s="179"/>
      <c r="AK267" s="205"/>
      <c r="AL267" s="205"/>
      <c r="AM267" s="205"/>
      <c r="AN267" s="205"/>
      <c r="AO267" s="205"/>
      <c r="AP267" s="205"/>
      <c r="AQ267" s="205"/>
      <c r="AR267" s="178"/>
      <c r="AS267" s="179"/>
      <c r="AT267" s="205"/>
      <c r="AU267" s="205"/>
      <c r="AV267" s="205"/>
      <c r="AW267" s="205"/>
      <c r="AX267" s="205"/>
      <c r="AY267" s="205"/>
      <c r="AZ267" s="208"/>
      <c r="BA267" s="212"/>
      <c r="BB267" s="213"/>
      <c r="BC267" s="161"/>
      <c r="BD267" s="163"/>
      <c r="BE267" s="166"/>
      <c r="BF267" s="167"/>
    </row>
    <row r="268" spans="1:58" ht="8.1" customHeight="1">
      <c r="A268" s="391"/>
      <c r="B268" s="396"/>
      <c r="C268" s="397"/>
      <c r="D268" s="397"/>
      <c r="E268" s="397"/>
      <c r="F268" s="397"/>
      <c r="G268" s="397"/>
      <c r="H268" s="397"/>
      <c r="I268" s="397"/>
      <c r="J268" s="398"/>
      <c r="K268" s="400"/>
      <c r="L268" s="397"/>
      <c r="M268" s="397"/>
      <c r="N268" s="398"/>
      <c r="O268" s="400"/>
      <c r="P268" s="397"/>
      <c r="Q268" s="397"/>
      <c r="R268" s="403"/>
      <c r="S268" s="259"/>
      <c r="T268" s="181"/>
      <c r="U268" s="206"/>
      <c r="V268" s="206"/>
      <c r="W268" s="206"/>
      <c r="X268" s="206"/>
      <c r="Y268" s="206"/>
      <c r="Z268" s="206"/>
      <c r="AA268" s="209"/>
      <c r="AB268" s="254" t="s">
        <v>5101</v>
      </c>
      <c r="AC268" s="255"/>
      <c r="AD268" s="255"/>
      <c r="AE268" s="255"/>
      <c r="AF268" s="255"/>
      <c r="AG268" s="256"/>
      <c r="AH268" s="239"/>
      <c r="AI268" s="180"/>
      <c r="AJ268" s="181"/>
      <c r="AK268" s="206"/>
      <c r="AL268" s="206"/>
      <c r="AM268" s="206"/>
      <c r="AN268" s="206"/>
      <c r="AO268" s="206"/>
      <c r="AP268" s="206"/>
      <c r="AQ268" s="206"/>
      <c r="AR268" s="180"/>
      <c r="AS268" s="181"/>
      <c r="AT268" s="206"/>
      <c r="AU268" s="206"/>
      <c r="AV268" s="206"/>
      <c r="AW268" s="206"/>
      <c r="AX268" s="206"/>
      <c r="AY268" s="206"/>
      <c r="AZ268" s="209"/>
      <c r="BA268" s="214"/>
      <c r="BB268" s="215"/>
      <c r="BC268" s="71" t="s">
        <v>5163</v>
      </c>
      <c r="BD268" s="72" t="str">
        <f t="shared" ref="BD268" ca="1" si="152">IF(AND(COUNTBLANK(B266:BB271)&lt;&gt;309,COUNTBLANK(B266:R271)&lt;&gt;89),1,"")</f>
        <v/>
      </c>
      <c r="BE268" s="166"/>
      <c r="BF268" s="167"/>
    </row>
    <row r="269" spans="1:58" ht="8.1" customHeight="1">
      <c r="A269" s="391"/>
      <c r="B269" s="416" t="s">
        <v>5037</v>
      </c>
      <c r="C269" s="417"/>
      <c r="D269" s="407" t="str">
        <f ca="1">OFFSET(①一括入力!AA$9,'②（一括入力用）異動報告書'!$A266-1,0)</f>
        <v/>
      </c>
      <c r="E269" s="407" t="str">
        <f ca="1">OFFSET(①一括入力!AB$9,'②（一括入力用）異動報告書'!$A266-1,0)</f>
        <v/>
      </c>
      <c r="F269" s="407" t="str">
        <f ca="1">OFFSET(①一括入力!AC$9,'②（一括入力用）異動報告書'!$A266-1,0)</f>
        <v/>
      </c>
      <c r="G269" s="407" t="str">
        <f ca="1">OFFSET(①一括入力!AD$9,'②（一括入力用）異動報告書'!$A266-1,0)</f>
        <v/>
      </c>
      <c r="H269" s="407" t="str">
        <f ca="1">OFFSET(①一括入力!AE$9,'②（一括入力用）異動報告書'!$A266-1,0)</f>
        <v/>
      </c>
      <c r="I269" s="407" t="str">
        <f ca="1">OFFSET(①一括入力!AF$9,'②（一括入力用）異動報告書'!$A266-1,0)</f>
        <v/>
      </c>
      <c r="J269" s="407" t="str">
        <f ca="1">OFFSET(①一括入力!AG$9,'②（一括入力用）異動報告書'!$A266-1,0)</f>
        <v/>
      </c>
      <c r="K269" s="241" t="str">
        <f ca="1">IFERROR(OFFSET(①一括入力!$AK$9,'②（一括入力用）異動報告書'!$A266-1,0),"")</f>
        <v/>
      </c>
      <c r="L269" s="242"/>
      <c r="M269" s="242"/>
      <c r="N269" s="243"/>
      <c r="O269" s="241" t="str">
        <f ca="1">IFERROR(OFFSET(①一括入力!$AL$9,'②（一括入力用）異動報告書'!$A266-1,0),"")</f>
        <v/>
      </c>
      <c r="P269" s="242"/>
      <c r="Q269" s="242"/>
      <c r="R269" s="409"/>
      <c r="S269" s="411" t="str">
        <f ca="1">OFFSET(①一括入力!$BC$9,'②（一括入力用）異動報告書'!$A266-1,0)</f>
        <v/>
      </c>
      <c r="T269" s="412"/>
      <c r="U269" s="412"/>
      <c r="V269" s="412"/>
      <c r="W269" s="412"/>
      <c r="X269" s="412"/>
      <c r="Y269" s="412"/>
      <c r="Z269" s="412"/>
      <c r="AA269" s="413"/>
      <c r="AB269" s="254" t="s">
        <v>5102</v>
      </c>
      <c r="AC269" s="255"/>
      <c r="AD269" s="255"/>
      <c r="AE269" s="255"/>
      <c r="AF269" s="255"/>
      <c r="AG269" s="256"/>
      <c r="AH269" s="239"/>
      <c r="AI269" s="241" t="str">
        <f ca="1">OFFSET(①一括入力!$BT$9,'②（一括入力用）異動報告書'!A266-1,0)</f>
        <v/>
      </c>
      <c r="AJ269" s="242"/>
      <c r="AK269" s="242"/>
      <c r="AL269" s="242"/>
      <c r="AM269" s="242"/>
      <c r="AN269" s="242"/>
      <c r="AO269" s="242"/>
      <c r="AP269" s="242"/>
      <c r="AQ269" s="243"/>
      <c r="AR269" s="229" t="str">
        <f ca="1">OFFSET(①一括入力!$CG$9,'②（一括入力用）異動報告書'!A266-1,0)</f>
        <v/>
      </c>
      <c r="AS269" s="230"/>
      <c r="AT269" s="230"/>
      <c r="AU269" s="230"/>
      <c r="AV269" s="230"/>
      <c r="AW269" s="230"/>
      <c r="AX269" s="230"/>
      <c r="AY269" s="230"/>
      <c r="AZ269" s="230"/>
      <c r="BA269" s="230"/>
      <c r="BB269" s="231"/>
      <c r="BC269" s="71" t="s">
        <v>5168</v>
      </c>
      <c r="BD269" s="72" t="str">
        <f t="shared" ref="BD269" ca="1" si="153">IF(OR(COUNTBLANK(S266:AA271)=45,COUNTBLANK(S266:AA271)=53),"",1)</f>
        <v/>
      </c>
      <c r="BE269" s="166"/>
      <c r="BF269" s="167"/>
    </row>
    <row r="270" spans="1:58" ht="8.1" customHeight="1">
      <c r="A270" s="391"/>
      <c r="B270" s="258"/>
      <c r="C270" s="179"/>
      <c r="D270" s="205"/>
      <c r="E270" s="205"/>
      <c r="F270" s="205"/>
      <c r="G270" s="205"/>
      <c r="H270" s="205"/>
      <c r="I270" s="205"/>
      <c r="J270" s="205"/>
      <c r="K270" s="244"/>
      <c r="L270" s="245"/>
      <c r="M270" s="245"/>
      <c r="N270" s="246"/>
      <c r="O270" s="244"/>
      <c r="P270" s="245"/>
      <c r="Q270" s="245"/>
      <c r="R270" s="402"/>
      <c r="S270" s="212"/>
      <c r="T270" s="414"/>
      <c r="U270" s="414"/>
      <c r="V270" s="414"/>
      <c r="W270" s="414"/>
      <c r="X270" s="414"/>
      <c r="Y270" s="414"/>
      <c r="Z270" s="414"/>
      <c r="AA270" s="213"/>
      <c r="AB270" s="254" t="s">
        <v>5103</v>
      </c>
      <c r="AC270" s="255"/>
      <c r="AD270" s="255"/>
      <c r="AE270" s="255"/>
      <c r="AF270" s="255"/>
      <c r="AG270" s="256"/>
      <c r="AH270" s="239"/>
      <c r="AI270" s="244"/>
      <c r="AJ270" s="245"/>
      <c r="AK270" s="245"/>
      <c r="AL270" s="245"/>
      <c r="AM270" s="245"/>
      <c r="AN270" s="245"/>
      <c r="AO270" s="245"/>
      <c r="AP270" s="245"/>
      <c r="AQ270" s="246"/>
      <c r="AR270" s="229"/>
      <c r="AS270" s="230"/>
      <c r="AT270" s="230"/>
      <c r="AU270" s="230"/>
      <c r="AV270" s="230"/>
      <c r="AW270" s="230"/>
      <c r="AX270" s="230"/>
      <c r="AY270" s="230"/>
      <c r="AZ270" s="230"/>
      <c r="BA270" s="230"/>
      <c r="BB270" s="231"/>
      <c r="BC270" s="71" t="s">
        <v>5169</v>
      </c>
      <c r="BD270" s="72" t="str">
        <f t="shared" ref="BD270" ca="1" si="154">IF(OR(AH266=2,AH266=3,AH266=4),IF(COUNTBLANK(AB266:AQ271)=81,"",1),IF(COUNTBLANK(AB266:AQ271)=82,"",IF(COUNTBLANK(AB266:AQ271)=90,"",1)))</f>
        <v/>
      </c>
      <c r="BE270" s="166"/>
      <c r="BF270" s="167"/>
    </row>
    <row r="271" spans="1:58" ht="8.1" customHeight="1">
      <c r="A271" s="391"/>
      <c r="B271" s="418"/>
      <c r="C271" s="419"/>
      <c r="D271" s="408"/>
      <c r="E271" s="408"/>
      <c r="F271" s="408"/>
      <c r="G271" s="408"/>
      <c r="H271" s="408"/>
      <c r="I271" s="408"/>
      <c r="J271" s="408"/>
      <c r="K271" s="247"/>
      <c r="L271" s="248"/>
      <c r="M271" s="248"/>
      <c r="N271" s="249"/>
      <c r="O271" s="247"/>
      <c r="P271" s="248"/>
      <c r="Q271" s="248"/>
      <c r="R271" s="410"/>
      <c r="S271" s="214"/>
      <c r="T271" s="415"/>
      <c r="U271" s="415"/>
      <c r="V271" s="415"/>
      <c r="W271" s="415"/>
      <c r="X271" s="415"/>
      <c r="Y271" s="415"/>
      <c r="Z271" s="415"/>
      <c r="AA271" s="215"/>
      <c r="AB271" s="404"/>
      <c r="AC271" s="405"/>
      <c r="AD271" s="405"/>
      <c r="AE271" s="405"/>
      <c r="AF271" s="405"/>
      <c r="AG271" s="406"/>
      <c r="AH271" s="240"/>
      <c r="AI271" s="247"/>
      <c r="AJ271" s="248"/>
      <c r="AK271" s="248"/>
      <c r="AL271" s="248"/>
      <c r="AM271" s="248"/>
      <c r="AN271" s="248"/>
      <c r="AO271" s="248"/>
      <c r="AP271" s="248"/>
      <c r="AQ271" s="249"/>
      <c r="AR271" s="232"/>
      <c r="AS271" s="233"/>
      <c r="AT271" s="233"/>
      <c r="AU271" s="233"/>
      <c r="AV271" s="233"/>
      <c r="AW271" s="233"/>
      <c r="AX271" s="233"/>
      <c r="AY271" s="233"/>
      <c r="AZ271" s="233"/>
      <c r="BA271" s="233"/>
      <c r="BB271" s="234"/>
      <c r="BC271" s="73" t="s">
        <v>5166</v>
      </c>
      <c r="BD271" s="74" t="str">
        <f t="shared" ref="BD271" ca="1" si="155">IF(AND(COUNTBLANK(B266:R271)=89,COUNTBLANK(S266:AA271)&lt;&gt;53,COUNTBLANK(AB266:BB271)&lt;&gt;155),1,"")</f>
        <v/>
      </c>
      <c r="BE271" s="168"/>
      <c r="BF271" s="169"/>
    </row>
    <row r="272" spans="1:58" ht="8.1" customHeight="1">
      <c r="A272" s="391">
        <v>41</v>
      </c>
      <c r="B272" s="392" t="str">
        <f ca="1">OFFSET(①一括入力!$V$9,'②（一括入力用）異動報告書'!$A272-1,0)</f>
        <v/>
      </c>
      <c r="C272" s="393"/>
      <c r="D272" s="393"/>
      <c r="E272" s="393"/>
      <c r="F272" s="393"/>
      <c r="G272" s="393"/>
      <c r="H272" s="393"/>
      <c r="I272" s="393"/>
      <c r="J272" s="394"/>
      <c r="K272" s="399" t="str">
        <f ca="1">IFERROR(OFFSET(①一括入力!$AP$9,'②（一括入力用）異動報告書'!$A272-1,0),"")</f>
        <v/>
      </c>
      <c r="L272" s="393"/>
      <c r="M272" s="393"/>
      <c r="N272" s="394"/>
      <c r="O272" s="399" t="str">
        <f ca="1">IFERROR(OFFSET(①一括入力!$AQ$9,'②（一括入力用）異動報告書'!$A272-1,0),"")</f>
        <v/>
      </c>
      <c r="P272" s="393"/>
      <c r="Q272" s="393"/>
      <c r="R272" s="401"/>
      <c r="S272" s="257" t="s">
        <v>5060</v>
      </c>
      <c r="T272" s="177"/>
      <c r="U272" s="204" t="str">
        <f ca="1">OFFSET(①一括入力!AV$9,'②（一括入力用）異動報告書'!$A272-1,0)</f>
        <v/>
      </c>
      <c r="V272" s="204" t="str">
        <f ca="1">OFFSET(①一括入力!AW$9,'②（一括入力用）異動報告書'!$A272-1,0)</f>
        <v/>
      </c>
      <c r="W272" s="204" t="str">
        <f ca="1">OFFSET(①一括入力!AX$9,'②（一括入力用）異動報告書'!$A272-1,0)</f>
        <v/>
      </c>
      <c r="X272" s="204" t="str">
        <f ca="1">OFFSET(①一括入力!AY$9,'②（一括入力用）異動報告書'!$A272-1,0)</f>
        <v/>
      </c>
      <c r="Y272" s="204" t="str">
        <f ca="1">OFFSET(①一括入力!AZ$9,'②（一括入力用）異動報告書'!$A272-1,0)</f>
        <v/>
      </c>
      <c r="Z272" s="204" t="str">
        <f ca="1">OFFSET(①一括入力!BA$9,'②（一括入力用）異動報告書'!$A272-1,0)</f>
        <v/>
      </c>
      <c r="AA272" s="207" t="str">
        <f ca="1">OFFSET(①一括入力!BB$9,'②（一括入力用）異動報告書'!$A272-1,0)</f>
        <v/>
      </c>
      <c r="AB272" s="235" t="s">
        <v>5104</v>
      </c>
      <c r="AC272" s="236"/>
      <c r="AD272" s="236"/>
      <c r="AE272" s="236"/>
      <c r="AF272" s="236"/>
      <c r="AG272" s="237"/>
      <c r="AH272" s="238" t="str">
        <f ca="1">OFFSET(①一括入力!$BF$9,'②（一括入力用）異動報告書'!A272-1,0)</f>
        <v/>
      </c>
      <c r="AI272" s="176" t="s">
        <v>5060</v>
      </c>
      <c r="AJ272" s="177"/>
      <c r="AK272" s="204" t="str">
        <f ca="1">OFFSET(①一括入力!BK$9,'②（一括入力用）異動報告書'!$A272-1,0)</f>
        <v/>
      </c>
      <c r="AL272" s="204" t="str">
        <f ca="1">OFFSET(①一括入力!BL$9,'②（一括入力用）異動報告書'!$A272-1,0)</f>
        <v/>
      </c>
      <c r="AM272" s="204" t="str">
        <f ca="1">OFFSET(①一括入力!BM$9,'②（一括入力用）異動報告書'!$A272-1,0)</f>
        <v/>
      </c>
      <c r="AN272" s="204" t="str">
        <f ca="1">OFFSET(①一括入力!BN$9,'②（一括入力用）異動報告書'!$A272-1,0)</f>
        <v/>
      </c>
      <c r="AO272" s="204" t="str">
        <f ca="1">OFFSET(①一括入力!BO$9,'②（一括入力用）異動報告書'!$A272-1,0)</f>
        <v/>
      </c>
      <c r="AP272" s="204" t="str">
        <f ca="1">OFFSET(①一括入力!BP$9,'②（一括入力用）異動報告書'!$A272-1,0)</f>
        <v/>
      </c>
      <c r="AQ272" s="204" t="str">
        <f ca="1">OFFSET(①一括入力!BQ$9,'②（一括入力用）異動報告書'!$A272-1,0)</f>
        <v/>
      </c>
      <c r="AR272" s="176" t="s">
        <v>5060</v>
      </c>
      <c r="AS272" s="177"/>
      <c r="AT272" s="204" t="str">
        <f ca="1">OFFSET(①一括入力!BY$9,'②（一括入力用）異動報告書'!$A272-1,0)</f>
        <v/>
      </c>
      <c r="AU272" s="204" t="str">
        <f ca="1">OFFSET(①一括入力!BZ$9,'②（一括入力用）異動報告書'!$A272-1,0)</f>
        <v/>
      </c>
      <c r="AV272" s="204" t="str">
        <f ca="1">OFFSET(①一括入力!CA$9,'②（一括入力用）異動報告書'!$A272-1,0)</f>
        <v/>
      </c>
      <c r="AW272" s="204" t="str">
        <f ca="1">OFFSET(①一括入力!CB$9,'②（一括入力用）異動報告書'!$A272-1,0)</f>
        <v/>
      </c>
      <c r="AX272" s="204" t="str">
        <f ca="1">OFFSET(①一括入力!CC$9,'②（一括入力用）異動報告書'!$A272-1,0)</f>
        <v/>
      </c>
      <c r="AY272" s="204" t="str">
        <f ca="1">OFFSET(①一括入力!CD$9,'②（一括入力用）異動報告書'!$A272-1,0)</f>
        <v/>
      </c>
      <c r="AZ272" s="207" t="str">
        <f ca="1">OFFSET(①一括入力!CE$9,'②（一括入力用）異動報告書'!$A272-1,0)</f>
        <v/>
      </c>
      <c r="BA272" s="210" t="str">
        <f ca="1">OFFSET(①一括入力!$CF$9,'②（一括入力用）異動報告書'!A272-1,0)</f>
        <v/>
      </c>
      <c r="BB272" s="211"/>
      <c r="BC272" s="160" t="s">
        <v>5131</v>
      </c>
      <c r="BD272" s="162" t="str">
        <f ca="1">OFFSET(①一括入力!$CI$9,A272-1,0)</f>
        <v/>
      </c>
      <c r="BE272" s="164"/>
      <c r="BF272" s="165"/>
    </row>
    <row r="273" spans="1:58" ht="8.1" customHeight="1">
      <c r="A273" s="391"/>
      <c r="B273" s="395"/>
      <c r="C273" s="245"/>
      <c r="D273" s="245"/>
      <c r="E273" s="245"/>
      <c r="F273" s="245"/>
      <c r="G273" s="245"/>
      <c r="H273" s="245"/>
      <c r="I273" s="245"/>
      <c r="J273" s="246"/>
      <c r="K273" s="244"/>
      <c r="L273" s="245"/>
      <c r="M273" s="245"/>
      <c r="N273" s="246"/>
      <c r="O273" s="244"/>
      <c r="P273" s="245"/>
      <c r="Q273" s="245"/>
      <c r="R273" s="402"/>
      <c r="S273" s="258"/>
      <c r="T273" s="179"/>
      <c r="U273" s="205"/>
      <c r="V273" s="205"/>
      <c r="W273" s="205"/>
      <c r="X273" s="205"/>
      <c r="Y273" s="205"/>
      <c r="Z273" s="205"/>
      <c r="AA273" s="208"/>
      <c r="AB273" s="254" t="s">
        <v>5105</v>
      </c>
      <c r="AC273" s="255"/>
      <c r="AD273" s="255"/>
      <c r="AE273" s="255"/>
      <c r="AF273" s="255"/>
      <c r="AG273" s="256"/>
      <c r="AH273" s="239"/>
      <c r="AI273" s="178"/>
      <c r="AJ273" s="179"/>
      <c r="AK273" s="205"/>
      <c r="AL273" s="205"/>
      <c r="AM273" s="205"/>
      <c r="AN273" s="205"/>
      <c r="AO273" s="205"/>
      <c r="AP273" s="205"/>
      <c r="AQ273" s="205"/>
      <c r="AR273" s="178"/>
      <c r="AS273" s="179"/>
      <c r="AT273" s="205"/>
      <c r="AU273" s="205"/>
      <c r="AV273" s="205"/>
      <c r="AW273" s="205"/>
      <c r="AX273" s="205"/>
      <c r="AY273" s="205"/>
      <c r="AZ273" s="208"/>
      <c r="BA273" s="212"/>
      <c r="BB273" s="213"/>
      <c r="BC273" s="161"/>
      <c r="BD273" s="163"/>
      <c r="BE273" s="166"/>
      <c r="BF273" s="167"/>
    </row>
    <row r="274" spans="1:58" ht="8.1" customHeight="1">
      <c r="A274" s="391"/>
      <c r="B274" s="396"/>
      <c r="C274" s="397"/>
      <c r="D274" s="397"/>
      <c r="E274" s="397"/>
      <c r="F274" s="397"/>
      <c r="G274" s="397"/>
      <c r="H274" s="397"/>
      <c r="I274" s="397"/>
      <c r="J274" s="398"/>
      <c r="K274" s="400"/>
      <c r="L274" s="397"/>
      <c r="M274" s="397"/>
      <c r="N274" s="398"/>
      <c r="O274" s="400"/>
      <c r="P274" s="397"/>
      <c r="Q274" s="397"/>
      <c r="R274" s="403"/>
      <c r="S274" s="259"/>
      <c r="T274" s="181"/>
      <c r="U274" s="206"/>
      <c r="V274" s="206"/>
      <c r="W274" s="206"/>
      <c r="X274" s="206"/>
      <c r="Y274" s="206"/>
      <c r="Z274" s="206"/>
      <c r="AA274" s="209"/>
      <c r="AB274" s="254" t="s">
        <v>5101</v>
      </c>
      <c r="AC274" s="255"/>
      <c r="AD274" s="255"/>
      <c r="AE274" s="255"/>
      <c r="AF274" s="255"/>
      <c r="AG274" s="256"/>
      <c r="AH274" s="239"/>
      <c r="AI274" s="180"/>
      <c r="AJ274" s="181"/>
      <c r="AK274" s="206"/>
      <c r="AL274" s="206"/>
      <c r="AM274" s="206"/>
      <c r="AN274" s="206"/>
      <c r="AO274" s="206"/>
      <c r="AP274" s="206"/>
      <c r="AQ274" s="206"/>
      <c r="AR274" s="180"/>
      <c r="AS274" s="181"/>
      <c r="AT274" s="206"/>
      <c r="AU274" s="206"/>
      <c r="AV274" s="206"/>
      <c r="AW274" s="206"/>
      <c r="AX274" s="206"/>
      <c r="AY274" s="206"/>
      <c r="AZ274" s="209"/>
      <c r="BA274" s="214"/>
      <c r="BB274" s="215"/>
      <c r="BC274" s="71" t="s">
        <v>5163</v>
      </c>
      <c r="BD274" s="72" t="str">
        <f t="shared" ref="BD274" ca="1" si="156">IF(AND(COUNTBLANK(B272:BB277)&lt;&gt;309,COUNTBLANK(B272:R277)&lt;&gt;89),1,"")</f>
        <v/>
      </c>
      <c r="BE274" s="166"/>
      <c r="BF274" s="167"/>
    </row>
    <row r="275" spans="1:58" ht="8.1" customHeight="1">
      <c r="A275" s="391"/>
      <c r="B275" s="416" t="s">
        <v>5037</v>
      </c>
      <c r="C275" s="417"/>
      <c r="D275" s="407" t="str">
        <f ca="1">OFFSET(①一括入力!AA$9,'②（一括入力用）異動報告書'!$A272-1,0)</f>
        <v/>
      </c>
      <c r="E275" s="407" t="str">
        <f ca="1">OFFSET(①一括入力!AB$9,'②（一括入力用）異動報告書'!$A272-1,0)</f>
        <v/>
      </c>
      <c r="F275" s="407" t="str">
        <f ca="1">OFFSET(①一括入力!AC$9,'②（一括入力用）異動報告書'!$A272-1,0)</f>
        <v/>
      </c>
      <c r="G275" s="407" t="str">
        <f ca="1">OFFSET(①一括入力!AD$9,'②（一括入力用）異動報告書'!$A272-1,0)</f>
        <v/>
      </c>
      <c r="H275" s="407" t="str">
        <f ca="1">OFFSET(①一括入力!AE$9,'②（一括入力用）異動報告書'!$A272-1,0)</f>
        <v/>
      </c>
      <c r="I275" s="407" t="str">
        <f ca="1">OFFSET(①一括入力!AF$9,'②（一括入力用）異動報告書'!$A272-1,0)</f>
        <v/>
      </c>
      <c r="J275" s="407" t="str">
        <f ca="1">OFFSET(①一括入力!AG$9,'②（一括入力用）異動報告書'!$A272-1,0)</f>
        <v/>
      </c>
      <c r="K275" s="241" t="str">
        <f ca="1">IFERROR(OFFSET(①一括入力!$AK$9,'②（一括入力用）異動報告書'!$A272-1,0),"")</f>
        <v/>
      </c>
      <c r="L275" s="242"/>
      <c r="M275" s="242"/>
      <c r="N275" s="243"/>
      <c r="O275" s="241" t="str">
        <f ca="1">IFERROR(OFFSET(①一括入力!$AL$9,'②（一括入力用）異動報告書'!$A272-1,0),"")</f>
        <v/>
      </c>
      <c r="P275" s="242"/>
      <c r="Q275" s="242"/>
      <c r="R275" s="409"/>
      <c r="S275" s="411" t="str">
        <f ca="1">OFFSET(①一括入力!$BC$9,'②（一括入力用）異動報告書'!$A272-1,0)</f>
        <v/>
      </c>
      <c r="T275" s="412"/>
      <c r="U275" s="412"/>
      <c r="V275" s="412"/>
      <c r="W275" s="412"/>
      <c r="X275" s="412"/>
      <c r="Y275" s="412"/>
      <c r="Z275" s="412"/>
      <c r="AA275" s="413"/>
      <c r="AB275" s="254" t="s">
        <v>5102</v>
      </c>
      <c r="AC275" s="255"/>
      <c r="AD275" s="255"/>
      <c r="AE275" s="255"/>
      <c r="AF275" s="255"/>
      <c r="AG275" s="256"/>
      <c r="AH275" s="239"/>
      <c r="AI275" s="241" t="str">
        <f ca="1">OFFSET(①一括入力!$BT$9,'②（一括入力用）異動報告書'!A272-1,0)</f>
        <v/>
      </c>
      <c r="AJ275" s="242"/>
      <c r="AK275" s="242"/>
      <c r="AL275" s="242"/>
      <c r="AM275" s="242"/>
      <c r="AN275" s="242"/>
      <c r="AO275" s="242"/>
      <c r="AP275" s="242"/>
      <c r="AQ275" s="243"/>
      <c r="AR275" s="229" t="str">
        <f ca="1">OFFSET(①一括入力!$CG$9,'②（一括入力用）異動報告書'!A272-1,0)</f>
        <v/>
      </c>
      <c r="AS275" s="230"/>
      <c r="AT275" s="230"/>
      <c r="AU275" s="230"/>
      <c r="AV275" s="230"/>
      <c r="AW275" s="230"/>
      <c r="AX275" s="230"/>
      <c r="AY275" s="230"/>
      <c r="AZ275" s="230"/>
      <c r="BA275" s="230"/>
      <c r="BB275" s="231"/>
      <c r="BC275" s="71" t="s">
        <v>5168</v>
      </c>
      <c r="BD275" s="72" t="str">
        <f t="shared" ref="BD275" ca="1" si="157">IF(OR(COUNTBLANK(S272:AA277)=45,COUNTBLANK(S272:AA277)=53),"",1)</f>
        <v/>
      </c>
      <c r="BE275" s="166"/>
      <c r="BF275" s="167"/>
    </row>
    <row r="276" spans="1:58" ht="8.1" customHeight="1">
      <c r="A276" s="391"/>
      <c r="B276" s="258"/>
      <c r="C276" s="179"/>
      <c r="D276" s="205"/>
      <c r="E276" s="205"/>
      <c r="F276" s="205"/>
      <c r="G276" s="205"/>
      <c r="H276" s="205"/>
      <c r="I276" s="205"/>
      <c r="J276" s="205"/>
      <c r="K276" s="244"/>
      <c r="L276" s="245"/>
      <c r="M276" s="245"/>
      <c r="N276" s="246"/>
      <c r="O276" s="244"/>
      <c r="P276" s="245"/>
      <c r="Q276" s="245"/>
      <c r="R276" s="402"/>
      <c r="S276" s="212"/>
      <c r="T276" s="414"/>
      <c r="U276" s="414"/>
      <c r="V276" s="414"/>
      <c r="W276" s="414"/>
      <c r="X276" s="414"/>
      <c r="Y276" s="414"/>
      <c r="Z276" s="414"/>
      <c r="AA276" s="213"/>
      <c r="AB276" s="254" t="s">
        <v>5103</v>
      </c>
      <c r="AC276" s="255"/>
      <c r="AD276" s="255"/>
      <c r="AE276" s="255"/>
      <c r="AF276" s="255"/>
      <c r="AG276" s="256"/>
      <c r="AH276" s="239"/>
      <c r="AI276" s="244"/>
      <c r="AJ276" s="245"/>
      <c r="AK276" s="245"/>
      <c r="AL276" s="245"/>
      <c r="AM276" s="245"/>
      <c r="AN276" s="245"/>
      <c r="AO276" s="245"/>
      <c r="AP276" s="245"/>
      <c r="AQ276" s="246"/>
      <c r="AR276" s="229"/>
      <c r="AS276" s="230"/>
      <c r="AT276" s="230"/>
      <c r="AU276" s="230"/>
      <c r="AV276" s="230"/>
      <c r="AW276" s="230"/>
      <c r="AX276" s="230"/>
      <c r="AY276" s="230"/>
      <c r="AZ276" s="230"/>
      <c r="BA276" s="230"/>
      <c r="BB276" s="231"/>
      <c r="BC276" s="71" t="s">
        <v>5169</v>
      </c>
      <c r="BD276" s="72" t="str">
        <f t="shared" ref="BD276" ca="1" si="158">IF(OR(AH272=2,AH272=3,AH272=4),IF(COUNTBLANK(AB272:AQ277)=81,"",1),IF(COUNTBLANK(AB272:AQ277)=82,"",IF(COUNTBLANK(AB272:AQ277)=90,"",1)))</f>
        <v/>
      </c>
      <c r="BE276" s="166"/>
      <c r="BF276" s="167"/>
    </row>
    <row r="277" spans="1:58" ht="8.1" customHeight="1">
      <c r="A277" s="391"/>
      <c r="B277" s="418"/>
      <c r="C277" s="419"/>
      <c r="D277" s="408"/>
      <c r="E277" s="408"/>
      <c r="F277" s="408"/>
      <c r="G277" s="408"/>
      <c r="H277" s="408"/>
      <c r="I277" s="408"/>
      <c r="J277" s="408"/>
      <c r="K277" s="247"/>
      <c r="L277" s="248"/>
      <c r="M277" s="248"/>
      <c r="N277" s="249"/>
      <c r="O277" s="247"/>
      <c r="P277" s="248"/>
      <c r="Q277" s="248"/>
      <c r="R277" s="410"/>
      <c r="S277" s="214"/>
      <c r="T277" s="415"/>
      <c r="U277" s="415"/>
      <c r="V277" s="415"/>
      <c r="W277" s="415"/>
      <c r="X277" s="415"/>
      <c r="Y277" s="415"/>
      <c r="Z277" s="415"/>
      <c r="AA277" s="215"/>
      <c r="AB277" s="404"/>
      <c r="AC277" s="405"/>
      <c r="AD277" s="405"/>
      <c r="AE277" s="405"/>
      <c r="AF277" s="405"/>
      <c r="AG277" s="406"/>
      <c r="AH277" s="240"/>
      <c r="AI277" s="247"/>
      <c r="AJ277" s="248"/>
      <c r="AK277" s="248"/>
      <c r="AL277" s="248"/>
      <c r="AM277" s="248"/>
      <c r="AN277" s="248"/>
      <c r="AO277" s="248"/>
      <c r="AP277" s="248"/>
      <c r="AQ277" s="249"/>
      <c r="AR277" s="232"/>
      <c r="AS277" s="233"/>
      <c r="AT277" s="233"/>
      <c r="AU277" s="233"/>
      <c r="AV277" s="233"/>
      <c r="AW277" s="233"/>
      <c r="AX277" s="233"/>
      <c r="AY277" s="233"/>
      <c r="AZ277" s="233"/>
      <c r="BA277" s="233"/>
      <c r="BB277" s="234"/>
      <c r="BC277" s="73" t="s">
        <v>5166</v>
      </c>
      <c r="BD277" s="74" t="str">
        <f t="shared" ref="BD277" ca="1" si="159">IF(AND(COUNTBLANK(B272:R277)=89,COUNTBLANK(S272:AA277)&lt;&gt;53,COUNTBLANK(AB272:BB277)&lt;&gt;155),1,"")</f>
        <v/>
      </c>
      <c r="BE277" s="168"/>
      <c r="BF277" s="169"/>
    </row>
    <row r="278" spans="1:58" ht="8.1" customHeight="1">
      <c r="A278" s="391">
        <v>42</v>
      </c>
      <c r="B278" s="392" t="str">
        <f ca="1">OFFSET(①一括入力!$V$9,'②（一括入力用）異動報告書'!$A278-1,0)</f>
        <v/>
      </c>
      <c r="C278" s="393"/>
      <c r="D278" s="393"/>
      <c r="E278" s="393"/>
      <c r="F278" s="393"/>
      <c r="G278" s="393"/>
      <c r="H278" s="393"/>
      <c r="I278" s="393"/>
      <c r="J278" s="394"/>
      <c r="K278" s="399" t="str">
        <f ca="1">IFERROR(OFFSET(①一括入力!$AP$9,'②（一括入力用）異動報告書'!$A278-1,0),"")</f>
        <v/>
      </c>
      <c r="L278" s="393"/>
      <c r="M278" s="393"/>
      <c r="N278" s="394"/>
      <c r="O278" s="399" t="str">
        <f ca="1">IFERROR(OFFSET(①一括入力!$AQ$9,'②（一括入力用）異動報告書'!$A278-1,0),"")</f>
        <v/>
      </c>
      <c r="P278" s="393"/>
      <c r="Q278" s="393"/>
      <c r="R278" s="401"/>
      <c r="S278" s="257" t="s">
        <v>5060</v>
      </c>
      <c r="T278" s="177"/>
      <c r="U278" s="204" t="str">
        <f ca="1">OFFSET(①一括入力!AV$9,'②（一括入力用）異動報告書'!$A278-1,0)</f>
        <v/>
      </c>
      <c r="V278" s="204" t="str">
        <f ca="1">OFFSET(①一括入力!AW$9,'②（一括入力用）異動報告書'!$A278-1,0)</f>
        <v/>
      </c>
      <c r="W278" s="204" t="str">
        <f ca="1">OFFSET(①一括入力!AX$9,'②（一括入力用）異動報告書'!$A278-1,0)</f>
        <v/>
      </c>
      <c r="X278" s="204" t="str">
        <f ca="1">OFFSET(①一括入力!AY$9,'②（一括入力用）異動報告書'!$A278-1,0)</f>
        <v/>
      </c>
      <c r="Y278" s="204" t="str">
        <f ca="1">OFFSET(①一括入力!AZ$9,'②（一括入力用）異動報告書'!$A278-1,0)</f>
        <v/>
      </c>
      <c r="Z278" s="204" t="str">
        <f ca="1">OFFSET(①一括入力!BA$9,'②（一括入力用）異動報告書'!$A278-1,0)</f>
        <v/>
      </c>
      <c r="AA278" s="207" t="str">
        <f ca="1">OFFSET(①一括入力!BB$9,'②（一括入力用）異動報告書'!$A278-1,0)</f>
        <v/>
      </c>
      <c r="AB278" s="235" t="s">
        <v>5104</v>
      </c>
      <c r="AC278" s="236"/>
      <c r="AD278" s="236"/>
      <c r="AE278" s="236"/>
      <c r="AF278" s="236"/>
      <c r="AG278" s="237"/>
      <c r="AH278" s="238" t="str">
        <f ca="1">OFFSET(①一括入力!$BF$9,'②（一括入力用）異動報告書'!A278-1,0)</f>
        <v/>
      </c>
      <c r="AI278" s="176" t="s">
        <v>5060</v>
      </c>
      <c r="AJ278" s="177"/>
      <c r="AK278" s="204" t="str">
        <f ca="1">OFFSET(①一括入力!BK$9,'②（一括入力用）異動報告書'!$A278-1,0)</f>
        <v/>
      </c>
      <c r="AL278" s="204" t="str">
        <f ca="1">OFFSET(①一括入力!BL$9,'②（一括入力用）異動報告書'!$A278-1,0)</f>
        <v/>
      </c>
      <c r="AM278" s="204" t="str">
        <f ca="1">OFFSET(①一括入力!BM$9,'②（一括入力用）異動報告書'!$A278-1,0)</f>
        <v/>
      </c>
      <c r="AN278" s="204" t="str">
        <f ca="1">OFFSET(①一括入力!BN$9,'②（一括入力用）異動報告書'!$A278-1,0)</f>
        <v/>
      </c>
      <c r="AO278" s="204" t="str">
        <f ca="1">OFFSET(①一括入力!BO$9,'②（一括入力用）異動報告書'!$A278-1,0)</f>
        <v/>
      </c>
      <c r="AP278" s="204" t="str">
        <f ca="1">OFFSET(①一括入力!BP$9,'②（一括入力用）異動報告書'!$A278-1,0)</f>
        <v/>
      </c>
      <c r="AQ278" s="204" t="str">
        <f ca="1">OFFSET(①一括入力!BQ$9,'②（一括入力用）異動報告書'!$A278-1,0)</f>
        <v/>
      </c>
      <c r="AR278" s="176" t="s">
        <v>5060</v>
      </c>
      <c r="AS278" s="177"/>
      <c r="AT278" s="204" t="str">
        <f ca="1">OFFSET(①一括入力!BY$9,'②（一括入力用）異動報告書'!$A278-1,0)</f>
        <v/>
      </c>
      <c r="AU278" s="204" t="str">
        <f ca="1">OFFSET(①一括入力!BZ$9,'②（一括入力用）異動報告書'!$A278-1,0)</f>
        <v/>
      </c>
      <c r="AV278" s="204" t="str">
        <f ca="1">OFFSET(①一括入力!CA$9,'②（一括入力用）異動報告書'!$A278-1,0)</f>
        <v/>
      </c>
      <c r="AW278" s="204" t="str">
        <f ca="1">OFFSET(①一括入力!CB$9,'②（一括入力用）異動報告書'!$A278-1,0)</f>
        <v/>
      </c>
      <c r="AX278" s="204" t="str">
        <f ca="1">OFFSET(①一括入力!CC$9,'②（一括入力用）異動報告書'!$A278-1,0)</f>
        <v/>
      </c>
      <c r="AY278" s="204" t="str">
        <f ca="1">OFFSET(①一括入力!CD$9,'②（一括入力用）異動報告書'!$A278-1,0)</f>
        <v/>
      </c>
      <c r="AZ278" s="207" t="str">
        <f ca="1">OFFSET(①一括入力!CE$9,'②（一括入力用）異動報告書'!$A278-1,0)</f>
        <v/>
      </c>
      <c r="BA278" s="210" t="str">
        <f ca="1">OFFSET(①一括入力!$CF$9,'②（一括入力用）異動報告書'!A278-1,0)</f>
        <v/>
      </c>
      <c r="BB278" s="211"/>
      <c r="BC278" s="160" t="s">
        <v>5131</v>
      </c>
      <c r="BD278" s="162" t="str">
        <f ca="1">OFFSET(①一括入力!$CI$9,A278-1,0)</f>
        <v/>
      </c>
      <c r="BE278" s="164"/>
      <c r="BF278" s="165"/>
    </row>
    <row r="279" spans="1:58" ht="8.1" customHeight="1">
      <c r="A279" s="391"/>
      <c r="B279" s="395"/>
      <c r="C279" s="245"/>
      <c r="D279" s="245"/>
      <c r="E279" s="245"/>
      <c r="F279" s="245"/>
      <c r="G279" s="245"/>
      <c r="H279" s="245"/>
      <c r="I279" s="245"/>
      <c r="J279" s="246"/>
      <c r="K279" s="244"/>
      <c r="L279" s="245"/>
      <c r="M279" s="245"/>
      <c r="N279" s="246"/>
      <c r="O279" s="244"/>
      <c r="P279" s="245"/>
      <c r="Q279" s="245"/>
      <c r="R279" s="402"/>
      <c r="S279" s="258"/>
      <c r="T279" s="179"/>
      <c r="U279" s="205"/>
      <c r="V279" s="205"/>
      <c r="W279" s="205"/>
      <c r="X279" s="205"/>
      <c r="Y279" s="205"/>
      <c r="Z279" s="205"/>
      <c r="AA279" s="208"/>
      <c r="AB279" s="254" t="s">
        <v>5105</v>
      </c>
      <c r="AC279" s="255"/>
      <c r="AD279" s="255"/>
      <c r="AE279" s="255"/>
      <c r="AF279" s="255"/>
      <c r="AG279" s="256"/>
      <c r="AH279" s="239"/>
      <c r="AI279" s="178"/>
      <c r="AJ279" s="179"/>
      <c r="AK279" s="205"/>
      <c r="AL279" s="205"/>
      <c r="AM279" s="205"/>
      <c r="AN279" s="205"/>
      <c r="AO279" s="205"/>
      <c r="AP279" s="205"/>
      <c r="AQ279" s="205"/>
      <c r="AR279" s="178"/>
      <c r="AS279" s="179"/>
      <c r="AT279" s="205"/>
      <c r="AU279" s="205"/>
      <c r="AV279" s="205"/>
      <c r="AW279" s="205"/>
      <c r="AX279" s="205"/>
      <c r="AY279" s="205"/>
      <c r="AZ279" s="208"/>
      <c r="BA279" s="212"/>
      <c r="BB279" s="213"/>
      <c r="BC279" s="161"/>
      <c r="BD279" s="163"/>
      <c r="BE279" s="166"/>
      <c r="BF279" s="167"/>
    </row>
    <row r="280" spans="1:58" ht="8.1" customHeight="1">
      <c r="A280" s="391"/>
      <c r="B280" s="396"/>
      <c r="C280" s="397"/>
      <c r="D280" s="397"/>
      <c r="E280" s="397"/>
      <c r="F280" s="397"/>
      <c r="G280" s="397"/>
      <c r="H280" s="397"/>
      <c r="I280" s="397"/>
      <c r="J280" s="398"/>
      <c r="K280" s="400"/>
      <c r="L280" s="397"/>
      <c r="M280" s="397"/>
      <c r="N280" s="398"/>
      <c r="O280" s="400"/>
      <c r="P280" s="397"/>
      <c r="Q280" s="397"/>
      <c r="R280" s="403"/>
      <c r="S280" s="259"/>
      <c r="T280" s="181"/>
      <c r="U280" s="206"/>
      <c r="V280" s="206"/>
      <c r="W280" s="206"/>
      <c r="X280" s="206"/>
      <c r="Y280" s="206"/>
      <c r="Z280" s="206"/>
      <c r="AA280" s="209"/>
      <c r="AB280" s="254" t="s">
        <v>5101</v>
      </c>
      <c r="AC280" s="255"/>
      <c r="AD280" s="255"/>
      <c r="AE280" s="255"/>
      <c r="AF280" s="255"/>
      <c r="AG280" s="256"/>
      <c r="AH280" s="239"/>
      <c r="AI280" s="180"/>
      <c r="AJ280" s="181"/>
      <c r="AK280" s="206"/>
      <c r="AL280" s="206"/>
      <c r="AM280" s="206"/>
      <c r="AN280" s="206"/>
      <c r="AO280" s="206"/>
      <c r="AP280" s="206"/>
      <c r="AQ280" s="206"/>
      <c r="AR280" s="180"/>
      <c r="AS280" s="181"/>
      <c r="AT280" s="206"/>
      <c r="AU280" s="206"/>
      <c r="AV280" s="206"/>
      <c r="AW280" s="206"/>
      <c r="AX280" s="206"/>
      <c r="AY280" s="206"/>
      <c r="AZ280" s="209"/>
      <c r="BA280" s="214"/>
      <c r="BB280" s="215"/>
      <c r="BC280" s="71" t="s">
        <v>5163</v>
      </c>
      <c r="BD280" s="72" t="str">
        <f t="shared" ref="BD280" ca="1" si="160">IF(AND(COUNTBLANK(B278:BB283)&lt;&gt;309,COUNTBLANK(B278:R283)&lt;&gt;89),1,"")</f>
        <v/>
      </c>
      <c r="BE280" s="166"/>
      <c r="BF280" s="167"/>
    </row>
    <row r="281" spans="1:58" ht="8.1" customHeight="1">
      <c r="A281" s="391"/>
      <c r="B281" s="416" t="s">
        <v>5037</v>
      </c>
      <c r="C281" s="417"/>
      <c r="D281" s="407" t="str">
        <f ca="1">OFFSET(①一括入力!AA$9,'②（一括入力用）異動報告書'!$A278-1,0)</f>
        <v/>
      </c>
      <c r="E281" s="407" t="str">
        <f ca="1">OFFSET(①一括入力!AB$9,'②（一括入力用）異動報告書'!$A278-1,0)</f>
        <v/>
      </c>
      <c r="F281" s="407" t="str">
        <f ca="1">OFFSET(①一括入力!AC$9,'②（一括入力用）異動報告書'!$A278-1,0)</f>
        <v/>
      </c>
      <c r="G281" s="407" t="str">
        <f ca="1">OFFSET(①一括入力!AD$9,'②（一括入力用）異動報告書'!$A278-1,0)</f>
        <v/>
      </c>
      <c r="H281" s="407" t="str">
        <f ca="1">OFFSET(①一括入力!AE$9,'②（一括入力用）異動報告書'!$A278-1,0)</f>
        <v/>
      </c>
      <c r="I281" s="407" t="str">
        <f ca="1">OFFSET(①一括入力!AF$9,'②（一括入力用）異動報告書'!$A278-1,0)</f>
        <v/>
      </c>
      <c r="J281" s="407" t="str">
        <f ca="1">OFFSET(①一括入力!AG$9,'②（一括入力用）異動報告書'!$A278-1,0)</f>
        <v/>
      </c>
      <c r="K281" s="241" t="str">
        <f ca="1">IFERROR(OFFSET(①一括入力!$AK$9,'②（一括入力用）異動報告書'!$A278-1,0),"")</f>
        <v/>
      </c>
      <c r="L281" s="242"/>
      <c r="M281" s="242"/>
      <c r="N281" s="243"/>
      <c r="O281" s="241" t="str">
        <f ca="1">IFERROR(OFFSET(①一括入力!$AL$9,'②（一括入力用）異動報告書'!$A278-1,0),"")</f>
        <v/>
      </c>
      <c r="P281" s="242"/>
      <c r="Q281" s="242"/>
      <c r="R281" s="409"/>
      <c r="S281" s="411" t="str">
        <f ca="1">OFFSET(①一括入力!$BC$9,'②（一括入力用）異動報告書'!$A278-1,0)</f>
        <v/>
      </c>
      <c r="T281" s="412"/>
      <c r="U281" s="412"/>
      <c r="V281" s="412"/>
      <c r="W281" s="412"/>
      <c r="X281" s="412"/>
      <c r="Y281" s="412"/>
      <c r="Z281" s="412"/>
      <c r="AA281" s="413"/>
      <c r="AB281" s="254" t="s">
        <v>5102</v>
      </c>
      <c r="AC281" s="255"/>
      <c r="AD281" s="255"/>
      <c r="AE281" s="255"/>
      <c r="AF281" s="255"/>
      <c r="AG281" s="256"/>
      <c r="AH281" s="239"/>
      <c r="AI281" s="241" t="str">
        <f ca="1">OFFSET(①一括入力!$BT$9,'②（一括入力用）異動報告書'!A278-1,0)</f>
        <v/>
      </c>
      <c r="AJ281" s="242"/>
      <c r="AK281" s="242"/>
      <c r="AL281" s="242"/>
      <c r="AM281" s="242"/>
      <c r="AN281" s="242"/>
      <c r="AO281" s="242"/>
      <c r="AP281" s="242"/>
      <c r="AQ281" s="243"/>
      <c r="AR281" s="229" t="str">
        <f ca="1">OFFSET(①一括入力!$CG$9,'②（一括入力用）異動報告書'!A278-1,0)</f>
        <v/>
      </c>
      <c r="AS281" s="230"/>
      <c r="AT281" s="230"/>
      <c r="AU281" s="230"/>
      <c r="AV281" s="230"/>
      <c r="AW281" s="230"/>
      <c r="AX281" s="230"/>
      <c r="AY281" s="230"/>
      <c r="AZ281" s="230"/>
      <c r="BA281" s="230"/>
      <c r="BB281" s="231"/>
      <c r="BC281" s="71" t="s">
        <v>5168</v>
      </c>
      <c r="BD281" s="72" t="str">
        <f t="shared" ref="BD281" ca="1" si="161">IF(OR(COUNTBLANK(S278:AA283)=45,COUNTBLANK(S278:AA283)=53),"",1)</f>
        <v/>
      </c>
      <c r="BE281" s="166"/>
      <c r="BF281" s="167"/>
    </row>
    <row r="282" spans="1:58" ht="8.1" customHeight="1">
      <c r="A282" s="391"/>
      <c r="B282" s="258"/>
      <c r="C282" s="179"/>
      <c r="D282" s="205"/>
      <c r="E282" s="205"/>
      <c r="F282" s="205"/>
      <c r="G282" s="205"/>
      <c r="H282" s="205"/>
      <c r="I282" s="205"/>
      <c r="J282" s="205"/>
      <c r="K282" s="244"/>
      <c r="L282" s="245"/>
      <c r="M282" s="245"/>
      <c r="N282" s="246"/>
      <c r="O282" s="244"/>
      <c r="P282" s="245"/>
      <c r="Q282" s="245"/>
      <c r="R282" s="402"/>
      <c r="S282" s="212"/>
      <c r="T282" s="414"/>
      <c r="U282" s="414"/>
      <c r="V282" s="414"/>
      <c r="W282" s="414"/>
      <c r="X282" s="414"/>
      <c r="Y282" s="414"/>
      <c r="Z282" s="414"/>
      <c r="AA282" s="213"/>
      <c r="AB282" s="254" t="s">
        <v>5103</v>
      </c>
      <c r="AC282" s="255"/>
      <c r="AD282" s="255"/>
      <c r="AE282" s="255"/>
      <c r="AF282" s="255"/>
      <c r="AG282" s="256"/>
      <c r="AH282" s="239"/>
      <c r="AI282" s="244"/>
      <c r="AJ282" s="245"/>
      <c r="AK282" s="245"/>
      <c r="AL282" s="245"/>
      <c r="AM282" s="245"/>
      <c r="AN282" s="245"/>
      <c r="AO282" s="245"/>
      <c r="AP282" s="245"/>
      <c r="AQ282" s="246"/>
      <c r="AR282" s="229"/>
      <c r="AS282" s="230"/>
      <c r="AT282" s="230"/>
      <c r="AU282" s="230"/>
      <c r="AV282" s="230"/>
      <c r="AW282" s="230"/>
      <c r="AX282" s="230"/>
      <c r="AY282" s="230"/>
      <c r="AZ282" s="230"/>
      <c r="BA282" s="230"/>
      <c r="BB282" s="231"/>
      <c r="BC282" s="71" t="s">
        <v>5169</v>
      </c>
      <c r="BD282" s="72" t="str">
        <f t="shared" ref="BD282" ca="1" si="162">IF(OR(AH278=2,AH278=3,AH278=4),IF(COUNTBLANK(AB278:AQ283)=81,"",1),IF(COUNTBLANK(AB278:AQ283)=82,"",IF(COUNTBLANK(AB278:AQ283)=90,"",1)))</f>
        <v/>
      </c>
      <c r="BE282" s="166"/>
      <c r="BF282" s="167"/>
    </row>
    <row r="283" spans="1:58" ht="8.1" customHeight="1">
      <c r="A283" s="391"/>
      <c r="B283" s="418"/>
      <c r="C283" s="419"/>
      <c r="D283" s="408"/>
      <c r="E283" s="408"/>
      <c r="F283" s="408"/>
      <c r="G283" s="408"/>
      <c r="H283" s="408"/>
      <c r="I283" s="408"/>
      <c r="J283" s="408"/>
      <c r="K283" s="247"/>
      <c r="L283" s="248"/>
      <c r="M283" s="248"/>
      <c r="N283" s="249"/>
      <c r="O283" s="247"/>
      <c r="P283" s="248"/>
      <c r="Q283" s="248"/>
      <c r="R283" s="410"/>
      <c r="S283" s="214"/>
      <c r="T283" s="415"/>
      <c r="U283" s="415"/>
      <c r="V283" s="415"/>
      <c r="W283" s="415"/>
      <c r="X283" s="415"/>
      <c r="Y283" s="415"/>
      <c r="Z283" s="415"/>
      <c r="AA283" s="215"/>
      <c r="AB283" s="404"/>
      <c r="AC283" s="405"/>
      <c r="AD283" s="405"/>
      <c r="AE283" s="405"/>
      <c r="AF283" s="405"/>
      <c r="AG283" s="406"/>
      <c r="AH283" s="240"/>
      <c r="AI283" s="247"/>
      <c r="AJ283" s="248"/>
      <c r="AK283" s="248"/>
      <c r="AL283" s="248"/>
      <c r="AM283" s="248"/>
      <c r="AN283" s="248"/>
      <c r="AO283" s="248"/>
      <c r="AP283" s="248"/>
      <c r="AQ283" s="249"/>
      <c r="AR283" s="232"/>
      <c r="AS283" s="233"/>
      <c r="AT283" s="233"/>
      <c r="AU283" s="233"/>
      <c r="AV283" s="233"/>
      <c r="AW283" s="233"/>
      <c r="AX283" s="233"/>
      <c r="AY283" s="233"/>
      <c r="AZ283" s="233"/>
      <c r="BA283" s="233"/>
      <c r="BB283" s="234"/>
      <c r="BC283" s="73" t="s">
        <v>5166</v>
      </c>
      <c r="BD283" s="74" t="str">
        <f t="shared" ref="BD283" ca="1" si="163">IF(AND(COUNTBLANK(B278:R283)=89,COUNTBLANK(S278:AA283)&lt;&gt;53,COUNTBLANK(AB278:BB283)&lt;&gt;155),1,"")</f>
        <v/>
      </c>
      <c r="BE283" s="168"/>
      <c r="BF283" s="169"/>
    </row>
    <row r="284" spans="1:58" ht="8.1" customHeight="1">
      <c r="A284" s="391">
        <v>43</v>
      </c>
      <c r="B284" s="392" t="str">
        <f ca="1">OFFSET(①一括入力!$V$9,'②（一括入力用）異動報告書'!$A284-1,0)</f>
        <v/>
      </c>
      <c r="C284" s="393"/>
      <c r="D284" s="393"/>
      <c r="E284" s="393"/>
      <c r="F284" s="393"/>
      <c r="G284" s="393"/>
      <c r="H284" s="393"/>
      <c r="I284" s="393"/>
      <c r="J284" s="394"/>
      <c r="K284" s="399" t="str">
        <f ca="1">IFERROR(OFFSET(①一括入力!$AP$9,'②（一括入力用）異動報告書'!$A284-1,0),"")</f>
        <v/>
      </c>
      <c r="L284" s="393"/>
      <c r="M284" s="393"/>
      <c r="N284" s="394"/>
      <c r="O284" s="399" t="str">
        <f ca="1">IFERROR(OFFSET(①一括入力!$AQ$9,'②（一括入力用）異動報告書'!$A284-1,0),"")</f>
        <v/>
      </c>
      <c r="P284" s="393"/>
      <c r="Q284" s="393"/>
      <c r="R284" s="401"/>
      <c r="S284" s="257" t="s">
        <v>5060</v>
      </c>
      <c r="T284" s="177"/>
      <c r="U284" s="204" t="str">
        <f ca="1">OFFSET(①一括入力!AV$9,'②（一括入力用）異動報告書'!$A284-1,0)</f>
        <v/>
      </c>
      <c r="V284" s="204" t="str">
        <f ca="1">OFFSET(①一括入力!AW$9,'②（一括入力用）異動報告書'!$A284-1,0)</f>
        <v/>
      </c>
      <c r="W284" s="204" t="str">
        <f ca="1">OFFSET(①一括入力!AX$9,'②（一括入力用）異動報告書'!$A284-1,0)</f>
        <v/>
      </c>
      <c r="X284" s="204" t="str">
        <f ca="1">OFFSET(①一括入力!AY$9,'②（一括入力用）異動報告書'!$A284-1,0)</f>
        <v/>
      </c>
      <c r="Y284" s="204" t="str">
        <f ca="1">OFFSET(①一括入力!AZ$9,'②（一括入力用）異動報告書'!$A284-1,0)</f>
        <v/>
      </c>
      <c r="Z284" s="204" t="str">
        <f ca="1">OFFSET(①一括入力!BA$9,'②（一括入力用）異動報告書'!$A284-1,0)</f>
        <v/>
      </c>
      <c r="AA284" s="207" t="str">
        <f ca="1">OFFSET(①一括入力!BB$9,'②（一括入力用）異動報告書'!$A284-1,0)</f>
        <v/>
      </c>
      <c r="AB284" s="235" t="s">
        <v>5104</v>
      </c>
      <c r="AC284" s="236"/>
      <c r="AD284" s="236"/>
      <c r="AE284" s="236"/>
      <c r="AF284" s="236"/>
      <c r="AG284" s="237"/>
      <c r="AH284" s="238" t="str">
        <f ca="1">OFFSET(①一括入力!$BF$9,'②（一括入力用）異動報告書'!A284-1,0)</f>
        <v/>
      </c>
      <c r="AI284" s="176" t="s">
        <v>5060</v>
      </c>
      <c r="AJ284" s="177"/>
      <c r="AK284" s="204" t="str">
        <f ca="1">OFFSET(①一括入力!BK$9,'②（一括入力用）異動報告書'!$A284-1,0)</f>
        <v/>
      </c>
      <c r="AL284" s="204" t="str">
        <f ca="1">OFFSET(①一括入力!BL$9,'②（一括入力用）異動報告書'!$A284-1,0)</f>
        <v/>
      </c>
      <c r="AM284" s="204" t="str">
        <f ca="1">OFFSET(①一括入力!BM$9,'②（一括入力用）異動報告書'!$A284-1,0)</f>
        <v/>
      </c>
      <c r="AN284" s="204" t="str">
        <f ca="1">OFFSET(①一括入力!BN$9,'②（一括入力用）異動報告書'!$A284-1,0)</f>
        <v/>
      </c>
      <c r="AO284" s="204" t="str">
        <f ca="1">OFFSET(①一括入力!BO$9,'②（一括入力用）異動報告書'!$A284-1,0)</f>
        <v/>
      </c>
      <c r="AP284" s="204" t="str">
        <f ca="1">OFFSET(①一括入力!BP$9,'②（一括入力用）異動報告書'!$A284-1,0)</f>
        <v/>
      </c>
      <c r="AQ284" s="204" t="str">
        <f ca="1">OFFSET(①一括入力!BQ$9,'②（一括入力用）異動報告書'!$A284-1,0)</f>
        <v/>
      </c>
      <c r="AR284" s="176" t="s">
        <v>5060</v>
      </c>
      <c r="AS284" s="177"/>
      <c r="AT284" s="204" t="str">
        <f ca="1">OFFSET(①一括入力!BY$9,'②（一括入力用）異動報告書'!$A284-1,0)</f>
        <v/>
      </c>
      <c r="AU284" s="204" t="str">
        <f ca="1">OFFSET(①一括入力!BZ$9,'②（一括入力用）異動報告書'!$A284-1,0)</f>
        <v/>
      </c>
      <c r="AV284" s="204" t="str">
        <f ca="1">OFFSET(①一括入力!CA$9,'②（一括入力用）異動報告書'!$A284-1,0)</f>
        <v/>
      </c>
      <c r="AW284" s="204" t="str">
        <f ca="1">OFFSET(①一括入力!CB$9,'②（一括入力用）異動報告書'!$A284-1,0)</f>
        <v/>
      </c>
      <c r="AX284" s="204" t="str">
        <f ca="1">OFFSET(①一括入力!CC$9,'②（一括入力用）異動報告書'!$A284-1,0)</f>
        <v/>
      </c>
      <c r="AY284" s="204" t="str">
        <f ca="1">OFFSET(①一括入力!CD$9,'②（一括入力用）異動報告書'!$A284-1,0)</f>
        <v/>
      </c>
      <c r="AZ284" s="207" t="str">
        <f ca="1">OFFSET(①一括入力!CE$9,'②（一括入力用）異動報告書'!$A284-1,0)</f>
        <v/>
      </c>
      <c r="BA284" s="210" t="str">
        <f ca="1">OFFSET(①一括入力!$CF$9,'②（一括入力用）異動報告書'!A284-1,0)</f>
        <v/>
      </c>
      <c r="BB284" s="211"/>
      <c r="BC284" s="160" t="s">
        <v>5131</v>
      </c>
      <c r="BD284" s="162" t="str">
        <f ca="1">OFFSET(①一括入力!$CI$9,A284-1,0)</f>
        <v/>
      </c>
      <c r="BE284" s="164"/>
      <c r="BF284" s="165"/>
    </row>
    <row r="285" spans="1:58" ht="8.1" customHeight="1">
      <c r="A285" s="391"/>
      <c r="B285" s="395"/>
      <c r="C285" s="245"/>
      <c r="D285" s="245"/>
      <c r="E285" s="245"/>
      <c r="F285" s="245"/>
      <c r="G285" s="245"/>
      <c r="H285" s="245"/>
      <c r="I285" s="245"/>
      <c r="J285" s="246"/>
      <c r="K285" s="244"/>
      <c r="L285" s="245"/>
      <c r="M285" s="245"/>
      <c r="N285" s="246"/>
      <c r="O285" s="244"/>
      <c r="P285" s="245"/>
      <c r="Q285" s="245"/>
      <c r="R285" s="402"/>
      <c r="S285" s="258"/>
      <c r="T285" s="179"/>
      <c r="U285" s="205"/>
      <c r="V285" s="205"/>
      <c r="W285" s="205"/>
      <c r="X285" s="205"/>
      <c r="Y285" s="205"/>
      <c r="Z285" s="205"/>
      <c r="AA285" s="208"/>
      <c r="AB285" s="254" t="s">
        <v>5105</v>
      </c>
      <c r="AC285" s="255"/>
      <c r="AD285" s="255"/>
      <c r="AE285" s="255"/>
      <c r="AF285" s="255"/>
      <c r="AG285" s="256"/>
      <c r="AH285" s="239"/>
      <c r="AI285" s="178"/>
      <c r="AJ285" s="179"/>
      <c r="AK285" s="205"/>
      <c r="AL285" s="205"/>
      <c r="AM285" s="205"/>
      <c r="AN285" s="205"/>
      <c r="AO285" s="205"/>
      <c r="AP285" s="205"/>
      <c r="AQ285" s="205"/>
      <c r="AR285" s="178"/>
      <c r="AS285" s="179"/>
      <c r="AT285" s="205"/>
      <c r="AU285" s="205"/>
      <c r="AV285" s="205"/>
      <c r="AW285" s="205"/>
      <c r="AX285" s="205"/>
      <c r="AY285" s="205"/>
      <c r="AZ285" s="208"/>
      <c r="BA285" s="212"/>
      <c r="BB285" s="213"/>
      <c r="BC285" s="161"/>
      <c r="BD285" s="163"/>
      <c r="BE285" s="166"/>
      <c r="BF285" s="167"/>
    </row>
    <row r="286" spans="1:58" ht="8.1" customHeight="1">
      <c r="A286" s="391"/>
      <c r="B286" s="396"/>
      <c r="C286" s="397"/>
      <c r="D286" s="397"/>
      <c r="E286" s="397"/>
      <c r="F286" s="397"/>
      <c r="G286" s="397"/>
      <c r="H286" s="397"/>
      <c r="I286" s="397"/>
      <c r="J286" s="398"/>
      <c r="K286" s="400"/>
      <c r="L286" s="397"/>
      <c r="M286" s="397"/>
      <c r="N286" s="398"/>
      <c r="O286" s="400"/>
      <c r="P286" s="397"/>
      <c r="Q286" s="397"/>
      <c r="R286" s="403"/>
      <c r="S286" s="259"/>
      <c r="T286" s="181"/>
      <c r="U286" s="206"/>
      <c r="V286" s="206"/>
      <c r="W286" s="206"/>
      <c r="X286" s="206"/>
      <c r="Y286" s="206"/>
      <c r="Z286" s="206"/>
      <c r="AA286" s="209"/>
      <c r="AB286" s="254" t="s">
        <v>5101</v>
      </c>
      <c r="AC286" s="255"/>
      <c r="AD286" s="255"/>
      <c r="AE286" s="255"/>
      <c r="AF286" s="255"/>
      <c r="AG286" s="256"/>
      <c r="AH286" s="239"/>
      <c r="AI286" s="180"/>
      <c r="AJ286" s="181"/>
      <c r="AK286" s="206"/>
      <c r="AL286" s="206"/>
      <c r="AM286" s="206"/>
      <c r="AN286" s="206"/>
      <c r="AO286" s="206"/>
      <c r="AP286" s="206"/>
      <c r="AQ286" s="206"/>
      <c r="AR286" s="180"/>
      <c r="AS286" s="181"/>
      <c r="AT286" s="206"/>
      <c r="AU286" s="206"/>
      <c r="AV286" s="206"/>
      <c r="AW286" s="206"/>
      <c r="AX286" s="206"/>
      <c r="AY286" s="206"/>
      <c r="AZ286" s="209"/>
      <c r="BA286" s="214"/>
      <c r="BB286" s="215"/>
      <c r="BC286" s="71" t="s">
        <v>5163</v>
      </c>
      <c r="BD286" s="72" t="str">
        <f t="shared" ref="BD286" ca="1" si="164">IF(AND(COUNTBLANK(B284:BB289)&lt;&gt;309,COUNTBLANK(B284:R289)&lt;&gt;89),1,"")</f>
        <v/>
      </c>
      <c r="BE286" s="166"/>
      <c r="BF286" s="167"/>
    </row>
    <row r="287" spans="1:58" ht="8.1" customHeight="1">
      <c r="A287" s="391"/>
      <c r="B287" s="416" t="s">
        <v>5037</v>
      </c>
      <c r="C287" s="417"/>
      <c r="D287" s="407" t="str">
        <f ca="1">OFFSET(①一括入力!AA$9,'②（一括入力用）異動報告書'!$A284-1,0)</f>
        <v/>
      </c>
      <c r="E287" s="407" t="str">
        <f ca="1">OFFSET(①一括入力!AB$9,'②（一括入力用）異動報告書'!$A284-1,0)</f>
        <v/>
      </c>
      <c r="F287" s="407" t="str">
        <f ca="1">OFFSET(①一括入力!AC$9,'②（一括入力用）異動報告書'!$A284-1,0)</f>
        <v/>
      </c>
      <c r="G287" s="407" t="str">
        <f ca="1">OFFSET(①一括入力!AD$9,'②（一括入力用）異動報告書'!$A284-1,0)</f>
        <v/>
      </c>
      <c r="H287" s="407" t="str">
        <f ca="1">OFFSET(①一括入力!AE$9,'②（一括入力用）異動報告書'!$A284-1,0)</f>
        <v/>
      </c>
      <c r="I287" s="407" t="str">
        <f ca="1">OFFSET(①一括入力!AF$9,'②（一括入力用）異動報告書'!$A284-1,0)</f>
        <v/>
      </c>
      <c r="J287" s="407" t="str">
        <f ca="1">OFFSET(①一括入力!AG$9,'②（一括入力用）異動報告書'!$A284-1,0)</f>
        <v/>
      </c>
      <c r="K287" s="241" t="str">
        <f ca="1">IFERROR(OFFSET(①一括入力!$AK$9,'②（一括入力用）異動報告書'!$A284-1,0),"")</f>
        <v/>
      </c>
      <c r="L287" s="242"/>
      <c r="M287" s="242"/>
      <c r="N287" s="243"/>
      <c r="O287" s="241" t="str">
        <f ca="1">IFERROR(OFFSET(①一括入力!$AL$9,'②（一括入力用）異動報告書'!$A284-1,0),"")</f>
        <v/>
      </c>
      <c r="P287" s="242"/>
      <c r="Q287" s="242"/>
      <c r="R287" s="409"/>
      <c r="S287" s="411" t="str">
        <f ca="1">OFFSET(①一括入力!$BC$9,'②（一括入力用）異動報告書'!$A284-1,0)</f>
        <v/>
      </c>
      <c r="T287" s="412"/>
      <c r="U287" s="412"/>
      <c r="V287" s="412"/>
      <c r="W287" s="412"/>
      <c r="X287" s="412"/>
      <c r="Y287" s="412"/>
      <c r="Z287" s="412"/>
      <c r="AA287" s="413"/>
      <c r="AB287" s="254" t="s">
        <v>5102</v>
      </c>
      <c r="AC287" s="255"/>
      <c r="AD287" s="255"/>
      <c r="AE287" s="255"/>
      <c r="AF287" s="255"/>
      <c r="AG287" s="256"/>
      <c r="AH287" s="239"/>
      <c r="AI287" s="241" t="str">
        <f ca="1">OFFSET(①一括入力!$BT$9,'②（一括入力用）異動報告書'!A284-1,0)</f>
        <v/>
      </c>
      <c r="AJ287" s="242"/>
      <c r="AK287" s="242"/>
      <c r="AL287" s="242"/>
      <c r="AM287" s="242"/>
      <c r="AN287" s="242"/>
      <c r="AO287" s="242"/>
      <c r="AP287" s="242"/>
      <c r="AQ287" s="243"/>
      <c r="AR287" s="229" t="str">
        <f ca="1">OFFSET(①一括入力!$CG$9,'②（一括入力用）異動報告書'!A284-1,0)</f>
        <v/>
      </c>
      <c r="AS287" s="230"/>
      <c r="AT287" s="230"/>
      <c r="AU287" s="230"/>
      <c r="AV287" s="230"/>
      <c r="AW287" s="230"/>
      <c r="AX287" s="230"/>
      <c r="AY287" s="230"/>
      <c r="AZ287" s="230"/>
      <c r="BA287" s="230"/>
      <c r="BB287" s="231"/>
      <c r="BC287" s="71" t="s">
        <v>5168</v>
      </c>
      <c r="BD287" s="72" t="str">
        <f t="shared" ref="BD287" ca="1" si="165">IF(OR(COUNTBLANK(S284:AA289)=45,COUNTBLANK(S284:AA289)=53),"",1)</f>
        <v/>
      </c>
      <c r="BE287" s="166"/>
      <c r="BF287" s="167"/>
    </row>
    <row r="288" spans="1:58" ht="8.1" customHeight="1">
      <c r="A288" s="391"/>
      <c r="B288" s="258"/>
      <c r="C288" s="179"/>
      <c r="D288" s="205"/>
      <c r="E288" s="205"/>
      <c r="F288" s="205"/>
      <c r="G288" s="205"/>
      <c r="H288" s="205"/>
      <c r="I288" s="205"/>
      <c r="J288" s="205"/>
      <c r="K288" s="244"/>
      <c r="L288" s="245"/>
      <c r="M288" s="245"/>
      <c r="N288" s="246"/>
      <c r="O288" s="244"/>
      <c r="P288" s="245"/>
      <c r="Q288" s="245"/>
      <c r="R288" s="402"/>
      <c r="S288" s="212"/>
      <c r="T288" s="414"/>
      <c r="U288" s="414"/>
      <c r="V288" s="414"/>
      <c r="W288" s="414"/>
      <c r="X288" s="414"/>
      <c r="Y288" s="414"/>
      <c r="Z288" s="414"/>
      <c r="AA288" s="213"/>
      <c r="AB288" s="254" t="s">
        <v>5103</v>
      </c>
      <c r="AC288" s="255"/>
      <c r="AD288" s="255"/>
      <c r="AE288" s="255"/>
      <c r="AF288" s="255"/>
      <c r="AG288" s="256"/>
      <c r="AH288" s="239"/>
      <c r="AI288" s="244"/>
      <c r="AJ288" s="245"/>
      <c r="AK288" s="245"/>
      <c r="AL288" s="245"/>
      <c r="AM288" s="245"/>
      <c r="AN288" s="245"/>
      <c r="AO288" s="245"/>
      <c r="AP288" s="245"/>
      <c r="AQ288" s="246"/>
      <c r="AR288" s="229"/>
      <c r="AS288" s="230"/>
      <c r="AT288" s="230"/>
      <c r="AU288" s="230"/>
      <c r="AV288" s="230"/>
      <c r="AW288" s="230"/>
      <c r="AX288" s="230"/>
      <c r="AY288" s="230"/>
      <c r="AZ288" s="230"/>
      <c r="BA288" s="230"/>
      <c r="BB288" s="231"/>
      <c r="BC288" s="71" t="s">
        <v>5169</v>
      </c>
      <c r="BD288" s="72" t="str">
        <f t="shared" ref="BD288" ca="1" si="166">IF(OR(AH284=2,AH284=3,AH284=4),IF(COUNTBLANK(AB284:AQ289)=81,"",1),IF(COUNTBLANK(AB284:AQ289)=82,"",IF(COUNTBLANK(AB284:AQ289)=90,"",1)))</f>
        <v/>
      </c>
      <c r="BE288" s="166"/>
      <c r="BF288" s="167"/>
    </row>
    <row r="289" spans="1:58" ht="8.1" customHeight="1">
      <c r="A289" s="391"/>
      <c r="B289" s="418"/>
      <c r="C289" s="419"/>
      <c r="D289" s="408"/>
      <c r="E289" s="408"/>
      <c r="F289" s="408"/>
      <c r="G289" s="408"/>
      <c r="H289" s="408"/>
      <c r="I289" s="408"/>
      <c r="J289" s="408"/>
      <c r="K289" s="247"/>
      <c r="L289" s="248"/>
      <c r="M289" s="248"/>
      <c r="N289" s="249"/>
      <c r="O289" s="247"/>
      <c r="P289" s="248"/>
      <c r="Q289" s="248"/>
      <c r="R289" s="410"/>
      <c r="S289" s="214"/>
      <c r="T289" s="415"/>
      <c r="U289" s="415"/>
      <c r="V289" s="415"/>
      <c r="W289" s="415"/>
      <c r="X289" s="415"/>
      <c r="Y289" s="415"/>
      <c r="Z289" s="415"/>
      <c r="AA289" s="215"/>
      <c r="AB289" s="404"/>
      <c r="AC289" s="405"/>
      <c r="AD289" s="405"/>
      <c r="AE289" s="405"/>
      <c r="AF289" s="405"/>
      <c r="AG289" s="406"/>
      <c r="AH289" s="240"/>
      <c r="AI289" s="247"/>
      <c r="AJ289" s="248"/>
      <c r="AK289" s="248"/>
      <c r="AL289" s="248"/>
      <c r="AM289" s="248"/>
      <c r="AN289" s="248"/>
      <c r="AO289" s="248"/>
      <c r="AP289" s="248"/>
      <c r="AQ289" s="249"/>
      <c r="AR289" s="232"/>
      <c r="AS289" s="233"/>
      <c r="AT289" s="233"/>
      <c r="AU289" s="233"/>
      <c r="AV289" s="233"/>
      <c r="AW289" s="233"/>
      <c r="AX289" s="233"/>
      <c r="AY289" s="233"/>
      <c r="AZ289" s="233"/>
      <c r="BA289" s="233"/>
      <c r="BB289" s="234"/>
      <c r="BC289" s="73" t="s">
        <v>5166</v>
      </c>
      <c r="BD289" s="74" t="str">
        <f t="shared" ref="BD289" ca="1" si="167">IF(AND(COUNTBLANK(B284:R289)=89,COUNTBLANK(S284:AA289)&lt;&gt;53,COUNTBLANK(AB284:BB289)&lt;&gt;155),1,"")</f>
        <v/>
      </c>
      <c r="BE289" s="168"/>
      <c r="BF289" s="169"/>
    </row>
    <row r="290" spans="1:58" ht="8.1" customHeight="1">
      <c r="A290" s="391">
        <v>44</v>
      </c>
      <c r="B290" s="392" t="str">
        <f ca="1">OFFSET(①一括入力!$V$9,'②（一括入力用）異動報告書'!$A290-1,0)</f>
        <v/>
      </c>
      <c r="C290" s="393"/>
      <c r="D290" s="393"/>
      <c r="E290" s="393"/>
      <c r="F290" s="393"/>
      <c r="G290" s="393"/>
      <c r="H290" s="393"/>
      <c r="I290" s="393"/>
      <c r="J290" s="394"/>
      <c r="K290" s="399" t="str">
        <f ca="1">IFERROR(OFFSET(①一括入力!$AP$9,'②（一括入力用）異動報告書'!$A290-1,0),"")</f>
        <v/>
      </c>
      <c r="L290" s="393"/>
      <c r="M290" s="393"/>
      <c r="N290" s="394"/>
      <c r="O290" s="399" t="str">
        <f ca="1">IFERROR(OFFSET(①一括入力!$AQ$9,'②（一括入力用）異動報告書'!$A290-1,0),"")</f>
        <v/>
      </c>
      <c r="P290" s="393"/>
      <c r="Q290" s="393"/>
      <c r="R290" s="401"/>
      <c r="S290" s="257" t="s">
        <v>5060</v>
      </c>
      <c r="T290" s="177"/>
      <c r="U290" s="204" t="str">
        <f ca="1">OFFSET(①一括入力!AV$9,'②（一括入力用）異動報告書'!$A290-1,0)</f>
        <v/>
      </c>
      <c r="V290" s="204" t="str">
        <f ca="1">OFFSET(①一括入力!AW$9,'②（一括入力用）異動報告書'!$A290-1,0)</f>
        <v/>
      </c>
      <c r="W290" s="204" t="str">
        <f ca="1">OFFSET(①一括入力!AX$9,'②（一括入力用）異動報告書'!$A290-1,0)</f>
        <v/>
      </c>
      <c r="X290" s="204" t="str">
        <f ca="1">OFFSET(①一括入力!AY$9,'②（一括入力用）異動報告書'!$A290-1,0)</f>
        <v/>
      </c>
      <c r="Y290" s="204" t="str">
        <f ca="1">OFFSET(①一括入力!AZ$9,'②（一括入力用）異動報告書'!$A290-1,0)</f>
        <v/>
      </c>
      <c r="Z290" s="204" t="str">
        <f ca="1">OFFSET(①一括入力!BA$9,'②（一括入力用）異動報告書'!$A290-1,0)</f>
        <v/>
      </c>
      <c r="AA290" s="207" t="str">
        <f ca="1">OFFSET(①一括入力!BB$9,'②（一括入力用）異動報告書'!$A290-1,0)</f>
        <v/>
      </c>
      <c r="AB290" s="235" t="s">
        <v>5104</v>
      </c>
      <c r="AC290" s="236"/>
      <c r="AD290" s="236"/>
      <c r="AE290" s="236"/>
      <c r="AF290" s="236"/>
      <c r="AG290" s="237"/>
      <c r="AH290" s="238" t="str">
        <f ca="1">OFFSET(①一括入力!$BF$9,'②（一括入力用）異動報告書'!A290-1,0)</f>
        <v/>
      </c>
      <c r="AI290" s="176" t="s">
        <v>5060</v>
      </c>
      <c r="AJ290" s="177"/>
      <c r="AK290" s="204" t="str">
        <f ca="1">OFFSET(①一括入力!BK$9,'②（一括入力用）異動報告書'!$A290-1,0)</f>
        <v/>
      </c>
      <c r="AL290" s="204" t="str">
        <f ca="1">OFFSET(①一括入力!BL$9,'②（一括入力用）異動報告書'!$A290-1,0)</f>
        <v/>
      </c>
      <c r="AM290" s="204" t="str">
        <f ca="1">OFFSET(①一括入力!BM$9,'②（一括入力用）異動報告書'!$A290-1,0)</f>
        <v/>
      </c>
      <c r="AN290" s="204" t="str">
        <f ca="1">OFFSET(①一括入力!BN$9,'②（一括入力用）異動報告書'!$A290-1,0)</f>
        <v/>
      </c>
      <c r="AO290" s="204" t="str">
        <f ca="1">OFFSET(①一括入力!BO$9,'②（一括入力用）異動報告書'!$A290-1,0)</f>
        <v/>
      </c>
      <c r="AP290" s="204" t="str">
        <f ca="1">OFFSET(①一括入力!BP$9,'②（一括入力用）異動報告書'!$A290-1,0)</f>
        <v/>
      </c>
      <c r="AQ290" s="204" t="str">
        <f ca="1">OFFSET(①一括入力!BQ$9,'②（一括入力用）異動報告書'!$A290-1,0)</f>
        <v/>
      </c>
      <c r="AR290" s="176" t="s">
        <v>5060</v>
      </c>
      <c r="AS290" s="177"/>
      <c r="AT290" s="204" t="str">
        <f ca="1">OFFSET(①一括入力!BY$9,'②（一括入力用）異動報告書'!$A290-1,0)</f>
        <v/>
      </c>
      <c r="AU290" s="204" t="str">
        <f ca="1">OFFSET(①一括入力!BZ$9,'②（一括入力用）異動報告書'!$A290-1,0)</f>
        <v/>
      </c>
      <c r="AV290" s="204" t="str">
        <f ca="1">OFFSET(①一括入力!CA$9,'②（一括入力用）異動報告書'!$A290-1,0)</f>
        <v/>
      </c>
      <c r="AW290" s="204" t="str">
        <f ca="1">OFFSET(①一括入力!CB$9,'②（一括入力用）異動報告書'!$A290-1,0)</f>
        <v/>
      </c>
      <c r="AX290" s="204" t="str">
        <f ca="1">OFFSET(①一括入力!CC$9,'②（一括入力用）異動報告書'!$A290-1,0)</f>
        <v/>
      </c>
      <c r="AY290" s="204" t="str">
        <f ca="1">OFFSET(①一括入力!CD$9,'②（一括入力用）異動報告書'!$A290-1,0)</f>
        <v/>
      </c>
      <c r="AZ290" s="207" t="str">
        <f ca="1">OFFSET(①一括入力!CE$9,'②（一括入力用）異動報告書'!$A290-1,0)</f>
        <v/>
      </c>
      <c r="BA290" s="210" t="str">
        <f ca="1">OFFSET(①一括入力!$CF$9,'②（一括入力用）異動報告書'!A290-1,0)</f>
        <v/>
      </c>
      <c r="BB290" s="211"/>
      <c r="BC290" s="160" t="s">
        <v>5131</v>
      </c>
      <c r="BD290" s="162" t="str">
        <f ca="1">OFFSET(①一括入力!$CI$9,A290-1,0)</f>
        <v/>
      </c>
      <c r="BE290" s="164"/>
      <c r="BF290" s="165"/>
    </row>
    <row r="291" spans="1:58" ht="8.1" customHeight="1">
      <c r="A291" s="391"/>
      <c r="B291" s="395"/>
      <c r="C291" s="245"/>
      <c r="D291" s="245"/>
      <c r="E291" s="245"/>
      <c r="F291" s="245"/>
      <c r="G291" s="245"/>
      <c r="H291" s="245"/>
      <c r="I291" s="245"/>
      <c r="J291" s="246"/>
      <c r="K291" s="244"/>
      <c r="L291" s="245"/>
      <c r="M291" s="245"/>
      <c r="N291" s="246"/>
      <c r="O291" s="244"/>
      <c r="P291" s="245"/>
      <c r="Q291" s="245"/>
      <c r="R291" s="402"/>
      <c r="S291" s="258"/>
      <c r="T291" s="179"/>
      <c r="U291" s="205"/>
      <c r="V291" s="205"/>
      <c r="W291" s="205"/>
      <c r="X291" s="205"/>
      <c r="Y291" s="205"/>
      <c r="Z291" s="205"/>
      <c r="AA291" s="208"/>
      <c r="AB291" s="254" t="s">
        <v>5105</v>
      </c>
      <c r="AC291" s="255"/>
      <c r="AD291" s="255"/>
      <c r="AE291" s="255"/>
      <c r="AF291" s="255"/>
      <c r="AG291" s="256"/>
      <c r="AH291" s="239"/>
      <c r="AI291" s="178"/>
      <c r="AJ291" s="179"/>
      <c r="AK291" s="205"/>
      <c r="AL291" s="205"/>
      <c r="AM291" s="205"/>
      <c r="AN291" s="205"/>
      <c r="AO291" s="205"/>
      <c r="AP291" s="205"/>
      <c r="AQ291" s="205"/>
      <c r="AR291" s="178"/>
      <c r="AS291" s="179"/>
      <c r="AT291" s="205"/>
      <c r="AU291" s="205"/>
      <c r="AV291" s="205"/>
      <c r="AW291" s="205"/>
      <c r="AX291" s="205"/>
      <c r="AY291" s="205"/>
      <c r="AZ291" s="208"/>
      <c r="BA291" s="212"/>
      <c r="BB291" s="213"/>
      <c r="BC291" s="161"/>
      <c r="BD291" s="163"/>
      <c r="BE291" s="166"/>
      <c r="BF291" s="167"/>
    </row>
    <row r="292" spans="1:58" ht="8.1" customHeight="1">
      <c r="A292" s="391"/>
      <c r="B292" s="396"/>
      <c r="C292" s="397"/>
      <c r="D292" s="397"/>
      <c r="E292" s="397"/>
      <c r="F292" s="397"/>
      <c r="G292" s="397"/>
      <c r="H292" s="397"/>
      <c r="I292" s="397"/>
      <c r="J292" s="398"/>
      <c r="K292" s="400"/>
      <c r="L292" s="397"/>
      <c r="M292" s="397"/>
      <c r="N292" s="398"/>
      <c r="O292" s="400"/>
      <c r="P292" s="397"/>
      <c r="Q292" s="397"/>
      <c r="R292" s="403"/>
      <c r="S292" s="259"/>
      <c r="T292" s="181"/>
      <c r="U292" s="206"/>
      <c r="V292" s="206"/>
      <c r="W292" s="206"/>
      <c r="X292" s="206"/>
      <c r="Y292" s="206"/>
      <c r="Z292" s="206"/>
      <c r="AA292" s="209"/>
      <c r="AB292" s="254" t="s">
        <v>5101</v>
      </c>
      <c r="AC292" s="255"/>
      <c r="AD292" s="255"/>
      <c r="AE292" s="255"/>
      <c r="AF292" s="255"/>
      <c r="AG292" s="256"/>
      <c r="AH292" s="239"/>
      <c r="AI292" s="180"/>
      <c r="AJ292" s="181"/>
      <c r="AK292" s="206"/>
      <c r="AL292" s="206"/>
      <c r="AM292" s="206"/>
      <c r="AN292" s="206"/>
      <c r="AO292" s="206"/>
      <c r="AP292" s="206"/>
      <c r="AQ292" s="206"/>
      <c r="AR292" s="180"/>
      <c r="AS292" s="181"/>
      <c r="AT292" s="206"/>
      <c r="AU292" s="206"/>
      <c r="AV292" s="206"/>
      <c r="AW292" s="206"/>
      <c r="AX292" s="206"/>
      <c r="AY292" s="206"/>
      <c r="AZ292" s="209"/>
      <c r="BA292" s="214"/>
      <c r="BB292" s="215"/>
      <c r="BC292" s="71" t="s">
        <v>5163</v>
      </c>
      <c r="BD292" s="72" t="str">
        <f t="shared" ref="BD292" ca="1" si="168">IF(AND(COUNTBLANK(B290:BB295)&lt;&gt;309,COUNTBLANK(B290:R295)&lt;&gt;89),1,"")</f>
        <v/>
      </c>
      <c r="BE292" s="166"/>
      <c r="BF292" s="167"/>
    </row>
    <row r="293" spans="1:58" ht="8.1" customHeight="1">
      <c r="A293" s="391"/>
      <c r="B293" s="416" t="s">
        <v>5037</v>
      </c>
      <c r="C293" s="417"/>
      <c r="D293" s="407" t="str">
        <f ca="1">OFFSET(①一括入力!AA$9,'②（一括入力用）異動報告書'!$A290-1,0)</f>
        <v/>
      </c>
      <c r="E293" s="407" t="str">
        <f ca="1">OFFSET(①一括入力!AB$9,'②（一括入力用）異動報告書'!$A290-1,0)</f>
        <v/>
      </c>
      <c r="F293" s="407" t="str">
        <f ca="1">OFFSET(①一括入力!AC$9,'②（一括入力用）異動報告書'!$A290-1,0)</f>
        <v/>
      </c>
      <c r="G293" s="407" t="str">
        <f ca="1">OFFSET(①一括入力!AD$9,'②（一括入力用）異動報告書'!$A290-1,0)</f>
        <v/>
      </c>
      <c r="H293" s="407" t="str">
        <f ca="1">OFFSET(①一括入力!AE$9,'②（一括入力用）異動報告書'!$A290-1,0)</f>
        <v/>
      </c>
      <c r="I293" s="407" t="str">
        <f ca="1">OFFSET(①一括入力!AF$9,'②（一括入力用）異動報告書'!$A290-1,0)</f>
        <v/>
      </c>
      <c r="J293" s="407" t="str">
        <f ca="1">OFFSET(①一括入力!AG$9,'②（一括入力用）異動報告書'!$A290-1,0)</f>
        <v/>
      </c>
      <c r="K293" s="241" t="str">
        <f ca="1">IFERROR(OFFSET(①一括入力!$AK$9,'②（一括入力用）異動報告書'!$A290-1,0),"")</f>
        <v/>
      </c>
      <c r="L293" s="242"/>
      <c r="M293" s="242"/>
      <c r="N293" s="243"/>
      <c r="O293" s="241" t="str">
        <f ca="1">IFERROR(OFFSET(①一括入力!$AL$9,'②（一括入力用）異動報告書'!$A290-1,0),"")</f>
        <v/>
      </c>
      <c r="P293" s="242"/>
      <c r="Q293" s="242"/>
      <c r="R293" s="409"/>
      <c r="S293" s="411" t="str">
        <f ca="1">OFFSET(①一括入力!$BC$9,'②（一括入力用）異動報告書'!$A290-1,0)</f>
        <v/>
      </c>
      <c r="T293" s="412"/>
      <c r="U293" s="412"/>
      <c r="V293" s="412"/>
      <c r="W293" s="412"/>
      <c r="X293" s="412"/>
      <c r="Y293" s="412"/>
      <c r="Z293" s="412"/>
      <c r="AA293" s="413"/>
      <c r="AB293" s="254" t="s">
        <v>5102</v>
      </c>
      <c r="AC293" s="255"/>
      <c r="AD293" s="255"/>
      <c r="AE293" s="255"/>
      <c r="AF293" s="255"/>
      <c r="AG293" s="256"/>
      <c r="AH293" s="239"/>
      <c r="AI293" s="241" t="str">
        <f ca="1">OFFSET(①一括入力!$BT$9,'②（一括入力用）異動報告書'!A290-1,0)</f>
        <v/>
      </c>
      <c r="AJ293" s="242"/>
      <c r="AK293" s="242"/>
      <c r="AL293" s="242"/>
      <c r="AM293" s="242"/>
      <c r="AN293" s="242"/>
      <c r="AO293" s="242"/>
      <c r="AP293" s="242"/>
      <c r="AQ293" s="243"/>
      <c r="AR293" s="229" t="str">
        <f ca="1">OFFSET(①一括入力!$CG$9,'②（一括入力用）異動報告書'!A290-1,0)</f>
        <v/>
      </c>
      <c r="AS293" s="230"/>
      <c r="AT293" s="230"/>
      <c r="AU293" s="230"/>
      <c r="AV293" s="230"/>
      <c r="AW293" s="230"/>
      <c r="AX293" s="230"/>
      <c r="AY293" s="230"/>
      <c r="AZ293" s="230"/>
      <c r="BA293" s="230"/>
      <c r="BB293" s="231"/>
      <c r="BC293" s="71" t="s">
        <v>5168</v>
      </c>
      <c r="BD293" s="72" t="str">
        <f t="shared" ref="BD293" ca="1" si="169">IF(OR(COUNTBLANK(S290:AA295)=45,COUNTBLANK(S290:AA295)=53),"",1)</f>
        <v/>
      </c>
      <c r="BE293" s="166"/>
      <c r="BF293" s="167"/>
    </row>
    <row r="294" spans="1:58" ht="8.1" customHeight="1">
      <c r="A294" s="391"/>
      <c r="B294" s="258"/>
      <c r="C294" s="179"/>
      <c r="D294" s="205"/>
      <c r="E294" s="205"/>
      <c r="F294" s="205"/>
      <c r="G294" s="205"/>
      <c r="H294" s="205"/>
      <c r="I294" s="205"/>
      <c r="J294" s="205"/>
      <c r="K294" s="244"/>
      <c r="L294" s="245"/>
      <c r="M294" s="245"/>
      <c r="N294" s="246"/>
      <c r="O294" s="244"/>
      <c r="P294" s="245"/>
      <c r="Q294" s="245"/>
      <c r="R294" s="402"/>
      <c r="S294" s="212"/>
      <c r="T294" s="414"/>
      <c r="U294" s="414"/>
      <c r="V294" s="414"/>
      <c r="W294" s="414"/>
      <c r="X294" s="414"/>
      <c r="Y294" s="414"/>
      <c r="Z294" s="414"/>
      <c r="AA294" s="213"/>
      <c r="AB294" s="254" t="s">
        <v>5103</v>
      </c>
      <c r="AC294" s="255"/>
      <c r="AD294" s="255"/>
      <c r="AE294" s="255"/>
      <c r="AF294" s="255"/>
      <c r="AG294" s="256"/>
      <c r="AH294" s="239"/>
      <c r="AI294" s="244"/>
      <c r="AJ294" s="245"/>
      <c r="AK294" s="245"/>
      <c r="AL294" s="245"/>
      <c r="AM294" s="245"/>
      <c r="AN294" s="245"/>
      <c r="AO294" s="245"/>
      <c r="AP294" s="245"/>
      <c r="AQ294" s="246"/>
      <c r="AR294" s="229"/>
      <c r="AS294" s="230"/>
      <c r="AT294" s="230"/>
      <c r="AU294" s="230"/>
      <c r="AV294" s="230"/>
      <c r="AW294" s="230"/>
      <c r="AX294" s="230"/>
      <c r="AY294" s="230"/>
      <c r="AZ294" s="230"/>
      <c r="BA294" s="230"/>
      <c r="BB294" s="231"/>
      <c r="BC294" s="71" t="s">
        <v>5169</v>
      </c>
      <c r="BD294" s="72" t="str">
        <f t="shared" ref="BD294" ca="1" si="170">IF(OR(AH290=2,AH290=3,AH290=4),IF(COUNTBLANK(AB290:AQ295)=81,"",1),IF(COUNTBLANK(AB290:AQ295)=82,"",IF(COUNTBLANK(AB290:AQ295)=90,"",1)))</f>
        <v/>
      </c>
      <c r="BE294" s="166"/>
      <c r="BF294" s="167"/>
    </row>
    <row r="295" spans="1:58" ht="8.1" customHeight="1">
      <c r="A295" s="391"/>
      <c r="B295" s="418"/>
      <c r="C295" s="419"/>
      <c r="D295" s="408"/>
      <c r="E295" s="408"/>
      <c r="F295" s="408"/>
      <c r="G295" s="408"/>
      <c r="H295" s="408"/>
      <c r="I295" s="408"/>
      <c r="J295" s="408"/>
      <c r="K295" s="247"/>
      <c r="L295" s="248"/>
      <c r="M295" s="248"/>
      <c r="N295" s="249"/>
      <c r="O295" s="247"/>
      <c r="P295" s="248"/>
      <c r="Q295" s="248"/>
      <c r="R295" s="410"/>
      <c r="S295" s="214"/>
      <c r="T295" s="415"/>
      <c r="U295" s="415"/>
      <c r="V295" s="415"/>
      <c r="W295" s="415"/>
      <c r="X295" s="415"/>
      <c r="Y295" s="415"/>
      <c r="Z295" s="415"/>
      <c r="AA295" s="215"/>
      <c r="AB295" s="404"/>
      <c r="AC295" s="405"/>
      <c r="AD295" s="405"/>
      <c r="AE295" s="405"/>
      <c r="AF295" s="405"/>
      <c r="AG295" s="406"/>
      <c r="AH295" s="240"/>
      <c r="AI295" s="247"/>
      <c r="AJ295" s="248"/>
      <c r="AK295" s="248"/>
      <c r="AL295" s="248"/>
      <c r="AM295" s="248"/>
      <c r="AN295" s="248"/>
      <c r="AO295" s="248"/>
      <c r="AP295" s="248"/>
      <c r="AQ295" s="249"/>
      <c r="AR295" s="232"/>
      <c r="AS295" s="233"/>
      <c r="AT295" s="233"/>
      <c r="AU295" s="233"/>
      <c r="AV295" s="233"/>
      <c r="AW295" s="233"/>
      <c r="AX295" s="233"/>
      <c r="AY295" s="233"/>
      <c r="AZ295" s="233"/>
      <c r="BA295" s="233"/>
      <c r="BB295" s="234"/>
      <c r="BC295" s="73" t="s">
        <v>5166</v>
      </c>
      <c r="BD295" s="74" t="str">
        <f t="shared" ref="BD295" ca="1" si="171">IF(AND(COUNTBLANK(B290:R295)=89,COUNTBLANK(S290:AA295)&lt;&gt;53,COUNTBLANK(AB290:BB295)&lt;&gt;155),1,"")</f>
        <v/>
      </c>
      <c r="BE295" s="168"/>
      <c r="BF295" s="169"/>
    </row>
    <row r="296" spans="1:58" ht="8.1" customHeight="1">
      <c r="A296" s="391">
        <v>45</v>
      </c>
      <c r="B296" s="392" t="str">
        <f ca="1">OFFSET(①一括入力!$V$9,'②（一括入力用）異動報告書'!$A296-1,0)</f>
        <v/>
      </c>
      <c r="C296" s="393"/>
      <c r="D296" s="393"/>
      <c r="E296" s="393"/>
      <c r="F296" s="393"/>
      <c r="G296" s="393"/>
      <c r="H296" s="393"/>
      <c r="I296" s="393"/>
      <c r="J296" s="394"/>
      <c r="K296" s="399" t="str">
        <f ca="1">IFERROR(OFFSET(①一括入力!$AP$9,'②（一括入力用）異動報告書'!$A296-1,0),"")</f>
        <v/>
      </c>
      <c r="L296" s="393"/>
      <c r="M296" s="393"/>
      <c r="N296" s="394"/>
      <c r="O296" s="399" t="str">
        <f ca="1">IFERROR(OFFSET(①一括入力!$AQ$9,'②（一括入力用）異動報告書'!$A296-1,0),"")</f>
        <v/>
      </c>
      <c r="P296" s="393"/>
      <c r="Q296" s="393"/>
      <c r="R296" s="401"/>
      <c r="S296" s="257" t="s">
        <v>5060</v>
      </c>
      <c r="T296" s="177"/>
      <c r="U296" s="204" t="str">
        <f ca="1">OFFSET(①一括入力!AV$9,'②（一括入力用）異動報告書'!$A296-1,0)</f>
        <v/>
      </c>
      <c r="V296" s="204" t="str">
        <f ca="1">OFFSET(①一括入力!AW$9,'②（一括入力用）異動報告書'!$A296-1,0)</f>
        <v/>
      </c>
      <c r="W296" s="204" t="str">
        <f ca="1">OFFSET(①一括入力!AX$9,'②（一括入力用）異動報告書'!$A296-1,0)</f>
        <v/>
      </c>
      <c r="X296" s="204" t="str">
        <f ca="1">OFFSET(①一括入力!AY$9,'②（一括入力用）異動報告書'!$A296-1,0)</f>
        <v/>
      </c>
      <c r="Y296" s="204" t="str">
        <f ca="1">OFFSET(①一括入力!AZ$9,'②（一括入力用）異動報告書'!$A296-1,0)</f>
        <v/>
      </c>
      <c r="Z296" s="204" t="str">
        <f ca="1">OFFSET(①一括入力!BA$9,'②（一括入力用）異動報告書'!$A296-1,0)</f>
        <v/>
      </c>
      <c r="AA296" s="207" t="str">
        <f ca="1">OFFSET(①一括入力!BB$9,'②（一括入力用）異動報告書'!$A296-1,0)</f>
        <v/>
      </c>
      <c r="AB296" s="235" t="s">
        <v>5104</v>
      </c>
      <c r="AC296" s="236"/>
      <c r="AD296" s="236"/>
      <c r="AE296" s="236"/>
      <c r="AF296" s="236"/>
      <c r="AG296" s="237"/>
      <c r="AH296" s="238" t="str">
        <f ca="1">OFFSET(①一括入力!$BF$9,'②（一括入力用）異動報告書'!A296-1,0)</f>
        <v/>
      </c>
      <c r="AI296" s="176" t="s">
        <v>5060</v>
      </c>
      <c r="AJ296" s="177"/>
      <c r="AK296" s="204" t="str">
        <f ca="1">OFFSET(①一括入力!BK$9,'②（一括入力用）異動報告書'!$A296-1,0)</f>
        <v/>
      </c>
      <c r="AL296" s="204" t="str">
        <f ca="1">OFFSET(①一括入力!BL$9,'②（一括入力用）異動報告書'!$A296-1,0)</f>
        <v/>
      </c>
      <c r="AM296" s="204" t="str">
        <f ca="1">OFFSET(①一括入力!BM$9,'②（一括入力用）異動報告書'!$A296-1,0)</f>
        <v/>
      </c>
      <c r="AN296" s="204" t="str">
        <f ca="1">OFFSET(①一括入力!BN$9,'②（一括入力用）異動報告書'!$A296-1,0)</f>
        <v/>
      </c>
      <c r="AO296" s="204" t="str">
        <f ca="1">OFFSET(①一括入力!BO$9,'②（一括入力用）異動報告書'!$A296-1,0)</f>
        <v/>
      </c>
      <c r="AP296" s="204" t="str">
        <f ca="1">OFFSET(①一括入力!BP$9,'②（一括入力用）異動報告書'!$A296-1,0)</f>
        <v/>
      </c>
      <c r="AQ296" s="204" t="str">
        <f ca="1">OFFSET(①一括入力!BQ$9,'②（一括入力用）異動報告書'!$A296-1,0)</f>
        <v/>
      </c>
      <c r="AR296" s="176" t="s">
        <v>5060</v>
      </c>
      <c r="AS296" s="177"/>
      <c r="AT296" s="204" t="str">
        <f ca="1">OFFSET(①一括入力!BY$9,'②（一括入力用）異動報告書'!$A296-1,0)</f>
        <v/>
      </c>
      <c r="AU296" s="204" t="str">
        <f ca="1">OFFSET(①一括入力!BZ$9,'②（一括入力用）異動報告書'!$A296-1,0)</f>
        <v/>
      </c>
      <c r="AV296" s="204" t="str">
        <f ca="1">OFFSET(①一括入力!CA$9,'②（一括入力用）異動報告書'!$A296-1,0)</f>
        <v/>
      </c>
      <c r="AW296" s="204" t="str">
        <f ca="1">OFFSET(①一括入力!CB$9,'②（一括入力用）異動報告書'!$A296-1,0)</f>
        <v/>
      </c>
      <c r="AX296" s="204" t="str">
        <f ca="1">OFFSET(①一括入力!CC$9,'②（一括入力用）異動報告書'!$A296-1,0)</f>
        <v/>
      </c>
      <c r="AY296" s="204" t="str">
        <f ca="1">OFFSET(①一括入力!CD$9,'②（一括入力用）異動報告書'!$A296-1,0)</f>
        <v/>
      </c>
      <c r="AZ296" s="207" t="str">
        <f ca="1">OFFSET(①一括入力!CE$9,'②（一括入力用）異動報告書'!$A296-1,0)</f>
        <v/>
      </c>
      <c r="BA296" s="210" t="str">
        <f ca="1">OFFSET(①一括入力!$CF$9,'②（一括入力用）異動報告書'!A296-1,0)</f>
        <v/>
      </c>
      <c r="BB296" s="211"/>
      <c r="BC296" s="160" t="s">
        <v>5131</v>
      </c>
      <c r="BD296" s="162" t="str">
        <f ca="1">OFFSET(①一括入力!$CI$9,A296-1,0)</f>
        <v/>
      </c>
      <c r="BE296" s="164"/>
      <c r="BF296" s="165"/>
    </row>
    <row r="297" spans="1:58" ht="8.1" customHeight="1">
      <c r="A297" s="391"/>
      <c r="B297" s="395"/>
      <c r="C297" s="245"/>
      <c r="D297" s="245"/>
      <c r="E297" s="245"/>
      <c r="F297" s="245"/>
      <c r="G297" s="245"/>
      <c r="H297" s="245"/>
      <c r="I297" s="245"/>
      <c r="J297" s="246"/>
      <c r="K297" s="244"/>
      <c r="L297" s="245"/>
      <c r="M297" s="245"/>
      <c r="N297" s="246"/>
      <c r="O297" s="244"/>
      <c r="P297" s="245"/>
      <c r="Q297" s="245"/>
      <c r="R297" s="402"/>
      <c r="S297" s="258"/>
      <c r="T297" s="179"/>
      <c r="U297" s="205"/>
      <c r="V297" s="205"/>
      <c r="W297" s="205"/>
      <c r="X297" s="205"/>
      <c r="Y297" s="205"/>
      <c r="Z297" s="205"/>
      <c r="AA297" s="208"/>
      <c r="AB297" s="254" t="s">
        <v>5105</v>
      </c>
      <c r="AC297" s="255"/>
      <c r="AD297" s="255"/>
      <c r="AE297" s="255"/>
      <c r="AF297" s="255"/>
      <c r="AG297" s="256"/>
      <c r="AH297" s="239"/>
      <c r="AI297" s="178"/>
      <c r="AJ297" s="179"/>
      <c r="AK297" s="205"/>
      <c r="AL297" s="205"/>
      <c r="AM297" s="205"/>
      <c r="AN297" s="205"/>
      <c r="AO297" s="205"/>
      <c r="AP297" s="205"/>
      <c r="AQ297" s="205"/>
      <c r="AR297" s="178"/>
      <c r="AS297" s="179"/>
      <c r="AT297" s="205"/>
      <c r="AU297" s="205"/>
      <c r="AV297" s="205"/>
      <c r="AW297" s="205"/>
      <c r="AX297" s="205"/>
      <c r="AY297" s="205"/>
      <c r="AZ297" s="208"/>
      <c r="BA297" s="212"/>
      <c r="BB297" s="213"/>
      <c r="BC297" s="161"/>
      <c r="BD297" s="163"/>
      <c r="BE297" s="166"/>
      <c r="BF297" s="167"/>
    </row>
    <row r="298" spans="1:58" ht="8.1" customHeight="1">
      <c r="A298" s="391"/>
      <c r="B298" s="396"/>
      <c r="C298" s="397"/>
      <c r="D298" s="397"/>
      <c r="E298" s="397"/>
      <c r="F298" s="397"/>
      <c r="G298" s="397"/>
      <c r="H298" s="397"/>
      <c r="I298" s="397"/>
      <c r="J298" s="398"/>
      <c r="K298" s="400"/>
      <c r="L298" s="397"/>
      <c r="M298" s="397"/>
      <c r="N298" s="398"/>
      <c r="O298" s="400"/>
      <c r="P298" s="397"/>
      <c r="Q298" s="397"/>
      <c r="R298" s="403"/>
      <c r="S298" s="259"/>
      <c r="T298" s="181"/>
      <c r="U298" s="206"/>
      <c r="V298" s="206"/>
      <c r="W298" s="206"/>
      <c r="X298" s="206"/>
      <c r="Y298" s="206"/>
      <c r="Z298" s="206"/>
      <c r="AA298" s="209"/>
      <c r="AB298" s="254" t="s">
        <v>5101</v>
      </c>
      <c r="AC298" s="255"/>
      <c r="AD298" s="255"/>
      <c r="AE298" s="255"/>
      <c r="AF298" s="255"/>
      <c r="AG298" s="256"/>
      <c r="AH298" s="239"/>
      <c r="AI298" s="180"/>
      <c r="AJ298" s="181"/>
      <c r="AK298" s="206"/>
      <c r="AL298" s="206"/>
      <c r="AM298" s="206"/>
      <c r="AN298" s="206"/>
      <c r="AO298" s="206"/>
      <c r="AP298" s="206"/>
      <c r="AQ298" s="206"/>
      <c r="AR298" s="180"/>
      <c r="AS298" s="181"/>
      <c r="AT298" s="206"/>
      <c r="AU298" s="206"/>
      <c r="AV298" s="206"/>
      <c r="AW298" s="206"/>
      <c r="AX298" s="206"/>
      <c r="AY298" s="206"/>
      <c r="AZ298" s="209"/>
      <c r="BA298" s="214"/>
      <c r="BB298" s="215"/>
      <c r="BC298" s="71" t="s">
        <v>5163</v>
      </c>
      <c r="BD298" s="72" t="str">
        <f t="shared" ref="BD298" ca="1" si="172">IF(AND(COUNTBLANK(B296:BB301)&lt;&gt;309,COUNTBLANK(B296:R301)&lt;&gt;89),1,"")</f>
        <v/>
      </c>
      <c r="BE298" s="166"/>
      <c r="BF298" s="167"/>
    </row>
    <row r="299" spans="1:58" ht="8.1" customHeight="1">
      <c r="A299" s="391"/>
      <c r="B299" s="416" t="s">
        <v>5037</v>
      </c>
      <c r="C299" s="417"/>
      <c r="D299" s="407" t="str">
        <f ca="1">OFFSET(①一括入力!AA$9,'②（一括入力用）異動報告書'!$A296-1,0)</f>
        <v/>
      </c>
      <c r="E299" s="407" t="str">
        <f ca="1">OFFSET(①一括入力!AB$9,'②（一括入力用）異動報告書'!$A296-1,0)</f>
        <v/>
      </c>
      <c r="F299" s="407" t="str">
        <f ca="1">OFFSET(①一括入力!AC$9,'②（一括入力用）異動報告書'!$A296-1,0)</f>
        <v/>
      </c>
      <c r="G299" s="407" t="str">
        <f ca="1">OFFSET(①一括入力!AD$9,'②（一括入力用）異動報告書'!$A296-1,0)</f>
        <v/>
      </c>
      <c r="H299" s="407" t="str">
        <f ca="1">OFFSET(①一括入力!AE$9,'②（一括入力用）異動報告書'!$A296-1,0)</f>
        <v/>
      </c>
      <c r="I299" s="407" t="str">
        <f ca="1">OFFSET(①一括入力!AF$9,'②（一括入力用）異動報告書'!$A296-1,0)</f>
        <v/>
      </c>
      <c r="J299" s="407" t="str">
        <f ca="1">OFFSET(①一括入力!AG$9,'②（一括入力用）異動報告書'!$A296-1,0)</f>
        <v/>
      </c>
      <c r="K299" s="241" t="str">
        <f ca="1">IFERROR(OFFSET(①一括入力!$AK$9,'②（一括入力用）異動報告書'!$A296-1,0),"")</f>
        <v/>
      </c>
      <c r="L299" s="242"/>
      <c r="M299" s="242"/>
      <c r="N299" s="243"/>
      <c r="O299" s="241" t="str">
        <f ca="1">IFERROR(OFFSET(①一括入力!$AL$9,'②（一括入力用）異動報告書'!$A296-1,0),"")</f>
        <v/>
      </c>
      <c r="P299" s="242"/>
      <c r="Q299" s="242"/>
      <c r="R299" s="409"/>
      <c r="S299" s="411" t="str">
        <f ca="1">OFFSET(①一括入力!$BC$9,'②（一括入力用）異動報告書'!$A296-1,0)</f>
        <v/>
      </c>
      <c r="T299" s="412"/>
      <c r="U299" s="412"/>
      <c r="V299" s="412"/>
      <c r="W299" s="412"/>
      <c r="X299" s="412"/>
      <c r="Y299" s="412"/>
      <c r="Z299" s="412"/>
      <c r="AA299" s="413"/>
      <c r="AB299" s="254" t="s">
        <v>5102</v>
      </c>
      <c r="AC299" s="255"/>
      <c r="AD299" s="255"/>
      <c r="AE299" s="255"/>
      <c r="AF299" s="255"/>
      <c r="AG299" s="256"/>
      <c r="AH299" s="239"/>
      <c r="AI299" s="241" t="str">
        <f ca="1">OFFSET(①一括入力!$BT$9,'②（一括入力用）異動報告書'!A296-1,0)</f>
        <v/>
      </c>
      <c r="AJ299" s="242"/>
      <c r="AK299" s="242"/>
      <c r="AL299" s="242"/>
      <c r="AM299" s="242"/>
      <c r="AN299" s="242"/>
      <c r="AO299" s="242"/>
      <c r="AP299" s="242"/>
      <c r="AQ299" s="243"/>
      <c r="AR299" s="229" t="str">
        <f ca="1">OFFSET(①一括入力!$CG$9,'②（一括入力用）異動報告書'!A296-1,0)</f>
        <v/>
      </c>
      <c r="AS299" s="230"/>
      <c r="AT299" s="230"/>
      <c r="AU299" s="230"/>
      <c r="AV299" s="230"/>
      <c r="AW299" s="230"/>
      <c r="AX299" s="230"/>
      <c r="AY299" s="230"/>
      <c r="AZ299" s="230"/>
      <c r="BA299" s="230"/>
      <c r="BB299" s="231"/>
      <c r="BC299" s="71" t="s">
        <v>5168</v>
      </c>
      <c r="BD299" s="72" t="str">
        <f t="shared" ref="BD299" ca="1" si="173">IF(OR(COUNTBLANK(S296:AA301)=45,COUNTBLANK(S296:AA301)=53),"",1)</f>
        <v/>
      </c>
      <c r="BE299" s="166"/>
      <c r="BF299" s="167"/>
    </row>
    <row r="300" spans="1:58" ht="8.1" customHeight="1">
      <c r="A300" s="391"/>
      <c r="B300" s="258"/>
      <c r="C300" s="179"/>
      <c r="D300" s="205"/>
      <c r="E300" s="205"/>
      <c r="F300" s="205"/>
      <c r="G300" s="205"/>
      <c r="H300" s="205"/>
      <c r="I300" s="205"/>
      <c r="J300" s="205"/>
      <c r="K300" s="244"/>
      <c r="L300" s="245"/>
      <c r="M300" s="245"/>
      <c r="N300" s="246"/>
      <c r="O300" s="244"/>
      <c r="P300" s="245"/>
      <c r="Q300" s="245"/>
      <c r="R300" s="402"/>
      <c r="S300" s="212"/>
      <c r="T300" s="414"/>
      <c r="U300" s="414"/>
      <c r="V300" s="414"/>
      <c r="W300" s="414"/>
      <c r="X300" s="414"/>
      <c r="Y300" s="414"/>
      <c r="Z300" s="414"/>
      <c r="AA300" s="213"/>
      <c r="AB300" s="254" t="s">
        <v>5103</v>
      </c>
      <c r="AC300" s="255"/>
      <c r="AD300" s="255"/>
      <c r="AE300" s="255"/>
      <c r="AF300" s="255"/>
      <c r="AG300" s="256"/>
      <c r="AH300" s="239"/>
      <c r="AI300" s="244"/>
      <c r="AJ300" s="245"/>
      <c r="AK300" s="245"/>
      <c r="AL300" s="245"/>
      <c r="AM300" s="245"/>
      <c r="AN300" s="245"/>
      <c r="AO300" s="245"/>
      <c r="AP300" s="245"/>
      <c r="AQ300" s="246"/>
      <c r="AR300" s="229"/>
      <c r="AS300" s="230"/>
      <c r="AT300" s="230"/>
      <c r="AU300" s="230"/>
      <c r="AV300" s="230"/>
      <c r="AW300" s="230"/>
      <c r="AX300" s="230"/>
      <c r="AY300" s="230"/>
      <c r="AZ300" s="230"/>
      <c r="BA300" s="230"/>
      <c r="BB300" s="231"/>
      <c r="BC300" s="71" t="s">
        <v>5169</v>
      </c>
      <c r="BD300" s="72" t="str">
        <f t="shared" ref="BD300" ca="1" si="174">IF(OR(AH296=2,AH296=3,AH296=4),IF(COUNTBLANK(AB296:AQ301)=81,"",1),IF(COUNTBLANK(AB296:AQ301)=82,"",IF(COUNTBLANK(AB296:AQ301)=90,"",1)))</f>
        <v/>
      </c>
      <c r="BE300" s="166"/>
      <c r="BF300" s="167"/>
    </row>
    <row r="301" spans="1:58" ht="8.1" customHeight="1">
      <c r="A301" s="391"/>
      <c r="B301" s="418"/>
      <c r="C301" s="419"/>
      <c r="D301" s="408"/>
      <c r="E301" s="408"/>
      <c r="F301" s="408"/>
      <c r="G301" s="408"/>
      <c r="H301" s="408"/>
      <c r="I301" s="408"/>
      <c r="J301" s="408"/>
      <c r="K301" s="247"/>
      <c r="L301" s="248"/>
      <c r="M301" s="248"/>
      <c r="N301" s="249"/>
      <c r="O301" s="247"/>
      <c r="P301" s="248"/>
      <c r="Q301" s="248"/>
      <c r="R301" s="410"/>
      <c r="S301" s="214"/>
      <c r="T301" s="415"/>
      <c r="U301" s="415"/>
      <c r="V301" s="415"/>
      <c r="W301" s="415"/>
      <c r="X301" s="415"/>
      <c r="Y301" s="415"/>
      <c r="Z301" s="415"/>
      <c r="AA301" s="215"/>
      <c r="AB301" s="404"/>
      <c r="AC301" s="405"/>
      <c r="AD301" s="405"/>
      <c r="AE301" s="405"/>
      <c r="AF301" s="405"/>
      <c r="AG301" s="406"/>
      <c r="AH301" s="240"/>
      <c r="AI301" s="247"/>
      <c r="AJ301" s="248"/>
      <c r="AK301" s="248"/>
      <c r="AL301" s="248"/>
      <c r="AM301" s="248"/>
      <c r="AN301" s="248"/>
      <c r="AO301" s="248"/>
      <c r="AP301" s="248"/>
      <c r="AQ301" s="249"/>
      <c r="AR301" s="232"/>
      <c r="AS301" s="233"/>
      <c r="AT301" s="233"/>
      <c r="AU301" s="233"/>
      <c r="AV301" s="233"/>
      <c r="AW301" s="233"/>
      <c r="AX301" s="233"/>
      <c r="AY301" s="233"/>
      <c r="AZ301" s="233"/>
      <c r="BA301" s="233"/>
      <c r="BB301" s="234"/>
      <c r="BC301" s="73" t="s">
        <v>5166</v>
      </c>
      <c r="BD301" s="74" t="str">
        <f t="shared" ref="BD301" ca="1" si="175">IF(AND(COUNTBLANK(B296:R301)=89,COUNTBLANK(S296:AA301)&lt;&gt;53,COUNTBLANK(AB296:BB301)&lt;&gt;155),1,"")</f>
        <v/>
      </c>
      <c r="BE301" s="168"/>
      <c r="BF301" s="169"/>
    </row>
    <row r="302" spans="1:58" ht="8.1" customHeight="1">
      <c r="A302" s="391">
        <v>46</v>
      </c>
      <c r="B302" s="392" t="str">
        <f ca="1">OFFSET(①一括入力!$V$9,'②（一括入力用）異動報告書'!$A302-1,0)</f>
        <v/>
      </c>
      <c r="C302" s="393"/>
      <c r="D302" s="393"/>
      <c r="E302" s="393"/>
      <c r="F302" s="393"/>
      <c r="G302" s="393"/>
      <c r="H302" s="393"/>
      <c r="I302" s="393"/>
      <c r="J302" s="394"/>
      <c r="K302" s="399" t="str">
        <f ca="1">IFERROR(OFFSET(①一括入力!$AP$9,'②（一括入力用）異動報告書'!$A302-1,0),"")</f>
        <v/>
      </c>
      <c r="L302" s="393"/>
      <c r="M302" s="393"/>
      <c r="N302" s="394"/>
      <c r="O302" s="399" t="str">
        <f ca="1">IFERROR(OFFSET(①一括入力!$AQ$9,'②（一括入力用）異動報告書'!$A302-1,0),"")</f>
        <v/>
      </c>
      <c r="P302" s="393"/>
      <c r="Q302" s="393"/>
      <c r="R302" s="401"/>
      <c r="S302" s="257" t="s">
        <v>5060</v>
      </c>
      <c r="T302" s="177"/>
      <c r="U302" s="204" t="str">
        <f ca="1">OFFSET(①一括入力!AV$9,'②（一括入力用）異動報告書'!$A302-1,0)</f>
        <v/>
      </c>
      <c r="V302" s="204" t="str">
        <f ca="1">OFFSET(①一括入力!AW$9,'②（一括入力用）異動報告書'!$A302-1,0)</f>
        <v/>
      </c>
      <c r="W302" s="204" t="str">
        <f ca="1">OFFSET(①一括入力!AX$9,'②（一括入力用）異動報告書'!$A302-1,0)</f>
        <v/>
      </c>
      <c r="X302" s="204" t="str">
        <f ca="1">OFFSET(①一括入力!AY$9,'②（一括入力用）異動報告書'!$A302-1,0)</f>
        <v/>
      </c>
      <c r="Y302" s="204" t="str">
        <f ca="1">OFFSET(①一括入力!AZ$9,'②（一括入力用）異動報告書'!$A302-1,0)</f>
        <v/>
      </c>
      <c r="Z302" s="204" t="str">
        <f ca="1">OFFSET(①一括入力!BA$9,'②（一括入力用）異動報告書'!$A302-1,0)</f>
        <v/>
      </c>
      <c r="AA302" s="207" t="str">
        <f ca="1">OFFSET(①一括入力!BB$9,'②（一括入力用）異動報告書'!$A302-1,0)</f>
        <v/>
      </c>
      <c r="AB302" s="235" t="s">
        <v>5104</v>
      </c>
      <c r="AC302" s="236"/>
      <c r="AD302" s="236"/>
      <c r="AE302" s="236"/>
      <c r="AF302" s="236"/>
      <c r="AG302" s="237"/>
      <c r="AH302" s="238" t="str">
        <f ca="1">OFFSET(①一括入力!$BF$9,'②（一括入力用）異動報告書'!A302-1,0)</f>
        <v/>
      </c>
      <c r="AI302" s="176" t="s">
        <v>5060</v>
      </c>
      <c r="AJ302" s="177"/>
      <c r="AK302" s="204" t="str">
        <f ca="1">OFFSET(①一括入力!BK$9,'②（一括入力用）異動報告書'!$A302-1,0)</f>
        <v/>
      </c>
      <c r="AL302" s="204" t="str">
        <f ca="1">OFFSET(①一括入力!BL$9,'②（一括入力用）異動報告書'!$A302-1,0)</f>
        <v/>
      </c>
      <c r="AM302" s="204" t="str">
        <f ca="1">OFFSET(①一括入力!BM$9,'②（一括入力用）異動報告書'!$A302-1,0)</f>
        <v/>
      </c>
      <c r="AN302" s="204" t="str">
        <f ca="1">OFFSET(①一括入力!BN$9,'②（一括入力用）異動報告書'!$A302-1,0)</f>
        <v/>
      </c>
      <c r="AO302" s="204" t="str">
        <f ca="1">OFFSET(①一括入力!BO$9,'②（一括入力用）異動報告書'!$A302-1,0)</f>
        <v/>
      </c>
      <c r="AP302" s="204" t="str">
        <f ca="1">OFFSET(①一括入力!BP$9,'②（一括入力用）異動報告書'!$A302-1,0)</f>
        <v/>
      </c>
      <c r="AQ302" s="204" t="str">
        <f ca="1">OFFSET(①一括入力!BQ$9,'②（一括入力用）異動報告書'!$A302-1,0)</f>
        <v/>
      </c>
      <c r="AR302" s="176" t="s">
        <v>5060</v>
      </c>
      <c r="AS302" s="177"/>
      <c r="AT302" s="204" t="str">
        <f ca="1">OFFSET(①一括入力!BY$9,'②（一括入力用）異動報告書'!$A302-1,0)</f>
        <v/>
      </c>
      <c r="AU302" s="204" t="str">
        <f ca="1">OFFSET(①一括入力!BZ$9,'②（一括入力用）異動報告書'!$A302-1,0)</f>
        <v/>
      </c>
      <c r="AV302" s="204" t="str">
        <f ca="1">OFFSET(①一括入力!CA$9,'②（一括入力用）異動報告書'!$A302-1,0)</f>
        <v/>
      </c>
      <c r="AW302" s="204" t="str">
        <f ca="1">OFFSET(①一括入力!CB$9,'②（一括入力用）異動報告書'!$A302-1,0)</f>
        <v/>
      </c>
      <c r="AX302" s="204" t="str">
        <f ca="1">OFFSET(①一括入力!CC$9,'②（一括入力用）異動報告書'!$A302-1,0)</f>
        <v/>
      </c>
      <c r="AY302" s="204" t="str">
        <f ca="1">OFFSET(①一括入力!CD$9,'②（一括入力用）異動報告書'!$A302-1,0)</f>
        <v/>
      </c>
      <c r="AZ302" s="207" t="str">
        <f ca="1">OFFSET(①一括入力!CE$9,'②（一括入力用）異動報告書'!$A302-1,0)</f>
        <v/>
      </c>
      <c r="BA302" s="210" t="str">
        <f ca="1">OFFSET(①一括入力!$CF$9,'②（一括入力用）異動報告書'!A302-1,0)</f>
        <v/>
      </c>
      <c r="BB302" s="211"/>
      <c r="BC302" s="160" t="s">
        <v>5131</v>
      </c>
      <c r="BD302" s="162" t="str">
        <f ca="1">OFFSET(①一括入力!$CI$9,A302-1,0)</f>
        <v/>
      </c>
      <c r="BE302" s="164"/>
      <c r="BF302" s="165"/>
    </row>
    <row r="303" spans="1:58" ht="8.1" customHeight="1">
      <c r="A303" s="391"/>
      <c r="B303" s="395"/>
      <c r="C303" s="245"/>
      <c r="D303" s="245"/>
      <c r="E303" s="245"/>
      <c r="F303" s="245"/>
      <c r="G303" s="245"/>
      <c r="H303" s="245"/>
      <c r="I303" s="245"/>
      <c r="J303" s="246"/>
      <c r="K303" s="244"/>
      <c r="L303" s="245"/>
      <c r="M303" s="245"/>
      <c r="N303" s="246"/>
      <c r="O303" s="244"/>
      <c r="P303" s="245"/>
      <c r="Q303" s="245"/>
      <c r="R303" s="402"/>
      <c r="S303" s="258"/>
      <c r="T303" s="179"/>
      <c r="U303" s="205"/>
      <c r="V303" s="205"/>
      <c r="W303" s="205"/>
      <c r="X303" s="205"/>
      <c r="Y303" s="205"/>
      <c r="Z303" s="205"/>
      <c r="AA303" s="208"/>
      <c r="AB303" s="254" t="s">
        <v>5105</v>
      </c>
      <c r="AC303" s="255"/>
      <c r="AD303" s="255"/>
      <c r="AE303" s="255"/>
      <c r="AF303" s="255"/>
      <c r="AG303" s="256"/>
      <c r="AH303" s="239"/>
      <c r="AI303" s="178"/>
      <c r="AJ303" s="179"/>
      <c r="AK303" s="205"/>
      <c r="AL303" s="205"/>
      <c r="AM303" s="205"/>
      <c r="AN303" s="205"/>
      <c r="AO303" s="205"/>
      <c r="AP303" s="205"/>
      <c r="AQ303" s="205"/>
      <c r="AR303" s="178"/>
      <c r="AS303" s="179"/>
      <c r="AT303" s="205"/>
      <c r="AU303" s="205"/>
      <c r="AV303" s="205"/>
      <c r="AW303" s="205"/>
      <c r="AX303" s="205"/>
      <c r="AY303" s="205"/>
      <c r="AZ303" s="208"/>
      <c r="BA303" s="212"/>
      <c r="BB303" s="213"/>
      <c r="BC303" s="161"/>
      <c r="BD303" s="163"/>
      <c r="BE303" s="166"/>
      <c r="BF303" s="167"/>
    </row>
    <row r="304" spans="1:58" ht="8.1" customHeight="1">
      <c r="A304" s="391"/>
      <c r="B304" s="396"/>
      <c r="C304" s="397"/>
      <c r="D304" s="397"/>
      <c r="E304" s="397"/>
      <c r="F304" s="397"/>
      <c r="G304" s="397"/>
      <c r="H304" s="397"/>
      <c r="I304" s="397"/>
      <c r="J304" s="398"/>
      <c r="K304" s="400"/>
      <c r="L304" s="397"/>
      <c r="M304" s="397"/>
      <c r="N304" s="398"/>
      <c r="O304" s="400"/>
      <c r="P304" s="397"/>
      <c r="Q304" s="397"/>
      <c r="R304" s="403"/>
      <c r="S304" s="259"/>
      <c r="T304" s="181"/>
      <c r="U304" s="206"/>
      <c r="V304" s="206"/>
      <c r="W304" s="206"/>
      <c r="X304" s="206"/>
      <c r="Y304" s="206"/>
      <c r="Z304" s="206"/>
      <c r="AA304" s="209"/>
      <c r="AB304" s="254" t="s">
        <v>5101</v>
      </c>
      <c r="AC304" s="255"/>
      <c r="AD304" s="255"/>
      <c r="AE304" s="255"/>
      <c r="AF304" s="255"/>
      <c r="AG304" s="256"/>
      <c r="AH304" s="239"/>
      <c r="AI304" s="180"/>
      <c r="AJ304" s="181"/>
      <c r="AK304" s="206"/>
      <c r="AL304" s="206"/>
      <c r="AM304" s="206"/>
      <c r="AN304" s="206"/>
      <c r="AO304" s="206"/>
      <c r="AP304" s="206"/>
      <c r="AQ304" s="206"/>
      <c r="AR304" s="180"/>
      <c r="AS304" s="181"/>
      <c r="AT304" s="206"/>
      <c r="AU304" s="206"/>
      <c r="AV304" s="206"/>
      <c r="AW304" s="206"/>
      <c r="AX304" s="206"/>
      <c r="AY304" s="206"/>
      <c r="AZ304" s="209"/>
      <c r="BA304" s="214"/>
      <c r="BB304" s="215"/>
      <c r="BC304" s="71" t="s">
        <v>5163</v>
      </c>
      <c r="BD304" s="72" t="str">
        <f t="shared" ref="BD304" ca="1" si="176">IF(AND(COUNTBLANK(B302:BB307)&lt;&gt;309,COUNTBLANK(B302:R307)&lt;&gt;89),1,"")</f>
        <v/>
      </c>
      <c r="BE304" s="166"/>
      <c r="BF304" s="167"/>
    </row>
    <row r="305" spans="1:58" ht="8.1" customHeight="1">
      <c r="A305" s="391"/>
      <c r="B305" s="416" t="s">
        <v>5037</v>
      </c>
      <c r="C305" s="417"/>
      <c r="D305" s="407" t="str">
        <f ca="1">OFFSET(①一括入力!AA$9,'②（一括入力用）異動報告書'!$A302-1,0)</f>
        <v/>
      </c>
      <c r="E305" s="407" t="str">
        <f ca="1">OFFSET(①一括入力!AB$9,'②（一括入力用）異動報告書'!$A302-1,0)</f>
        <v/>
      </c>
      <c r="F305" s="407" t="str">
        <f ca="1">OFFSET(①一括入力!AC$9,'②（一括入力用）異動報告書'!$A302-1,0)</f>
        <v/>
      </c>
      <c r="G305" s="407" t="str">
        <f ca="1">OFFSET(①一括入力!AD$9,'②（一括入力用）異動報告書'!$A302-1,0)</f>
        <v/>
      </c>
      <c r="H305" s="407" t="str">
        <f ca="1">OFFSET(①一括入力!AE$9,'②（一括入力用）異動報告書'!$A302-1,0)</f>
        <v/>
      </c>
      <c r="I305" s="407" t="str">
        <f ca="1">OFFSET(①一括入力!AF$9,'②（一括入力用）異動報告書'!$A302-1,0)</f>
        <v/>
      </c>
      <c r="J305" s="407" t="str">
        <f ca="1">OFFSET(①一括入力!AG$9,'②（一括入力用）異動報告書'!$A302-1,0)</f>
        <v/>
      </c>
      <c r="K305" s="241" t="str">
        <f ca="1">IFERROR(OFFSET(①一括入力!$AK$9,'②（一括入力用）異動報告書'!$A302-1,0),"")</f>
        <v/>
      </c>
      <c r="L305" s="242"/>
      <c r="M305" s="242"/>
      <c r="N305" s="243"/>
      <c r="O305" s="241" t="str">
        <f ca="1">IFERROR(OFFSET(①一括入力!$AL$9,'②（一括入力用）異動報告書'!$A302-1,0),"")</f>
        <v/>
      </c>
      <c r="P305" s="242"/>
      <c r="Q305" s="242"/>
      <c r="R305" s="409"/>
      <c r="S305" s="411" t="str">
        <f ca="1">OFFSET(①一括入力!$BC$9,'②（一括入力用）異動報告書'!$A302-1,0)</f>
        <v/>
      </c>
      <c r="T305" s="412"/>
      <c r="U305" s="412"/>
      <c r="V305" s="412"/>
      <c r="W305" s="412"/>
      <c r="X305" s="412"/>
      <c r="Y305" s="412"/>
      <c r="Z305" s="412"/>
      <c r="AA305" s="413"/>
      <c r="AB305" s="254" t="s">
        <v>5102</v>
      </c>
      <c r="AC305" s="255"/>
      <c r="AD305" s="255"/>
      <c r="AE305" s="255"/>
      <c r="AF305" s="255"/>
      <c r="AG305" s="256"/>
      <c r="AH305" s="239"/>
      <c r="AI305" s="241" t="str">
        <f ca="1">OFFSET(①一括入力!$BT$9,'②（一括入力用）異動報告書'!A302-1,0)</f>
        <v/>
      </c>
      <c r="AJ305" s="242"/>
      <c r="AK305" s="242"/>
      <c r="AL305" s="242"/>
      <c r="AM305" s="242"/>
      <c r="AN305" s="242"/>
      <c r="AO305" s="242"/>
      <c r="AP305" s="242"/>
      <c r="AQ305" s="243"/>
      <c r="AR305" s="229" t="str">
        <f ca="1">OFFSET(①一括入力!$CG$9,'②（一括入力用）異動報告書'!A302-1,0)</f>
        <v/>
      </c>
      <c r="AS305" s="230"/>
      <c r="AT305" s="230"/>
      <c r="AU305" s="230"/>
      <c r="AV305" s="230"/>
      <c r="AW305" s="230"/>
      <c r="AX305" s="230"/>
      <c r="AY305" s="230"/>
      <c r="AZ305" s="230"/>
      <c r="BA305" s="230"/>
      <c r="BB305" s="231"/>
      <c r="BC305" s="71" t="s">
        <v>5168</v>
      </c>
      <c r="BD305" s="72" t="str">
        <f t="shared" ref="BD305" ca="1" si="177">IF(OR(COUNTBLANK(S302:AA307)=45,COUNTBLANK(S302:AA307)=53),"",1)</f>
        <v/>
      </c>
      <c r="BE305" s="166"/>
      <c r="BF305" s="167"/>
    </row>
    <row r="306" spans="1:58" ht="8.1" customHeight="1">
      <c r="A306" s="391"/>
      <c r="B306" s="258"/>
      <c r="C306" s="179"/>
      <c r="D306" s="205"/>
      <c r="E306" s="205"/>
      <c r="F306" s="205"/>
      <c r="G306" s="205"/>
      <c r="H306" s="205"/>
      <c r="I306" s="205"/>
      <c r="J306" s="205"/>
      <c r="K306" s="244"/>
      <c r="L306" s="245"/>
      <c r="M306" s="245"/>
      <c r="N306" s="246"/>
      <c r="O306" s="244"/>
      <c r="P306" s="245"/>
      <c r="Q306" s="245"/>
      <c r="R306" s="402"/>
      <c r="S306" s="212"/>
      <c r="T306" s="414"/>
      <c r="U306" s="414"/>
      <c r="V306" s="414"/>
      <c r="W306" s="414"/>
      <c r="X306" s="414"/>
      <c r="Y306" s="414"/>
      <c r="Z306" s="414"/>
      <c r="AA306" s="213"/>
      <c r="AB306" s="254" t="s">
        <v>5103</v>
      </c>
      <c r="AC306" s="255"/>
      <c r="AD306" s="255"/>
      <c r="AE306" s="255"/>
      <c r="AF306" s="255"/>
      <c r="AG306" s="256"/>
      <c r="AH306" s="239"/>
      <c r="AI306" s="244"/>
      <c r="AJ306" s="245"/>
      <c r="AK306" s="245"/>
      <c r="AL306" s="245"/>
      <c r="AM306" s="245"/>
      <c r="AN306" s="245"/>
      <c r="AO306" s="245"/>
      <c r="AP306" s="245"/>
      <c r="AQ306" s="246"/>
      <c r="AR306" s="229"/>
      <c r="AS306" s="230"/>
      <c r="AT306" s="230"/>
      <c r="AU306" s="230"/>
      <c r="AV306" s="230"/>
      <c r="AW306" s="230"/>
      <c r="AX306" s="230"/>
      <c r="AY306" s="230"/>
      <c r="AZ306" s="230"/>
      <c r="BA306" s="230"/>
      <c r="BB306" s="231"/>
      <c r="BC306" s="71" t="s">
        <v>5169</v>
      </c>
      <c r="BD306" s="72" t="str">
        <f t="shared" ref="BD306" ca="1" si="178">IF(OR(AH302=2,AH302=3,AH302=4),IF(COUNTBLANK(AB302:AQ307)=81,"",1),IF(COUNTBLANK(AB302:AQ307)=82,"",IF(COUNTBLANK(AB302:AQ307)=90,"",1)))</f>
        <v/>
      </c>
      <c r="BE306" s="166"/>
      <c r="BF306" s="167"/>
    </row>
    <row r="307" spans="1:58" ht="8.1" customHeight="1">
      <c r="A307" s="391"/>
      <c r="B307" s="418"/>
      <c r="C307" s="419"/>
      <c r="D307" s="408"/>
      <c r="E307" s="408"/>
      <c r="F307" s="408"/>
      <c r="G307" s="408"/>
      <c r="H307" s="408"/>
      <c r="I307" s="408"/>
      <c r="J307" s="408"/>
      <c r="K307" s="247"/>
      <c r="L307" s="248"/>
      <c r="M307" s="248"/>
      <c r="N307" s="249"/>
      <c r="O307" s="247"/>
      <c r="P307" s="248"/>
      <c r="Q307" s="248"/>
      <c r="R307" s="410"/>
      <c r="S307" s="214"/>
      <c r="T307" s="415"/>
      <c r="U307" s="415"/>
      <c r="V307" s="415"/>
      <c r="W307" s="415"/>
      <c r="X307" s="415"/>
      <c r="Y307" s="415"/>
      <c r="Z307" s="415"/>
      <c r="AA307" s="215"/>
      <c r="AB307" s="404"/>
      <c r="AC307" s="405"/>
      <c r="AD307" s="405"/>
      <c r="AE307" s="405"/>
      <c r="AF307" s="405"/>
      <c r="AG307" s="406"/>
      <c r="AH307" s="240"/>
      <c r="AI307" s="247"/>
      <c r="AJ307" s="248"/>
      <c r="AK307" s="248"/>
      <c r="AL307" s="248"/>
      <c r="AM307" s="248"/>
      <c r="AN307" s="248"/>
      <c r="AO307" s="248"/>
      <c r="AP307" s="248"/>
      <c r="AQ307" s="249"/>
      <c r="AR307" s="232"/>
      <c r="AS307" s="233"/>
      <c r="AT307" s="233"/>
      <c r="AU307" s="233"/>
      <c r="AV307" s="233"/>
      <c r="AW307" s="233"/>
      <c r="AX307" s="233"/>
      <c r="AY307" s="233"/>
      <c r="AZ307" s="233"/>
      <c r="BA307" s="233"/>
      <c r="BB307" s="234"/>
      <c r="BC307" s="73" t="s">
        <v>5166</v>
      </c>
      <c r="BD307" s="74" t="str">
        <f t="shared" ref="BD307" ca="1" si="179">IF(AND(COUNTBLANK(B302:R307)=89,COUNTBLANK(S302:AA307)&lt;&gt;53,COUNTBLANK(AB302:BB307)&lt;&gt;155),1,"")</f>
        <v/>
      </c>
      <c r="BE307" s="168"/>
      <c r="BF307" s="169"/>
    </row>
    <row r="308" spans="1:58" ht="8.1" customHeight="1">
      <c r="A308" s="391">
        <v>47</v>
      </c>
      <c r="B308" s="392" t="str">
        <f ca="1">OFFSET(①一括入力!$V$9,'②（一括入力用）異動報告書'!$A308-1,0)</f>
        <v/>
      </c>
      <c r="C308" s="393"/>
      <c r="D308" s="393"/>
      <c r="E308" s="393"/>
      <c r="F308" s="393"/>
      <c r="G308" s="393"/>
      <c r="H308" s="393"/>
      <c r="I308" s="393"/>
      <c r="J308" s="394"/>
      <c r="K308" s="399" t="str">
        <f ca="1">IFERROR(OFFSET(①一括入力!$AP$9,'②（一括入力用）異動報告書'!$A308-1,0),"")</f>
        <v/>
      </c>
      <c r="L308" s="393"/>
      <c r="M308" s="393"/>
      <c r="N308" s="394"/>
      <c r="O308" s="399" t="str">
        <f ca="1">IFERROR(OFFSET(①一括入力!$AQ$9,'②（一括入力用）異動報告書'!$A308-1,0),"")</f>
        <v/>
      </c>
      <c r="P308" s="393"/>
      <c r="Q308" s="393"/>
      <c r="R308" s="401"/>
      <c r="S308" s="257" t="s">
        <v>5060</v>
      </c>
      <c r="T308" s="177"/>
      <c r="U308" s="204" t="str">
        <f ca="1">OFFSET(①一括入力!AV$9,'②（一括入力用）異動報告書'!$A308-1,0)</f>
        <v/>
      </c>
      <c r="V308" s="204" t="str">
        <f ca="1">OFFSET(①一括入力!AW$9,'②（一括入力用）異動報告書'!$A308-1,0)</f>
        <v/>
      </c>
      <c r="W308" s="204" t="str">
        <f ca="1">OFFSET(①一括入力!AX$9,'②（一括入力用）異動報告書'!$A308-1,0)</f>
        <v/>
      </c>
      <c r="X308" s="204" t="str">
        <f ca="1">OFFSET(①一括入力!AY$9,'②（一括入力用）異動報告書'!$A308-1,0)</f>
        <v/>
      </c>
      <c r="Y308" s="204" t="str">
        <f ca="1">OFFSET(①一括入力!AZ$9,'②（一括入力用）異動報告書'!$A308-1,0)</f>
        <v/>
      </c>
      <c r="Z308" s="204" t="str">
        <f ca="1">OFFSET(①一括入力!BA$9,'②（一括入力用）異動報告書'!$A308-1,0)</f>
        <v/>
      </c>
      <c r="AA308" s="207" t="str">
        <f ca="1">OFFSET(①一括入力!BB$9,'②（一括入力用）異動報告書'!$A308-1,0)</f>
        <v/>
      </c>
      <c r="AB308" s="235" t="s">
        <v>5104</v>
      </c>
      <c r="AC308" s="236"/>
      <c r="AD308" s="236"/>
      <c r="AE308" s="236"/>
      <c r="AF308" s="236"/>
      <c r="AG308" s="237"/>
      <c r="AH308" s="238" t="str">
        <f ca="1">OFFSET(①一括入力!$BF$9,'②（一括入力用）異動報告書'!A308-1,0)</f>
        <v/>
      </c>
      <c r="AI308" s="176" t="s">
        <v>5060</v>
      </c>
      <c r="AJ308" s="177"/>
      <c r="AK308" s="204" t="str">
        <f ca="1">OFFSET(①一括入力!BK$9,'②（一括入力用）異動報告書'!$A308-1,0)</f>
        <v/>
      </c>
      <c r="AL308" s="204" t="str">
        <f ca="1">OFFSET(①一括入力!BL$9,'②（一括入力用）異動報告書'!$A308-1,0)</f>
        <v/>
      </c>
      <c r="AM308" s="204" t="str">
        <f ca="1">OFFSET(①一括入力!BM$9,'②（一括入力用）異動報告書'!$A308-1,0)</f>
        <v/>
      </c>
      <c r="AN308" s="204" t="str">
        <f ca="1">OFFSET(①一括入力!BN$9,'②（一括入力用）異動報告書'!$A308-1,0)</f>
        <v/>
      </c>
      <c r="AO308" s="204" t="str">
        <f ca="1">OFFSET(①一括入力!BO$9,'②（一括入力用）異動報告書'!$A308-1,0)</f>
        <v/>
      </c>
      <c r="AP308" s="204" t="str">
        <f ca="1">OFFSET(①一括入力!BP$9,'②（一括入力用）異動報告書'!$A308-1,0)</f>
        <v/>
      </c>
      <c r="AQ308" s="204" t="str">
        <f ca="1">OFFSET(①一括入力!BQ$9,'②（一括入力用）異動報告書'!$A308-1,0)</f>
        <v/>
      </c>
      <c r="AR308" s="176" t="s">
        <v>5060</v>
      </c>
      <c r="AS308" s="177"/>
      <c r="AT308" s="204" t="str">
        <f ca="1">OFFSET(①一括入力!BY$9,'②（一括入力用）異動報告書'!$A308-1,0)</f>
        <v/>
      </c>
      <c r="AU308" s="204" t="str">
        <f ca="1">OFFSET(①一括入力!BZ$9,'②（一括入力用）異動報告書'!$A308-1,0)</f>
        <v/>
      </c>
      <c r="AV308" s="204" t="str">
        <f ca="1">OFFSET(①一括入力!CA$9,'②（一括入力用）異動報告書'!$A308-1,0)</f>
        <v/>
      </c>
      <c r="AW308" s="204" t="str">
        <f ca="1">OFFSET(①一括入力!CB$9,'②（一括入力用）異動報告書'!$A308-1,0)</f>
        <v/>
      </c>
      <c r="AX308" s="204" t="str">
        <f ca="1">OFFSET(①一括入力!CC$9,'②（一括入力用）異動報告書'!$A308-1,0)</f>
        <v/>
      </c>
      <c r="AY308" s="204" t="str">
        <f ca="1">OFFSET(①一括入力!CD$9,'②（一括入力用）異動報告書'!$A308-1,0)</f>
        <v/>
      </c>
      <c r="AZ308" s="207" t="str">
        <f ca="1">OFFSET(①一括入力!CE$9,'②（一括入力用）異動報告書'!$A308-1,0)</f>
        <v/>
      </c>
      <c r="BA308" s="210" t="str">
        <f ca="1">OFFSET(①一括入力!$CF$9,'②（一括入力用）異動報告書'!A308-1,0)</f>
        <v/>
      </c>
      <c r="BB308" s="211"/>
      <c r="BC308" s="160" t="s">
        <v>5131</v>
      </c>
      <c r="BD308" s="162" t="str">
        <f ca="1">OFFSET(①一括入力!$CI$9,A308-1,0)</f>
        <v/>
      </c>
      <c r="BE308" s="164"/>
      <c r="BF308" s="165"/>
    </row>
    <row r="309" spans="1:58" ht="8.1" customHeight="1">
      <c r="A309" s="391"/>
      <c r="B309" s="395"/>
      <c r="C309" s="245"/>
      <c r="D309" s="245"/>
      <c r="E309" s="245"/>
      <c r="F309" s="245"/>
      <c r="G309" s="245"/>
      <c r="H309" s="245"/>
      <c r="I309" s="245"/>
      <c r="J309" s="246"/>
      <c r="K309" s="244"/>
      <c r="L309" s="245"/>
      <c r="M309" s="245"/>
      <c r="N309" s="246"/>
      <c r="O309" s="244"/>
      <c r="P309" s="245"/>
      <c r="Q309" s="245"/>
      <c r="R309" s="402"/>
      <c r="S309" s="258"/>
      <c r="T309" s="179"/>
      <c r="U309" s="205"/>
      <c r="V309" s="205"/>
      <c r="W309" s="205"/>
      <c r="X309" s="205"/>
      <c r="Y309" s="205"/>
      <c r="Z309" s="205"/>
      <c r="AA309" s="208"/>
      <c r="AB309" s="254" t="s">
        <v>5105</v>
      </c>
      <c r="AC309" s="255"/>
      <c r="AD309" s="255"/>
      <c r="AE309" s="255"/>
      <c r="AF309" s="255"/>
      <c r="AG309" s="256"/>
      <c r="AH309" s="239"/>
      <c r="AI309" s="178"/>
      <c r="AJ309" s="179"/>
      <c r="AK309" s="205"/>
      <c r="AL309" s="205"/>
      <c r="AM309" s="205"/>
      <c r="AN309" s="205"/>
      <c r="AO309" s="205"/>
      <c r="AP309" s="205"/>
      <c r="AQ309" s="205"/>
      <c r="AR309" s="178"/>
      <c r="AS309" s="179"/>
      <c r="AT309" s="205"/>
      <c r="AU309" s="205"/>
      <c r="AV309" s="205"/>
      <c r="AW309" s="205"/>
      <c r="AX309" s="205"/>
      <c r="AY309" s="205"/>
      <c r="AZ309" s="208"/>
      <c r="BA309" s="212"/>
      <c r="BB309" s="213"/>
      <c r="BC309" s="161"/>
      <c r="BD309" s="163"/>
      <c r="BE309" s="166"/>
      <c r="BF309" s="167"/>
    </row>
    <row r="310" spans="1:58" ht="8.1" customHeight="1">
      <c r="A310" s="391"/>
      <c r="B310" s="396"/>
      <c r="C310" s="397"/>
      <c r="D310" s="397"/>
      <c r="E310" s="397"/>
      <c r="F310" s="397"/>
      <c r="G310" s="397"/>
      <c r="H310" s="397"/>
      <c r="I310" s="397"/>
      <c r="J310" s="398"/>
      <c r="K310" s="400"/>
      <c r="L310" s="397"/>
      <c r="M310" s="397"/>
      <c r="N310" s="398"/>
      <c r="O310" s="400"/>
      <c r="P310" s="397"/>
      <c r="Q310" s="397"/>
      <c r="R310" s="403"/>
      <c r="S310" s="259"/>
      <c r="T310" s="181"/>
      <c r="U310" s="206"/>
      <c r="V310" s="206"/>
      <c r="W310" s="206"/>
      <c r="X310" s="206"/>
      <c r="Y310" s="206"/>
      <c r="Z310" s="206"/>
      <c r="AA310" s="209"/>
      <c r="AB310" s="254" t="s">
        <v>5101</v>
      </c>
      <c r="AC310" s="255"/>
      <c r="AD310" s="255"/>
      <c r="AE310" s="255"/>
      <c r="AF310" s="255"/>
      <c r="AG310" s="256"/>
      <c r="AH310" s="239"/>
      <c r="AI310" s="180"/>
      <c r="AJ310" s="181"/>
      <c r="AK310" s="206"/>
      <c r="AL310" s="206"/>
      <c r="AM310" s="206"/>
      <c r="AN310" s="206"/>
      <c r="AO310" s="206"/>
      <c r="AP310" s="206"/>
      <c r="AQ310" s="206"/>
      <c r="AR310" s="180"/>
      <c r="AS310" s="181"/>
      <c r="AT310" s="206"/>
      <c r="AU310" s="206"/>
      <c r="AV310" s="206"/>
      <c r="AW310" s="206"/>
      <c r="AX310" s="206"/>
      <c r="AY310" s="206"/>
      <c r="AZ310" s="209"/>
      <c r="BA310" s="214"/>
      <c r="BB310" s="215"/>
      <c r="BC310" s="71" t="s">
        <v>5163</v>
      </c>
      <c r="BD310" s="72" t="str">
        <f t="shared" ref="BD310" ca="1" si="180">IF(AND(COUNTBLANK(B308:BB313)&lt;&gt;309,COUNTBLANK(B308:R313)&lt;&gt;89),1,"")</f>
        <v/>
      </c>
      <c r="BE310" s="166"/>
      <c r="BF310" s="167"/>
    </row>
    <row r="311" spans="1:58" ht="8.1" customHeight="1">
      <c r="A311" s="391"/>
      <c r="B311" s="416" t="s">
        <v>5037</v>
      </c>
      <c r="C311" s="417"/>
      <c r="D311" s="407" t="str">
        <f ca="1">OFFSET(①一括入力!AA$9,'②（一括入力用）異動報告書'!$A308-1,0)</f>
        <v/>
      </c>
      <c r="E311" s="407" t="str">
        <f ca="1">OFFSET(①一括入力!AB$9,'②（一括入力用）異動報告書'!$A308-1,0)</f>
        <v/>
      </c>
      <c r="F311" s="407" t="str">
        <f ca="1">OFFSET(①一括入力!AC$9,'②（一括入力用）異動報告書'!$A308-1,0)</f>
        <v/>
      </c>
      <c r="G311" s="407" t="str">
        <f ca="1">OFFSET(①一括入力!AD$9,'②（一括入力用）異動報告書'!$A308-1,0)</f>
        <v/>
      </c>
      <c r="H311" s="407" t="str">
        <f ca="1">OFFSET(①一括入力!AE$9,'②（一括入力用）異動報告書'!$A308-1,0)</f>
        <v/>
      </c>
      <c r="I311" s="407" t="str">
        <f ca="1">OFFSET(①一括入力!AF$9,'②（一括入力用）異動報告書'!$A308-1,0)</f>
        <v/>
      </c>
      <c r="J311" s="407" t="str">
        <f ca="1">OFFSET(①一括入力!AG$9,'②（一括入力用）異動報告書'!$A308-1,0)</f>
        <v/>
      </c>
      <c r="K311" s="241" t="str">
        <f ca="1">IFERROR(OFFSET(①一括入力!$AK$9,'②（一括入力用）異動報告書'!$A308-1,0),"")</f>
        <v/>
      </c>
      <c r="L311" s="242"/>
      <c r="M311" s="242"/>
      <c r="N311" s="243"/>
      <c r="O311" s="241" t="str">
        <f ca="1">IFERROR(OFFSET(①一括入力!$AL$9,'②（一括入力用）異動報告書'!$A308-1,0),"")</f>
        <v/>
      </c>
      <c r="P311" s="242"/>
      <c r="Q311" s="242"/>
      <c r="R311" s="409"/>
      <c r="S311" s="411" t="str">
        <f ca="1">OFFSET(①一括入力!$BC$9,'②（一括入力用）異動報告書'!$A308-1,0)</f>
        <v/>
      </c>
      <c r="T311" s="412"/>
      <c r="U311" s="412"/>
      <c r="V311" s="412"/>
      <c r="W311" s="412"/>
      <c r="X311" s="412"/>
      <c r="Y311" s="412"/>
      <c r="Z311" s="412"/>
      <c r="AA311" s="413"/>
      <c r="AB311" s="254" t="s">
        <v>5102</v>
      </c>
      <c r="AC311" s="255"/>
      <c r="AD311" s="255"/>
      <c r="AE311" s="255"/>
      <c r="AF311" s="255"/>
      <c r="AG311" s="256"/>
      <c r="AH311" s="239"/>
      <c r="AI311" s="241" t="str">
        <f ca="1">OFFSET(①一括入力!$BT$9,'②（一括入力用）異動報告書'!A308-1,0)</f>
        <v/>
      </c>
      <c r="AJ311" s="242"/>
      <c r="AK311" s="242"/>
      <c r="AL311" s="242"/>
      <c r="AM311" s="242"/>
      <c r="AN311" s="242"/>
      <c r="AO311" s="242"/>
      <c r="AP311" s="242"/>
      <c r="AQ311" s="243"/>
      <c r="AR311" s="229" t="str">
        <f ca="1">OFFSET(①一括入力!$CG$9,'②（一括入力用）異動報告書'!A308-1,0)</f>
        <v/>
      </c>
      <c r="AS311" s="230"/>
      <c r="AT311" s="230"/>
      <c r="AU311" s="230"/>
      <c r="AV311" s="230"/>
      <c r="AW311" s="230"/>
      <c r="AX311" s="230"/>
      <c r="AY311" s="230"/>
      <c r="AZ311" s="230"/>
      <c r="BA311" s="230"/>
      <c r="BB311" s="231"/>
      <c r="BC311" s="71" t="s">
        <v>5168</v>
      </c>
      <c r="BD311" s="72" t="str">
        <f t="shared" ref="BD311" ca="1" si="181">IF(OR(COUNTBLANK(S308:AA313)=45,COUNTBLANK(S308:AA313)=53),"",1)</f>
        <v/>
      </c>
      <c r="BE311" s="166"/>
      <c r="BF311" s="167"/>
    </row>
    <row r="312" spans="1:58" ht="8.1" customHeight="1">
      <c r="A312" s="391"/>
      <c r="B312" s="258"/>
      <c r="C312" s="179"/>
      <c r="D312" s="205"/>
      <c r="E312" s="205"/>
      <c r="F312" s="205"/>
      <c r="G312" s="205"/>
      <c r="H312" s="205"/>
      <c r="I312" s="205"/>
      <c r="J312" s="205"/>
      <c r="K312" s="244"/>
      <c r="L312" s="245"/>
      <c r="M312" s="245"/>
      <c r="N312" s="246"/>
      <c r="O312" s="244"/>
      <c r="P312" s="245"/>
      <c r="Q312" s="245"/>
      <c r="R312" s="402"/>
      <c r="S312" s="212"/>
      <c r="T312" s="414"/>
      <c r="U312" s="414"/>
      <c r="V312" s="414"/>
      <c r="W312" s="414"/>
      <c r="X312" s="414"/>
      <c r="Y312" s="414"/>
      <c r="Z312" s="414"/>
      <c r="AA312" s="213"/>
      <c r="AB312" s="254" t="s">
        <v>5103</v>
      </c>
      <c r="AC312" s="255"/>
      <c r="AD312" s="255"/>
      <c r="AE312" s="255"/>
      <c r="AF312" s="255"/>
      <c r="AG312" s="256"/>
      <c r="AH312" s="239"/>
      <c r="AI312" s="244"/>
      <c r="AJ312" s="245"/>
      <c r="AK312" s="245"/>
      <c r="AL312" s="245"/>
      <c r="AM312" s="245"/>
      <c r="AN312" s="245"/>
      <c r="AO312" s="245"/>
      <c r="AP312" s="245"/>
      <c r="AQ312" s="246"/>
      <c r="AR312" s="229"/>
      <c r="AS312" s="230"/>
      <c r="AT312" s="230"/>
      <c r="AU312" s="230"/>
      <c r="AV312" s="230"/>
      <c r="AW312" s="230"/>
      <c r="AX312" s="230"/>
      <c r="AY312" s="230"/>
      <c r="AZ312" s="230"/>
      <c r="BA312" s="230"/>
      <c r="BB312" s="231"/>
      <c r="BC312" s="71" t="s">
        <v>5169</v>
      </c>
      <c r="BD312" s="72" t="str">
        <f t="shared" ref="BD312" ca="1" si="182">IF(OR(AH308=2,AH308=3,AH308=4),IF(COUNTBLANK(AB308:AQ313)=81,"",1),IF(COUNTBLANK(AB308:AQ313)=82,"",IF(COUNTBLANK(AB308:AQ313)=90,"",1)))</f>
        <v/>
      </c>
      <c r="BE312" s="166"/>
      <c r="BF312" s="167"/>
    </row>
    <row r="313" spans="1:58" ht="8.1" customHeight="1">
      <c r="A313" s="391"/>
      <c r="B313" s="418"/>
      <c r="C313" s="419"/>
      <c r="D313" s="408"/>
      <c r="E313" s="408"/>
      <c r="F313" s="408"/>
      <c r="G313" s="408"/>
      <c r="H313" s="408"/>
      <c r="I313" s="408"/>
      <c r="J313" s="408"/>
      <c r="K313" s="247"/>
      <c r="L313" s="248"/>
      <c r="M313" s="248"/>
      <c r="N313" s="249"/>
      <c r="O313" s="247"/>
      <c r="P313" s="248"/>
      <c r="Q313" s="248"/>
      <c r="R313" s="410"/>
      <c r="S313" s="214"/>
      <c r="T313" s="415"/>
      <c r="U313" s="415"/>
      <c r="V313" s="415"/>
      <c r="W313" s="415"/>
      <c r="X313" s="415"/>
      <c r="Y313" s="415"/>
      <c r="Z313" s="415"/>
      <c r="AA313" s="215"/>
      <c r="AB313" s="404"/>
      <c r="AC313" s="405"/>
      <c r="AD313" s="405"/>
      <c r="AE313" s="405"/>
      <c r="AF313" s="405"/>
      <c r="AG313" s="406"/>
      <c r="AH313" s="240"/>
      <c r="AI313" s="247"/>
      <c r="AJ313" s="248"/>
      <c r="AK313" s="248"/>
      <c r="AL313" s="248"/>
      <c r="AM313" s="248"/>
      <c r="AN313" s="248"/>
      <c r="AO313" s="248"/>
      <c r="AP313" s="248"/>
      <c r="AQ313" s="249"/>
      <c r="AR313" s="232"/>
      <c r="AS313" s="233"/>
      <c r="AT313" s="233"/>
      <c r="AU313" s="233"/>
      <c r="AV313" s="233"/>
      <c r="AW313" s="233"/>
      <c r="AX313" s="233"/>
      <c r="AY313" s="233"/>
      <c r="AZ313" s="233"/>
      <c r="BA313" s="233"/>
      <c r="BB313" s="234"/>
      <c r="BC313" s="73" t="s">
        <v>5166</v>
      </c>
      <c r="BD313" s="74" t="str">
        <f t="shared" ref="BD313" ca="1" si="183">IF(AND(COUNTBLANK(B308:R313)=89,COUNTBLANK(S308:AA313)&lt;&gt;53,COUNTBLANK(AB308:BB313)&lt;&gt;155),1,"")</f>
        <v/>
      </c>
      <c r="BE313" s="168"/>
      <c r="BF313" s="169"/>
    </row>
    <row r="314" spans="1:58" ht="8.1" customHeight="1">
      <c r="A314" s="391">
        <v>48</v>
      </c>
      <c r="B314" s="392" t="str">
        <f ca="1">OFFSET(①一括入力!$V$9,'②（一括入力用）異動報告書'!$A314-1,0)</f>
        <v/>
      </c>
      <c r="C314" s="393"/>
      <c r="D314" s="393"/>
      <c r="E314" s="393"/>
      <c r="F314" s="393"/>
      <c r="G314" s="393"/>
      <c r="H314" s="393"/>
      <c r="I314" s="393"/>
      <c r="J314" s="394"/>
      <c r="K314" s="399" t="str">
        <f ca="1">IFERROR(OFFSET(①一括入力!$AP$9,'②（一括入力用）異動報告書'!$A314-1,0),"")</f>
        <v/>
      </c>
      <c r="L314" s="393"/>
      <c r="M314" s="393"/>
      <c r="N314" s="394"/>
      <c r="O314" s="399" t="str">
        <f ca="1">IFERROR(OFFSET(①一括入力!$AQ$9,'②（一括入力用）異動報告書'!$A314-1,0),"")</f>
        <v/>
      </c>
      <c r="P314" s="393"/>
      <c r="Q314" s="393"/>
      <c r="R314" s="401"/>
      <c r="S314" s="257" t="s">
        <v>5060</v>
      </c>
      <c r="T314" s="177"/>
      <c r="U314" s="204" t="str">
        <f ca="1">OFFSET(①一括入力!AV$9,'②（一括入力用）異動報告書'!$A314-1,0)</f>
        <v/>
      </c>
      <c r="V314" s="204" t="str">
        <f ca="1">OFFSET(①一括入力!AW$9,'②（一括入力用）異動報告書'!$A314-1,0)</f>
        <v/>
      </c>
      <c r="W314" s="204" t="str">
        <f ca="1">OFFSET(①一括入力!AX$9,'②（一括入力用）異動報告書'!$A314-1,0)</f>
        <v/>
      </c>
      <c r="X314" s="204" t="str">
        <f ca="1">OFFSET(①一括入力!AY$9,'②（一括入力用）異動報告書'!$A314-1,0)</f>
        <v/>
      </c>
      <c r="Y314" s="204" t="str">
        <f ca="1">OFFSET(①一括入力!AZ$9,'②（一括入力用）異動報告書'!$A314-1,0)</f>
        <v/>
      </c>
      <c r="Z314" s="204" t="str">
        <f ca="1">OFFSET(①一括入力!BA$9,'②（一括入力用）異動報告書'!$A314-1,0)</f>
        <v/>
      </c>
      <c r="AA314" s="207" t="str">
        <f ca="1">OFFSET(①一括入力!BB$9,'②（一括入力用）異動報告書'!$A314-1,0)</f>
        <v/>
      </c>
      <c r="AB314" s="235" t="s">
        <v>5104</v>
      </c>
      <c r="AC314" s="236"/>
      <c r="AD314" s="236"/>
      <c r="AE314" s="236"/>
      <c r="AF314" s="236"/>
      <c r="AG314" s="237"/>
      <c r="AH314" s="238" t="str">
        <f ca="1">OFFSET(①一括入力!$BF$9,'②（一括入力用）異動報告書'!A314-1,0)</f>
        <v/>
      </c>
      <c r="AI314" s="176" t="s">
        <v>5060</v>
      </c>
      <c r="AJ314" s="177"/>
      <c r="AK314" s="204" t="str">
        <f ca="1">OFFSET(①一括入力!BK$9,'②（一括入力用）異動報告書'!$A314-1,0)</f>
        <v/>
      </c>
      <c r="AL314" s="204" t="str">
        <f ca="1">OFFSET(①一括入力!BL$9,'②（一括入力用）異動報告書'!$A314-1,0)</f>
        <v/>
      </c>
      <c r="AM314" s="204" t="str">
        <f ca="1">OFFSET(①一括入力!BM$9,'②（一括入力用）異動報告書'!$A314-1,0)</f>
        <v/>
      </c>
      <c r="AN314" s="204" t="str">
        <f ca="1">OFFSET(①一括入力!BN$9,'②（一括入力用）異動報告書'!$A314-1,0)</f>
        <v/>
      </c>
      <c r="AO314" s="204" t="str">
        <f ca="1">OFFSET(①一括入力!BO$9,'②（一括入力用）異動報告書'!$A314-1,0)</f>
        <v/>
      </c>
      <c r="AP314" s="204" t="str">
        <f ca="1">OFFSET(①一括入力!BP$9,'②（一括入力用）異動報告書'!$A314-1,0)</f>
        <v/>
      </c>
      <c r="AQ314" s="204" t="str">
        <f ca="1">OFFSET(①一括入力!BQ$9,'②（一括入力用）異動報告書'!$A314-1,0)</f>
        <v/>
      </c>
      <c r="AR314" s="176" t="s">
        <v>5060</v>
      </c>
      <c r="AS314" s="177"/>
      <c r="AT314" s="204" t="str">
        <f ca="1">OFFSET(①一括入力!BY$9,'②（一括入力用）異動報告書'!$A314-1,0)</f>
        <v/>
      </c>
      <c r="AU314" s="204" t="str">
        <f ca="1">OFFSET(①一括入力!BZ$9,'②（一括入力用）異動報告書'!$A314-1,0)</f>
        <v/>
      </c>
      <c r="AV314" s="204" t="str">
        <f ca="1">OFFSET(①一括入力!CA$9,'②（一括入力用）異動報告書'!$A314-1,0)</f>
        <v/>
      </c>
      <c r="AW314" s="204" t="str">
        <f ca="1">OFFSET(①一括入力!CB$9,'②（一括入力用）異動報告書'!$A314-1,0)</f>
        <v/>
      </c>
      <c r="AX314" s="204" t="str">
        <f ca="1">OFFSET(①一括入力!CC$9,'②（一括入力用）異動報告書'!$A314-1,0)</f>
        <v/>
      </c>
      <c r="AY314" s="204" t="str">
        <f ca="1">OFFSET(①一括入力!CD$9,'②（一括入力用）異動報告書'!$A314-1,0)</f>
        <v/>
      </c>
      <c r="AZ314" s="207" t="str">
        <f ca="1">OFFSET(①一括入力!CE$9,'②（一括入力用）異動報告書'!$A314-1,0)</f>
        <v/>
      </c>
      <c r="BA314" s="210" t="str">
        <f ca="1">OFFSET(①一括入力!$CF$9,'②（一括入力用）異動報告書'!A314-1,0)</f>
        <v/>
      </c>
      <c r="BB314" s="211"/>
      <c r="BC314" s="160" t="s">
        <v>5131</v>
      </c>
      <c r="BD314" s="162" t="str">
        <f ca="1">OFFSET(①一括入力!$CI$9,A314-1,0)</f>
        <v/>
      </c>
      <c r="BE314" s="164"/>
      <c r="BF314" s="165"/>
    </row>
    <row r="315" spans="1:58" ht="8.1" customHeight="1">
      <c r="A315" s="391"/>
      <c r="B315" s="395"/>
      <c r="C315" s="245"/>
      <c r="D315" s="245"/>
      <c r="E315" s="245"/>
      <c r="F315" s="245"/>
      <c r="G315" s="245"/>
      <c r="H315" s="245"/>
      <c r="I315" s="245"/>
      <c r="J315" s="246"/>
      <c r="K315" s="244"/>
      <c r="L315" s="245"/>
      <c r="M315" s="245"/>
      <c r="N315" s="246"/>
      <c r="O315" s="244"/>
      <c r="P315" s="245"/>
      <c r="Q315" s="245"/>
      <c r="R315" s="402"/>
      <c r="S315" s="258"/>
      <c r="T315" s="179"/>
      <c r="U315" s="205"/>
      <c r="V315" s="205"/>
      <c r="W315" s="205"/>
      <c r="X315" s="205"/>
      <c r="Y315" s="205"/>
      <c r="Z315" s="205"/>
      <c r="AA315" s="208"/>
      <c r="AB315" s="254" t="s">
        <v>5105</v>
      </c>
      <c r="AC315" s="255"/>
      <c r="AD315" s="255"/>
      <c r="AE315" s="255"/>
      <c r="AF315" s="255"/>
      <c r="AG315" s="256"/>
      <c r="AH315" s="239"/>
      <c r="AI315" s="178"/>
      <c r="AJ315" s="179"/>
      <c r="AK315" s="205"/>
      <c r="AL315" s="205"/>
      <c r="AM315" s="205"/>
      <c r="AN315" s="205"/>
      <c r="AO315" s="205"/>
      <c r="AP315" s="205"/>
      <c r="AQ315" s="205"/>
      <c r="AR315" s="178"/>
      <c r="AS315" s="179"/>
      <c r="AT315" s="205"/>
      <c r="AU315" s="205"/>
      <c r="AV315" s="205"/>
      <c r="AW315" s="205"/>
      <c r="AX315" s="205"/>
      <c r="AY315" s="205"/>
      <c r="AZ315" s="208"/>
      <c r="BA315" s="212"/>
      <c r="BB315" s="213"/>
      <c r="BC315" s="161"/>
      <c r="BD315" s="163"/>
      <c r="BE315" s="166"/>
      <c r="BF315" s="167"/>
    </row>
    <row r="316" spans="1:58" ht="8.1" customHeight="1">
      <c r="A316" s="391"/>
      <c r="B316" s="396"/>
      <c r="C316" s="397"/>
      <c r="D316" s="397"/>
      <c r="E316" s="397"/>
      <c r="F316" s="397"/>
      <c r="G316" s="397"/>
      <c r="H316" s="397"/>
      <c r="I316" s="397"/>
      <c r="J316" s="398"/>
      <c r="K316" s="400"/>
      <c r="L316" s="397"/>
      <c r="M316" s="397"/>
      <c r="N316" s="398"/>
      <c r="O316" s="400"/>
      <c r="P316" s="397"/>
      <c r="Q316" s="397"/>
      <c r="R316" s="403"/>
      <c r="S316" s="259"/>
      <c r="T316" s="181"/>
      <c r="U316" s="206"/>
      <c r="V316" s="206"/>
      <c r="W316" s="206"/>
      <c r="X316" s="206"/>
      <c r="Y316" s="206"/>
      <c r="Z316" s="206"/>
      <c r="AA316" s="209"/>
      <c r="AB316" s="254" t="s">
        <v>5101</v>
      </c>
      <c r="AC316" s="255"/>
      <c r="AD316" s="255"/>
      <c r="AE316" s="255"/>
      <c r="AF316" s="255"/>
      <c r="AG316" s="256"/>
      <c r="AH316" s="239"/>
      <c r="AI316" s="180"/>
      <c r="AJ316" s="181"/>
      <c r="AK316" s="206"/>
      <c r="AL316" s="206"/>
      <c r="AM316" s="206"/>
      <c r="AN316" s="206"/>
      <c r="AO316" s="206"/>
      <c r="AP316" s="206"/>
      <c r="AQ316" s="206"/>
      <c r="AR316" s="180"/>
      <c r="AS316" s="181"/>
      <c r="AT316" s="206"/>
      <c r="AU316" s="206"/>
      <c r="AV316" s="206"/>
      <c r="AW316" s="206"/>
      <c r="AX316" s="206"/>
      <c r="AY316" s="206"/>
      <c r="AZ316" s="209"/>
      <c r="BA316" s="214"/>
      <c r="BB316" s="215"/>
      <c r="BC316" s="71" t="s">
        <v>5163</v>
      </c>
      <c r="BD316" s="72" t="str">
        <f t="shared" ref="BD316" ca="1" si="184">IF(AND(COUNTBLANK(B314:BB319)&lt;&gt;309,COUNTBLANK(B314:R319)&lt;&gt;89),1,"")</f>
        <v/>
      </c>
      <c r="BE316" s="166"/>
      <c r="BF316" s="167"/>
    </row>
    <row r="317" spans="1:58" ht="8.1" customHeight="1">
      <c r="A317" s="391"/>
      <c r="B317" s="416" t="s">
        <v>5037</v>
      </c>
      <c r="C317" s="417"/>
      <c r="D317" s="407" t="str">
        <f ca="1">OFFSET(①一括入力!AA$9,'②（一括入力用）異動報告書'!$A314-1,0)</f>
        <v/>
      </c>
      <c r="E317" s="407" t="str">
        <f ca="1">OFFSET(①一括入力!AB$9,'②（一括入力用）異動報告書'!$A314-1,0)</f>
        <v/>
      </c>
      <c r="F317" s="407" t="str">
        <f ca="1">OFFSET(①一括入力!AC$9,'②（一括入力用）異動報告書'!$A314-1,0)</f>
        <v/>
      </c>
      <c r="G317" s="407" t="str">
        <f ca="1">OFFSET(①一括入力!AD$9,'②（一括入力用）異動報告書'!$A314-1,0)</f>
        <v/>
      </c>
      <c r="H317" s="407" t="str">
        <f ca="1">OFFSET(①一括入力!AE$9,'②（一括入力用）異動報告書'!$A314-1,0)</f>
        <v/>
      </c>
      <c r="I317" s="407" t="str">
        <f ca="1">OFFSET(①一括入力!AF$9,'②（一括入力用）異動報告書'!$A314-1,0)</f>
        <v/>
      </c>
      <c r="J317" s="407" t="str">
        <f ca="1">OFFSET(①一括入力!AG$9,'②（一括入力用）異動報告書'!$A314-1,0)</f>
        <v/>
      </c>
      <c r="K317" s="241" t="str">
        <f ca="1">IFERROR(OFFSET(①一括入力!$AK$9,'②（一括入力用）異動報告書'!$A314-1,0),"")</f>
        <v/>
      </c>
      <c r="L317" s="242"/>
      <c r="M317" s="242"/>
      <c r="N317" s="243"/>
      <c r="O317" s="241" t="str">
        <f ca="1">IFERROR(OFFSET(①一括入力!$AL$9,'②（一括入力用）異動報告書'!$A314-1,0),"")</f>
        <v/>
      </c>
      <c r="P317" s="242"/>
      <c r="Q317" s="242"/>
      <c r="R317" s="409"/>
      <c r="S317" s="411" t="str">
        <f ca="1">OFFSET(①一括入力!$BC$9,'②（一括入力用）異動報告書'!$A314-1,0)</f>
        <v/>
      </c>
      <c r="T317" s="412"/>
      <c r="U317" s="412"/>
      <c r="V317" s="412"/>
      <c r="W317" s="412"/>
      <c r="X317" s="412"/>
      <c r="Y317" s="412"/>
      <c r="Z317" s="412"/>
      <c r="AA317" s="413"/>
      <c r="AB317" s="254" t="s">
        <v>5102</v>
      </c>
      <c r="AC317" s="255"/>
      <c r="AD317" s="255"/>
      <c r="AE317" s="255"/>
      <c r="AF317" s="255"/>
      <c r="AG317" s="256"/>
      <c r="AH317" s="239"/>
      <c r="AI317" s="241" t="str">
        <f ca="1">OFFSET(①一括入力!$BT$9,'②（一括入力用）異動報告書'!A314-1,0)</f>
        <v/>
      </c>
      <c r="AJ317" s="242"/>
      <c r="AK317" s="242"/>
      <c r="AL317" s="242"/>
      <c r="AM317" s="242"/>
      <c r="AN317" s="242"/>
      <c r="AO317" s="242"/>
      <c r="AP317" s="242"/>
      <c r="AQ317" s="243"/>
      <c r="AR317" s="229" t="str">
        <f ca="1">OFFSET(①一括入力!$CG$9,'②（一括入力用）異動報告書'!A314-1,0)</f>
        <v/>
      </c>
      <c r="AS317" s="230"/>
      <c r="AT317" s="230"/>
      <c r="AU317" s="230"/>
      <c r="AV317" s="230"/>
      <c r="AW317" s="230"/>
      <c r="AX317" s="230"/>
      <c r="AY317" s="230"/>
      <c r="AZ317" s="230"/>
      <c r="BA317" s="230"/>
      <c r="BB317" s="231"/>
      <c r="BC317" s="71" t="s">
        <v>5168</v>
      </c>
      <c r="BD317" s="72" t="str">
        <f t="shared" ref="BD317" ca="1" si="185">IF(OR(COUNTBLANK(S314:AA319)=45,COUNTBLANK(S314:AA319)=53),"",1)</f>
        <v/>
      </c>
      <c r="BE317" s="166"/>
      <c r="BF317" s="167"/>
    </row>
    <row r="318" spans="1:58" ht="8.1" customHeight="1">
      <c r="A318" s="391"/>
      <c r="B318" s="258"/>
      <c r="C318" s="179"/>
      <c r="D318" s="205"/>
      <c r="E318" s="205"/>
      <c r="F318" s="205"/>
      <c r="G318" s="205"/>
      <c r="H318" s="205"/>
      <c r="I318" s="205"/>
      <c r="J318" s="205"/>
      <c r="K318" s="244"/>
      <c r="L318" s="245"/>
      <c r="M318" s="245"/>
      <c r="N318" s="246"/>
      <c r="O318" s="244"/>
      <c r="P318" s="245"/>
      <c r="Q318" s="245"/>
      <c r="R318" s="402"/>
      <c r="S318" s="212"/>
      <c r="T318" s="414"/>
      <c r="U318" s="414"/>
      <c r="V318" s="414"/>
      <c r="W318" s="414"/>
      <c r="X318" s="414"/>
      <c r="Y318" s="414"/>
      <c r="Z318" s="414"/>
      <c r="AA318" s="213"/>
      <c r="AB318" s="254" t="s">
        <v>5103</v>
      </c>
      <c r="AC318" s="255"/>
      <c r="AD318" s="255"/>
      <c r="AE318" s="255"/>
      <c r="AF318" s="255"/>
      <c r="AG318" s="256"/>
      <c r="AH318" s="239"/>
      <c r="AI318" s="244"/>
      <c r="AJ318" s="245"/>
      <c r="AK318" s="245"/>
      <c r="AL318" s="245"/>
      <c r="AM318" s="245"/>
      <c r="AN318" s="245"/>
      <c r="AO318" s="245"/>
      <c r="AP318" s="245"/>
      <c r="AQ318" s="246"/>
      <c r="AR318" s="229"/>
      <c r="AS318" s="230"/>
      <c r="AT318" s="230"/>
      <c r="AU318" s="230"/>
      <c r="AV318" s="230"/>
      <c r="AW318" s="230"/>
      <c r="AX318" s="230"/>
      <c r="AY318" s="230"/>
      <c r="AZ318" s="230"/>
      <c r="BA318" s="230"/>
      <c r="BB318" s="231"/>
      <c r="BC318" s="71" t="s">
        <v>5169</v>
      </c>
      <c r="BD318" s="72" t="str">
        <f t="shared" ref="BD318" ca="1" si="186">IF(OR(AH314=2,AH314=3,AH314=4),IF(COUNTBLANK(AB314:AQ319)=81,"",1),IF(COUNTBLANK(AB314:AQ319)=82,"",IF(COUNTBLANK(AB314:AQ319)=90,"",1)))</f>
        <v/>
      </c>
      <c r="BE318" s="166"/>
      <c r="BF318" s="167"/>
    </row>
    <row r="319" spans="1:58" ht="8.1" customHeight="1">
      <c r="A319" s="391"/>
      <c r="B319" s="418"/>
      <c r="C319" s="419"/>
      <c r="D319" s="408"/>
      <c r="E319" s="408"/>
      <c r="F319" s="408"/>
      <c r="G319" s="408"/>
      <c r="H319" s="408"/>
      <c r="I319" s="408"/>
      <c r="J319" s="408"/>
      <c r="K319" s="247"/>
      <c r="L319" s="248"/>
      <c r="M319" s="248"/>
      <c r="N319" s="249"/>
      <c r="O319" s="247"/>
      <c r="P319" s="248"/>
      <c r="Q319" s="248"/>
      <c r="R319" s="410"/>
      <c r="S319" s="214"/>
      <c r="T319" s="415"/>
      <c r="U319" s="415"/>
      <c r="V319" s="415"/>
      <c r="W319" s="415"/>
      <c r="X319" s="415"/>
      <c r="Y319" s="415"/>
      <c r="Z319" s="415"/>
      <c r="AA319" s="215"/>
      <c r="AB319" s="404"/>
      <c r="AC319" s="405"/>
      <c r="AD319" s="405"/>
      <c r="AE319" s="405"/>
      <c r="AF319" s="405"/>
      <c r="AG319" s="406"/>
      <c r="AH319" s="240"/>
      <c r="AI319" s="247"/>
      <c r="AJ319" s="248"/>
      <c r="AK319" s="248"/>
      <c r="AL319" s="248"/>
      <c r="AM319" s="248"/>
      <c r="AN319" s="248"/>
      <c r="AO319" s="248"/>
      <c r="AP319" s="248"/>
      <c r="AQ319" s="249"/>
      <c r="AR319" s="232"/>
      <c r="AS319" s="233"/>
      <c r="AT319" s="233"/>
      <c r="AU319" s="233"/>
      <c r="AV319" s="233"/>
      <c r="AW319" s="233"/>
      <c r="AX319" s="233"/>
      <c r="AY319" s="233"/>
      <c r="AZ319" s="233"/>
      <c r="BA319" s="233"/>
      <c r="BB319" s="234"/>
      <c r="BC319" s="73" t="s">
        <v>5166</v>
      </c>
      <c r="BD319" s="74" t="str">
        <f t="shared" ref="BD319" ca="1" si="187">IF(AND(COUNTBLANK(B314:R319)=89,COUNTBLANK(S314:AA319)&lt;&gt;53,COUNTBLANK(AB314:BB319)&lt;&gt;155),1,"")</f>
        <v/>
      </c>
      <c r="BE319" s="168"/>
      <c r="BF319" s="169"/>
    </row>
    <row r="320" spans="1:58" ht="8.1" customHeight="1">
      <c r="A320" s="391">
        <v>49</v>
      </c>
      <c r="B320" s="392" t="str">
        <f ca="1">OFFSET(①一括入力!$V$9,'②（一括入力用）異動報告書'!$A320-1,0)</f>
        <v/>
      </c>
      <c r="C320" s="393"/>
      <c r="D320" s="393"/>
      <c r="E320" s="393"/>
      <c r="F320" s="393"/>
      <c r="G320" s="393"/>
      <c r="H320" s="393"/>
      <c r="I320" s="393"/>
      <c r="J320" s="394"/>
      <c r="K320" s="399" t="str">
        <f ca="1">IFERROR(OFFSET(①一括入力!$AP$9,'②（一括入力用）異動報告書'!$A320-1,0),"")</f>
        <v/>
      </c>
      <c r="L320" s="393"/>
      <c r="M320" s="393"/>
      <c r="N320" s="394"/>
      <c r="O320" s="399" t="str">
        <f ca="1">IFERROR(OFFSET(①一括入力!$AQ$9,'②（一括入力用）異動報告書'!$A320-1,0),"")</f>
        <v/>
      </c>
      <c r="P320" s="393"/>
      <c r="Q320" s="393"/>
      <c r="R320" s="401"/>
      <c r="S320" s="257" t="s">
        <v>5060</v>
      </c>
      <c r="T320" s="177"/>
      <c r="U320" s="204" t="str">
        <f ca="1">OFFSET(①一括入力!AV$9,'②（一括入力用）異動報告書'!$A320-1,0)</f>
        <v/>
      </c>
      <c r="V320" s="204" t="str">
        <f ca="1">OFFSET(①一括入力!AW$9,'②（一括入力用）異動報告書'!$A320-1,0)</f>
        <v/>
      </c>
      <c r="W320" s="204" t="str">
        <f ca="1">OFFSET(①一括入力!AX$9,'②（一括入力用）異動報告書'!$A320-1,0)</f>
        <v/>
      </c>
      <c r="X320" s="204" t="str">
        <f ca="1">OFFSET(①一括入力!AY$9,'②（一括入力用）異動報告書'!$A320-1,0)</f>
        <v/>
      </c>
      <c r="Y320" s="204" t="str">
        <f ca="1">OFFSET(①一括入力!AZ$9,'②（一括入力用）異動報告書'!$A320-1,0)</f>
        <v/>
      </c>
      <c r="Z320" s="204" t="str">
        <f ca="1">OFFSET(①一括入力!BA$9,'②（一括入力用）異動報告書'!$A320-1,0)</f>
        <v/>
      </c>
      <c r="AA320" s="207" t="str">
        <f ca="1">OFFSET(①一括入力!BB$9,'②（一括入力用）異動報告書'!$A320-1,0)</f>
        <v/>
      </c>
      <c r="AB320" s="235" t="s">
        <v>5104</v>
      </c>
      <c r="AC320" s="236"/>
      <c r="AD320" s="236"/>
      <c r="AE320" s="236"/>
      <c r="AF320" s="236"/>
      <c r="AG320" s="237"/>
      <c r="AH320" s="238" t="str">
        <f ca="1">OFFSET(①一括入力!$BF$9,'②（一括入力用）異動報告書'!A320-1,0)</f>
        <v/>
      </c>
      <c r="AI320" s="176" t="s">
        <v>5060</v>
      </c>
      <c r="AJ320" s="177"/>
      <c r="AK320" s="204" t="str">
        <f ca="1">OFFSET(①一括入力!BK$9,'②（一括入力用）異動報告書'!$A320-1,0)</f>
        <v/>
      </c>
      <c r="AL320" s="204" t="str">
        <f ca="1">OFFSET(①一括入力!BL$9,'②（一括入力用）異動報告書'!$A320-1,0)</f>
        <v/>
      </c>
      <c r="AM320" s="204" t="str">
        <f ca="1">OFFSET(①一括入力!BM$9,'②（一括入力用）異動報告書'!$A320-1,0)</f>
        <v/>
      </c>
      <c r="AN320" s="204" t="str">
        <f ca="1">OFFSET(①一括入力!BN$9,'②（一括入力用）異動報告書'!$A320-1,0)</f>
        <v/>
      </c>
      <c r="AO320" s="204" t="str">
        <f ca="1">OFFSET(①一括入力!BO$9,'②（一括入力用）異動報告書'!$A320-1,0)</f>
        <v/>
      </c>
      <c r="AP320" s="204" t="str">
        <f ca="1">OFFSET(①一括入力!BP$9,'②（一括入力用）異動報告書'!$A320-1,0)</f>
        <v/>
      </c>
      <c r="AQ320" s="204" t="str">
        <f ca="1">OFFSET(①一括入力!BQ$9,'②（一括入力用）異動報告書'!$A320-1,0)</f>
        <v/>
      </c>
      <c r="AR320" s="176" t="s">
        <v>5060</v>
      </c>
      <c r="AS320" s="177"/>
      <c r="AT320" s="204" t="str">
        <f ca="1">OFFSET(①一括入力!BY$9,'②（一括入力用）異動報告書'!$A320-1,0)</f>
        <v/>
      </c>
      <c r="AU320" s="204" t="str">
        <f ca="1">OFFSET(①一括入力!BZ$9,'②（一括入力用）異動報告書'!$A320-1,0)</f>
        <v/>
      </c>
      <c r="AV320" s="204" t="str">
        <f ca="1">OFFSET(①一括入力!CA$9,'②（一括入力用）異動報告書'!$A320-1,0)</f>
        <v/>
      </c>
      <c r="AW320" s="204" t="str">
        <f ca="1">OFFSET(①一括入力!CB$9,'②（一括入力用）異動報告書'!$A320-1,0)</f>
        <v/>
      </c>
      <c r="AX320" s="204" t="str">
        <f ca="1">OFFSET(①一括入力!CC$9,'②（一括入力用）異動報告書'!$A320-1,0)</f>
        <v/>
      </c>
      <c r="AY320" s="204" t="str">
        <f ca="1">OFFSET(①一括入力!CD$9,'②（一括入力用）異動報告書'!$A320-1,0)</f>
        <v/>
      </c>
      <c r="AZ320" s="207" t="str">
        <f ca="1">OFFSET(①一括入力!CE$9,'②（一括入力用）異動報告書'!$A320-1,0)</f>
        <v/>
      </c>
      <c r="BA320" s="210" t="str">
        <f ca="1">OFFSET(①一括入力!$CF$9,'②（一括入力用）異動報告書'!A320-1,0)</f>
        <v/>
      </c>
      <c r="BB320" s="211"/>
      <c r="BC320" s="160" t="s">
        <v>5131</v>
      </c>
      <c r="BD320" s="162" t="str">
        <f ca="1">OFFSET(①一括入力!$CI$9,A320-1,0)</f>
        <v/>
      </c>
      <c r="BE320" s="164"/>
      <c r="BF320" s="165"/>
    </row>
    <row r="321" spans="1:58" ht="8.1" customHeight="1">
      <c r="A321" s="391"/>
      <c r="B321" s="395"/>
      <c r="C321" s="245"/>
      <c r="D321" s="245"/>
      <c r="E321" s="245"/>
      <c r="F321" s="245"/>
      <c r="G321" s="245"/>
      <c r="H321" s="245"/>
      <c r="I321" s="245"/>
      <c r="J321" s="246"/>
      <c r="K321" s="244"/>
      <c r="L321" s="245"/>
      <c r="M321" s="245"/>
      <c r="N321" s="246"/>
      <c r="O321" s="244"/>
      <c r="P321" s="245"/>
      <c r="Q321" s="245"/>
      <c r="R321" s="402"/>
      <c r="S321" s="258"/>
      <c r="T321" s="179"/>
      <c r="U321" s="205"/>
      <c r="V321" s="205"/>
      <c r="W321" s="205"/>
      <c r="X321" s="205"/>
      <c r="Y321" s="205"/>
      <c r="Z321" s="205"/>
      <c r="AA321" s="208"/>
      <c r="AB321" s="254" t="s">
        <v>5105</v>
      </c>
      <c r="AC321" s="255"/>
      <c r="AD321" s="255"/>
      <c r="AE321" s="255"/>
      <c r="AF321" s="255"/>
      <c r="AG321" s="256"/>
      <c r="AH321" s="239"/>
      <c r="AI321" s="178"/>
      <c r="AJ321" s="179"/>
      <c r="AK321" s="205"/>
      <c r="AL321" s="205"/>
      <c r="AM321" s="205"/>
      <c r="AN321" s="205"/>
      <c r="AO321" s="205"/>
      <c r="AP321" s="205"/>
      <c r="AQ321" s="205"/>
      <c r="AR321" s="178"/>
      <c r="AS321" s="179"/>
      <c r="AT321" s="205"/>
      <c r="AU321" s="205"/>
      <c r="AV321" s="205"/>
      <c r="AW321" s="205"/>
      <c r="AX321" s="205"/>
      <c r="AY321" s="205"/>
      <c r="AZ321" s="208"/>
      <c r="BA321" s="212"/>
      <c r="BB321" s="213"/>
      <c r="BC321" s="161"/>
      <c r="BD321" s="163"/>
      <c r="BE321" s="166"/>
      <c r="BF321" s="167"/>
    </row>
    <row r="322" spans="1:58" ht="8.1" customHeight="1">
      <c r="A322" s="391"/>
      <c r="B322" s="396"/>
      <c r="C322" s="397"/>
      <c r="D322" s="397"/>
      <c r="E322" s="397"/>
      <c r="F322" s="397"/>
      <c r="G322" s="397"/>
      <c r="H322" s="397"/>
      <c r="I322" s="397"/>
      <c r="J322" s="398"/>
      <c r="K322" s="400"/>
      <c r="L322" s="397"/>
      <c r="M322" s="397"/>
      <c r="N322" s="398"/>
      <c r="O322" s="400"/>
      <c r="P322" s="397"/>
      <c r="Q322" s="397"/>
      <c r="R322" s="403"/>
      <c r="S322" s="259"/>
      <c r="T322" s="181"/>
      <c r="U322" s="206"/>
      <c r="V322" s="206"/>
      <c r="W322" s="206"/>
      <c r="X322" s="206"/>
      <c r="Y322" s="206"/>
      <c r="Z322" s="206"/>
      <c r="AA322" s="209"/>
      <c r="AB322" s="254" t="s">
        <v>5101</v>
      </c>
      <c r="AC322" s="255"/>
      <c r="AD322" s="255"/>
      <c r="AE322" s="255"/>
      <c r="AF322" s="255"/>
      <c r="AG322" s="256"/>
      <c r="AH322" s="239"/>
      <c r="AI322" s="180"/>
      <c r="AJ322" s="181"/>
      <c r="AK322" s="206"/>
      <c r="AL322" s="206"/>
      <c r="AM322" s="206"/>
      <c r="AN322" s="206"/>
      <c r="AO322" s="206"/>
      <c r="AP322" s="206"/>
      <c r="AQ322" s="206"/>
      <c r="AR322" s="180"/>
      <c r="AS322" s="181"/>
      <c r="AT322" s="206"/>
      <c r="AU322" s="206"/>
      <c r="AV322" s="206"/>
      <c r="AW322" s="206"/>
      <c r="AX322" s="206"/>
      <c r="AY322" s="206"/>
      <c r="AZ322" s="209"/>
      <c r="BA322" s="214"/>
      <c r="BB322" s="215"/>
      <c r="BC322" s="71" t="s">
        <v>5163</v>
      </c>
      <c r="BD322" s="72" t="str">
        <f t="shared" ref="BD322" ca="1" si="188">IF(AND(COUNTBLANK(B320:BB325)&lt;&gt;309,COUNTBLANK(B320:R325)&lt;&gt;89),1,"")</f>
        <v/>
      </c>
      <c r="BE322" s="166"/>
      <c r="BF322" s="167"/>
    </row>
    <row r="323" spans="1:58" ht="8.1" customHeight="1">
      <c r="A323" s="391"/>
      <c r="B323" s="416" t="s">
        <v>5037</v>
      </c>
      <c r="C323" s="417"/>
      <c r="D323" s="407" t="str">
        <f ca="1">OFFSET(①一括入力!AA$9,'②（一括入力用）異動報告書'!$A320-1,0)</f>
        <v/>
      </c>
      <c r="E323" s="407" t="str">
        <f ca="1">OFFSET(①一括入力!AB$9,'②（一括入力用）異動報告書'!$A320-1,0)</f>
        <v/>
      </c>
      <c r="F323" s="407" t="str">
        <f ca="1">OFFSET(①一括入力!AC$9,'②（一括入力用）異動報告書'!$A320-1,0)</f>
        <v/>
      </c>
      <c r="G323" s="407" t="str">
        <f ca="1">OFFSET(①一括入力!AD$9,'②（一括入力用）異動報告書'!$A320-1,0)</f>
        <v/>
      </c>
      <c r="H323" s="407" t="str">
        <f ca="1">OFFSET(①一括入力!AE$9,'②（一括入力用）異動報告書'!$A320-1,0)</f>
        <v/>
      </c>
      <c r="I323" s="407" t="str">
        <f ca="1">OFFSET(①一括入力!AF$9,'②（一括入力用）異動報告書'!$A320-1,0)</f>
        <v/>
      </c>
      <c r="J323" s="407" t="str">
        <f ca="1">OFFSET(①一括入力!AG$9,'②（一括入力用）異動報告書'!$A320-1,0)</f>
        <v/>
      </c>
      <c r="K323" s="241" t="str">
        <f ca="1">IFERROR(OFFSET(①一括入力!$AK$9,'②（一括入力用）異動報告書'!$A320-1,0),"")</f>
        <v/>
      </c>
      <c r="L323" s="242"/>
      <c r="M323" s="242"/>
      <c r="N323" s="243"/>
      <c r="O323" s="241" t="str">
        <f ca="1">IFERROR(OFFSET(①一括入力!$AL$9,'②（一括入力用）異動報告書'!$A320-1,0),"")</f>
        <v/>
      </c>
      <c r="P323" s="242"/>
      <c r="Q323" s="242"/>
      <c r="R323" s="409"/>
      <c r="S323" s="411" t="str">
        <f ca="1">OFFSET(①一括入力!$BC$9,'②（一括入力用）異動報告書'!$A320-1,0)</f>
        <v/>
      </c>
      <c r="T323" s="412"/>
      <c r="U323" s="412"/>
      <c r="V323" s="412"/>
      <c r="W323" s="412"/>
      <c r="X323" s="412"/>
      <c r="Y323" s="412"/>
      <c r="Z323" s="412"/>
      <c r="AA323" s="413"/>
      <c r="AB323" s="254" t="s">
        <v>5102</v>
      </c>
      <c r="AC323" s="255"/>
      <c r="AD323" s="255"/>
      <c r="AE323" s="255"/>
      <c r="AF323" s="255"/>
      <c r="AG323" s="256"/>
      <c r="AH323" s="239"/>
      <c r="AI323" s="241" t="str">
        <f ca="1">OFFSET(①一括入力!$BT$9,'②（一括入力用）異動報告書'!A320-1,0)</f>
        <v/>
      </c>
      <c r="AJ323" s="242"/>
      <c r="AK323" s="242"/>
      <c r="AL323" s="242"/>
      <c r="AM323" s="242"/>
      <c r="AN323" s="242"/>
      <c r="AO323" s="242"/>
      <c r="AP323" s="242"/>
      <c r="AQ323" s="243"/>
      <c r="AR323" s="229" t="str">
        <f ca="1">OFFSET(①一括入力!$CG$9,'②（一括入力用）異動報告書'!A320-1,0)</f>
        <v/>
      </c>
      <c r="AS323" s="230"/>
      <c r="AT323" s="230"/>
      <c r="AU323" s="230"/>
      <c r="AV323" s="230"/>
      <c r="AW323" s="230"/>
      <c r="AX323" s="230"/>
      <c r="AY323" s="230"/>
      <c r="AZ323" s="230"/>
      <c r="BA323" s="230"/>
      <c r="BB323" s="231"/>
      <c r="BC323" s="71" t="s">
        <v>5168</v>
      </c>
      <c r="BD323" s="72" t="str">
        <f t="shared" ref="BD323" ca="1" si="189">IF(OR(COUNTBLANK(S320:AA325)=45,COUNTBLANK(S320:AA325)=53),"",1)</f>
        <v/>
      </c>
      <c r="BE323" s="166"/>
      <c r="BF323" s="167"/>
    </row>
    <row r="324" spans="1:58" ht="8.1" customHeight="1">
      <c r="A324" s="391"/>
      <c r="B324" s="258"/>
      <c r="C324" s="179"/>
      <c r="D324" s="205"/>
      <c r="E324" s="205"/>
      <c r="F324" s="205"/>
      <c r="G324" s="205"/>
      <c r="H324" s="205"/>
      <c r="I324" s="205"/>
      <c r="J324" s="205"/>
      <c r="K324" s="244"/>
      <c r="L324" s="245"/>
      <c r="M324" s="245"/>
      <c r="N324" s="246"/>
      <c r="O324" s="244"/>
      <c r="P324" s="245"/>
      <c r="Q324" s="245"/>
      <c r="R324" s="402"/>
      <c r="S324" s="212"/>
      <c r="T324" s="414"/>
      <c r="U324" s="414"/>
      <c r="V324" s="414"/>
      <c r="W324" s="414"/>
      <c r="X324" s="414"/>
      <c r="Y324" s="414"/>
      <c r="Z324" s="414"/>
      <c r="AA324" s="213"/>
      <c r="AB324" s="254" t="s">
        <v>5103</v>
      </c>
      <c r="AC324" s="255"/>
      <c r="AD324" s="255"/>
      <c r="AE324" s="255"/>
      <c r="AF324" s="255"/>
      <c r="AG324" s="256"/>
      <c r="AH324" s="239"/>
      <c r="AI324" s="244"/>
      <c r="AJ324" s="245"/>
      <c r="AK324" s="245"/>
      <c r="AL324" s="245"/>
      <c r="AM324" s="245"/>
      <c r="AN324" s="245"/>
      <c r="AO324" s="245"/>
      <c r="AP324" s="245"/>
      <c r="AQ324" s="246"/>
      <c r="AR324" s="229"/>
      <c r="AS324" s="230"/>
      <c r="AT324" s="230"/>
      <c r="AU324" s="230"/>
      <c r="AV324" s="230"/>
      <c r="AW324" s="230"/>
      <c r="AX324" s="230"/>
      <c r="AY324" s="230"/>
      <c r="AZ324" s="230"/>
      <c r="BA324" s="230"/>
      <c r="BB324" s="231"/>
      <c r="BC324" s="71" t="s">
        <v>5169</v>
      </c>
      <c r="BD324" s="72" t="str">
        <f t="shared" ref="BD324" ca="1" si="190">IF(OR(AH320=2,AH320=3,AH320=4),IF(COUNTBLANK(AB320:AQ325)=81,"",1),IF(COUNTBLANK(AB320:AQ325)=82,"",IF(COUNTBLANK(AB320:AQ325)=90,"",1)))</f>
        <v/>
      </c>
      <c r="BE324" s="166"/>
      <c r="BF324" s="167"/>
    </row>
    <row r="325" spans="1:58" ht="8.1" customHeight="1">
      <c r="A325" s="391"/>
      <c r="B325" s="418"/>
      <c r="C325" s="419"/>
      <c r="D325" s="408"/>
      <c r="E325" s="408"/>
      <c r="F325" s="408"/>
      <c r="G325" s="408"/>
      <c r="H325" s="408"/>
      <c r="I325" s="408"/>
      <c r="J325" s="408"/>
      <c r="K325" s="247"/>
      <c r="L325" s="248"/>
      <c r="M325" s="248"/>
      <c r="N325" s="249"/>
      <c r="O325" s="247"/>
      <c r="P325" s="248"/>
      <c r="Q325" s="248"/>
      <c r="R325" s="410"/>
      <c r="S325" s="214"/>
      <c r="T325" s="415"/>
      <c r="U325" s="415"/>
      <c r="V325" s="415"/>
      <c r="W325" s="415"/>
      <c r="X325" s="415"/>
      <c r="Y325" s="415"/>
      <c r="Z325" s="415"/>
      <c r="AA325" s="215"/>
      <c r="AB325" s="404"/>
      <c r="AC325" s="405"/>
      <c r="AD325" s="405"/>
      <c r="AE325" s="405"/>
      <c r="AF325" s="405"/>
      <c r="AG325" s="406"/>
      <c r="AH325" s="240"/>
      <c r="AI325" s="247"/>
      <c r="AJ325" s="248"/>
      <c r="AK325" s="248"/>
      <c r="AL325" s="248"/>
      <c r="AM325" s="248"/>
      <c r="AN325" s="248"/>
      <c r="AO325" s="248"/>
      <c r="AP325" s="248"/>
      <c r="AQ325" s="249"/>
      <c r="AR325" s="232"/>
      <c r="AS325" s="233"/>
      <c r="AT325" s="233"/>
      <c r="AU325" s="233"/>
      <c r="AV325" s="233"/>
      <c r="AW325" s="233"/>
      <c r="AX325" s="233"/>
      <c r="AY325" s="233"/>
      <c r="AZ325" s="233"/>
      <c r="BA325" s="233"/>
      <c r="BB325" s="234"/>
      <c r="BC325" s="73" t="s">
        <v>5166</v>
      </c>
      <c r="BD325" s="74" t="str">
        <f t="shared" ref="BD325" ca="1" si="191">IF(AND(COUNTBLANK(B320:R325)=89,COUNTBLANK(S320:AA325)&lt;&gt;53,COUNTBLANK(AB320:BB325)&lt;&gt;155),1,"")</f>
        <v/>
      </c>
      <c r="BE325" s="168"/>
      <c r="BF325" s="169"/>
    </row>
    <row r="326" spans="1:58" ht="8.1" customHeight="1">
      <c r="A326" s="391">
        <v>50</v>
      </c>
      <c r="B326" s="392" t="str">
        <f ca="1">OFFSET(①一括入力!$V$9,'②（一括入力用）異動報告書'!$A326-1,0)</f>
        <v/>
      </c>
      <c r="C326" s="393"/>
      <c r="D326" s="393"/>
      <c r="E326" s="393"/>
      <c r="F326" s="393"/>
      <c r="G326" s="393"/>
      <c r="H326" s="393"/>
      <c r="I326" s="393"/>
      <c r="J326" s="394"/>
      <c r="K326" s="399" t="str">
        <f ca="1">IFERROR(OFFSET(①一括入力!$AP$9,'②（一括入力用）異動報告書'!$A326-1,0),"")</f>
        <v/>
      </c>
      <c r="L326" s="393"/>
      <c r="M326" s="393"/>
      <c r="N326" s="394"/>
      <c r="O326" s="399" t="str">
        <f ca="1">IFERROR(OFFSET(①一括入力!$AQ$9,'②（一括入力用）異動報告書'!$A326-1,0),"")</f>
        <v/>
      </c>
      <c r="P326" s="393"/>
      <c r="Q326" s="393"/>
      <c r="R326" s="401"/>
      <c r="S326" s="257" t="s">
        <v>5060</v>
      </c>
      <c r="T326" s="177"/>
      <c r="U326" s="204" t="str">
        <f ca="1">OFFSET(①一括入力!AV$9,'②（一括入力用）異動報告書'!$A326-1,0)</f>
        <v/>
      </c>
      <c r="V326" s="204" t="str">
        <f ca="1">OFFSET(①一括入力!AW$9,'②（一括入力用）異動報告書'!$A326-1,0)</f>
        <v/>
      </c>
      <c r="W326" s="204" t="str">
        <f ca="1">OFFSET(①一括入力!AX$9,'②（一括入力用）異動報告書'!$A326-1,0)</f>
        <v/>
      </c>
      <c r="X326" s="204" t="str">
        <f ca="1">OFFSET(①一括入力!AY$9,'②（一括入力用）異動報告書'!$A326-1,0)</f>
        <v/>
      </c>
      <c r="Y326" s="204" t="str">
        <f ca="1">OFFSET(①一括入力!AZ$9,'②（一括入力用）異動報告書'!$A326-1,0)</f>
        <v/>
      </c>
      <c r="Z326" s="204" t="str">
        <f ca="1">OFFSET(①一括入力!BA$9,'②（一括入力用）異動報告書'!$A326-1,0)</f>
        <v/>
      </c>
      <c r="AA326" s="207" t="str">
        <f ca="1">OFFSET(①一括入力!BB$9,'②（一括入力用）異動報告書'!$A326-1,0)</f>
        <v/>
      </c>
      <c r="AB326" s="235" t="s">
        <v>5104</v>
      </c>
      <c r="AC326" s="236"/>
      <c r="AD326" s="236"/>
      <c r="AE326" s="236"/>
      <c r="AF326" s="236"/>
      <c r="AG326" s="237"/>
      <c r="AH326" s="238" t="str">
        <f ca="1">OFFSET(①一括入力!$BF$9,'②（一括入力用）異動報告書'!A326-1,0)</f>
        <v/>
      </c>
      <c r="AI326" s="176" t="s">
        <v>5060</v>
      </c>
      <c r="AJ326" s="177"/>
      <c r="AK326" s="204" t="str">
        <f ca="1">OFFSET(①一括入力!BK$9,'②（一括入力用）異動報告書'!$A326-1,0)</f>
        <v/>
      </c>
      <c r="AL326" s="204" t="str">
        <f ca="1">OFFSET(①一括入力!BL$9,'②（一括入力用）異動報告書'!$A326-1,0)</f>
        <v/>
      </c>
      <c r="AM326" s="204" t="str">
        <f ca="1">OFFSET(①一括入力!BM$9,'②（一括入力用）異動報告書'!$A326-1,0)</f>
        <v/>
      </c>
      <c r="AN326" s="204" t="str">
        <f ca="1">OFFSET(①一括入力!BN$9,'②（一括入力用）異動報告書'!$A326-1,0)</f>
        <v/>
      </c>
      <c r="AO326" s="204" t="str">
        <f ca="1">OFFSET(①一括入力!BO$9,'②（一括入力用）異動報告書'!$A326-1,0)</f>
        <v/>
      </c>
      <c r="AP326" s="204" t="str">
        <f ca="1">OFFSET(①一括入力!BP$9,'②（一括入力用）異動報告書'!$A326-1,0)</f>
        <v/>
      </c>
      <c r="AQ326" s="204" t="str">
        <f ca="1">OFFSET(①一括入力!BQ$9,'②（一括入力用）異動報告書'!$A326-1,0)</f>
        <v/>
      </c>
      <c r="AR326" s="176" t="s">
        <v>5060</v>
      </c>
      <c r="AS326" s="177"/>
      <c r="AT326" s="204" t="str">
        <f ca="1">OFFSET(①一括入力!BY$9,'②（一括入力用）異動報告書'!$A326-1,0)</f>
        <v/>
      </c>
      <c r="AU326" s="204" t="str">
        <f ca="1">OFFSET(①一括入力!BZ$9,'②（一括入力用）異動報告書'!$A326-1,0)</f>
        <v/>
      </c>
      <c r="AV326" s="204" t="str">
        <f ca="1">OFFSET(①一括入力!CA$9,'②（一括入力用）異動報告書'!$A326-1,0)</f>
        <v/>
      </c>
      <c r="AW326" s="204" t="str">
        <f ca="1">OFFSET(①一括入力!CB$9,'②（一括入力用）異動報告書'!$A326-1,0)</f>
        <v/>
      </c>
      <c r="AX326" s="204" t="str">
        <f ca="1">OFFSET(①一括入力!CC$9,'②（一括入力用）異動報告書'!$A326-1,0)</f>
        <v/>
      </c>
      <c r="AY326" s="204" t="str">
        <f ca="1">OFFSET(①一括入力!CD$9,'②（一括入力用）異動報告書'!$A326-1,0)</f>
        <v/>
      </c>
      <c r="AZ326" s="207" t="str">
        <f ca="1">OFFSET(①一括入力!CE$9,'②（一括入力用）異動報告書'!$A326-1,0)</f>
        <v/>
      </c>
      <c r="BA326" s="210" t="str">
        <f ca="1">OFFSET(①一括入力!$CF$9,'②（一括入力用）異動報告書'!A326-1,0)</f>
        <v/>
      </c>
      <c r="BB326" s="211"/>
      <c r="BC326" s="160" t="s">
        <v>5131</v>
      </c>
      <c r="BD326" s="162" t="str">
        <f ca="1">OFFSET(①一括入力!$CI$9,A326-1,0)</f>
        <v/>
      </c>
      <c r="BE326" s="164"/>
      <c r="BF326" s="165"/>
    </row>
    <row r="327" spans="1:58" ht="8.1" customHeight="1">
      <c r="A327" s="391"/>
      <c r="B327" s="395"/>
      <c r="C327" s="245"/>
      <c r="D327" s="245"/>
      <c r="E327" s="245"/>
      <c r="F327" s="245"/>
      <c r="G327" s="245"/>
      <c r="H327" s="245"/>
      <c r="I327" s="245"/>
      <c r="J327" s="246"/>
      <c r="K327" s="244"/>
      <c r="L327" s="245"/>
      <c r="M327" s="245"/>
      <c r="N327" s="246"/>
      <c r="O327" s="244"/>
      <c r="P327" s="245"/>
      <c r="Q327" s="245"/>
      <c r="R327" s="402"/>
      <c r="S327" s="258"/>
      <c r="T327" s="179"/>
      <c r="U327" s="205"/>
      <c r="V327" s="205"/>
      <c r="W327" s="205"/>
      <c r="X327" s="205"/>
      <c r="Y327" s="205"/>
      <c r="Z327" s="205"/>
      <c r="AA327" s="208"/>
      <c r="AB327" s="254" t="s">
        <v>5105</v>
      </c>
      <c r="AC327" s="255"/>
      <c r="AD327" s="255"/>
      <c r="AE327" s="255"/>
      <c r="AF327" s="255"/>
      <c r="AG327" s="256"/>
      <c r="AH327" s="239"/>
      <c r="AI327" s="178"/>
      <c r="AJ327" s="179"/>
      <c r="AK327" s="205"/>
      <c r="AL327" s="205"/>
      <c r="AM327" s="205"/>
      <c r="AN327" s="205"/>
      <c r="AO327" s="205"/>
      <c r="AP327" s="205"/>
      <c r="AQ327" s="205"/>
      <c r="AR327" s="178"/>
      <c r="AS327" s="179"/>
      <c r="AT327" s="205"/>
      <c r="AU327" s="205"/>
      <c r="AV327" s="205"/>
      <c r="AW327" s="205"/>
      <c r="AX327" s="205"/>
      <c r="AY327" s="205"/>
      <c r="AZ327" s="208"/>
      <c r="BA327" s="212"/>
      <c r="BB327" s="213"/>
      <c r="BC327" s="161"/>
      <c r="BD327" s="163"/>
      <c r="BE327" s="166"/>
      <c r="BF327" s="167"/>
    </row>
    <row r="328" spans="1:58" ht="8.1" customHeight="1">
      <c r="A328" s="391"/>
      <c r="B328" s="396"/>
      <c r="C328" s="397"/>
      <c r="D328" s="397"/>
      <c r="E328" s="397"/>
      <c r="F328" s="397"/>
      <c r="G328" s="397"/>
      <c r="H328" s="397"/>
      <c r="I328" s="397"/>
      <c r="J328" s="398"/>
      <c r="K328" s="400"/>
      <c r="L328" s="397"/>
      <c r="M328" s="397"/>
      <c r="N328" s="398"/>
      <c r="O328" s="400"/>
      <c r="P328" s="397"/>
      <c r="Q328" s="397"/>
      <c r="R328" s="403"/>
      <c r="S328" s="259"/>
      <c r="T328" s="181"/>
      <c r="U328" s="206"/>
      <c r="V328" s="206"/>
      <c r="W328" s="206"/>
      <c r="X328" s="206"/>
      <c r="Y328" s="206"/>
      <c r="Z328" s="206"/>
      <c r="AA328" s="209"/>
      <c r="AB328" s="254" t="s">
        <v>5101</v>
      </c>
      <c r="AC328" s="255"/>
      <c r="AD328" s="255"/>
      <c r="AE328" s="255"/>
      <c r="AF328" s="255"/>
      <c r="AG328" s="256"/>
      <c r="AH328" s="239"/>
      <c r="AI328" s="180"/>
      <c r="AJ328" s="181"/>
      <c r="AK328" s="206"/>
      <c r="AL328" s="206"/>
      <c r="AM328" s="206"/>
      <c r="AN328" s="206"/>
      <c r="AO328" s="206"/>
      <c r="AP328" s="206"/>
      <c r="AQ328" s="206"/>
      <c r="AR328" s="180"/>
      <c r="AS328" s="181"/>
      <c r="AT328" s="206"/>
      <c r="AU328" s="206"/>
      <c r="AV328" s="206"/>
      <c r="AW328" s="206"/>
      <c r="AX328" s="206"/>
      <c r="AY328" s="206"/>
      <c r="AZ328" s="209"/>
      <c r="BA328" s="214"/>
      <c r="BB328" s="215"/>
      <c r="BC328" s="71" t="s">
        <v>5163</v>
      </c>
      <c r="BD328" s="72" t="str">
        <f t="shared" ref="BD328" ca="1" si="192">IF(AND(COUNTBLANK(B326:BB331)&lt;&gt;309,COUNTBLANK(B326:R331)&lt;&gt;89),1,"")</f>
        <v/>
      </c>
      <c r="BE328" s="166"/>
      <c r="BF328" s="167"/>
    </row>
    <row r="329" spans="1:58" ht="8.1" customHeight="1">
      <c r="A329" s="391"/>
      <c r="B329" s="416" t="s">
        <v>5037</v>
      </c>
      <c r="C329" s="417"/>
      <c r="D329" s="407" t="str">
        <f ca="1">OFFSET(①一括入力!AA$9,'②（一括入力用）異動報告書'!$A326-1,0)</f>
        <v/>
      </c>
      <c r="E329" s="407" t="str">
        <f ca="1">OFFSET(①一括入力!AB$9,'②（一括入力用）異動報告書'!$A326-1,0)</f>
        <v/>
      </c>
      <c r="F329" s="407" t="str">
        <f ca="1">OFFSET(①一括入力!AC$9,'②（一括入力用）異動報告書'!$A326-1,0)</f>
        <v/>
      </c>
      <c r="G329" s="407" t="str">
        <f ca="1">OFFSET(①一括入力!AD$9,'②（一括入力用）異動報告書'!$A326-1,0)</f>
        <v/>
      </c>
      <c r="H329" s="407" t="str">
        <f ca="1">OFFSET(①一括入力!AE$9,'②（一括入力用）異動報告書'!$A326-1,0)</f>
        <v/>
      </c>
      <c r="I329" s="407" t="str">
        <f ca="1">OFFSET(①一括入力!AF$9,'②（一括入力用）異動報告書'!$A326-1,0)</f>
        <v/>
      </c>
      <c r="J329" s="407" t="str">
        <f ca="1">OFFSET(①一括入力!AG$9,'②（一括入力用）異動報告書'!$A326-1,0)</f>
        <v/>
      </c>
      <c r="K329" s="241" t="str">
        <f ca="1">IFERROR(OFFSET(①一括入力!$AK$9,'②（一括入力用）異動報告書'!$A326-1,0),"")</f>
        <v/>
      </c>
      <c r="L329" s="242"/>
      <c r="M329" s="242"/>
      <c r="N329" s="243"/>
      <c r="O329" s="241" t="str">
        <f ca="1">IFERROR(OFFSET(①一括入力!$AL$9,'②（一括入力用）異動報告書'!$A326-1,0),"")</f>
        <v/>
      </c>
      <c r="P329" s="242"/>
      <c r="Q329" s="242"/>
      <c r="R329" s="409"/>
      <c r="S329" s="411" t="str">
        <f ca="1">OFFSET(①一括入力!$BC$9,'②（一括入力用）異動報告書'!$A326-1,0)</f>
        <v/>
      </c>
      <c r="T329" s="412"/>
      <c r="U329" s="412"/>
      <c r="V329" s="412"/>
      <c r="W329" s="412"/>
      <c r="X329" s="412"/>
      <c r="Y329" s="412"/>
      <c r="Z329" s="412"/>
      <c r="AA329" s="413"/>
      <c r="AB329" s="254" t="s">
        <v>5102</v>
      </c>
      <c r="AC329" s="255"/>
      <c r="AD329" s="255"/>
      <c r="AE329" s="255"/>
      <c r="AF329" s="255"/>
      <c r="AG329" s="256"/>
      <c r="AH329" s="239"/>
      <c r="AI329" s="241" t="str">
        <f ca="1">OFFSET(①一括入力!$BT$9,'②（一括入力用）異動報告書'!A326-1,0)</f>
        <v/>
      </c>
      <c r="AJ329" s="242"/>
      <c r="AK329" s="242"/>
      <c r="AL329" s="242"/>
      <c r="AM329" s="242"/>
      <c r="AN329" s="242"/>
      <c r="AO329" s="242"/>
      <c r="AP329" s="242"/>
      <c r="AQ329" s="243"/>
      <c r="AR329" s="229" t="str">
        <f ca="1">OFFSET(①一括入力!$CG$9,'②（一括入力用）異動報告書'!A326-1,0)</f>
        <v/>
      </c>
      <c r="AS329" s="230"/>
      <c r="AT329" s="230"/>
      <c r="AU329" s="230"/>
      <c r="AV329" s="230"/>
      <c r="AW329" s="230"/>
      <c r="AX329" s="230"/>
      <c r="AY329" s="230"/>
      <c r="AZ329" s="230"/>
      <c r="BA329" s="230"/>
      <c r="BB329" s="231"/>
      <c r="BC329" s="71" t="s">
        <v>5168</v>
      </c>
      <c r="BD329" s="72" t="str">
        <f t="shared" ref="BD329" ca="1" si="193">IF(OR(COUNTBLANK(S326:AA331)=45,COUNTBLANK(S326:AA331)=53),"",1)</f>
        <v/>
      </c>
      <c r="BE329" s="166"/>
      <c r="BF329" s="167"/>
    </row>
    <row r="330" spans="1:58" ht="8.1" customHeight="1">
      <c r="A330" s="391"/>
      <c r="B330" s="258"/>
      <c r="C330" s="179"/>
      <c r="D330" s="205"/>
      <c r="E330" s="205"/>
      <c r="F330" s="205"/>
      <c r="G330" s="205"/>
      <c r="H330" s="205"/>
      <c r="I330" s="205"/>
      <c r="J330" s="205"/>
      <c r="K330" s="244"/>
      <c r="L330" s="245"/>
      <c r="M330" s="245"/>
      <c r="N330" s="246"/>
      <c r="O330" s="244"/>
      <c r="P330" s="245"/>
      <c r="Q330" s="245"/>
      <c r="R330" s="402"/>
      <c r="S330" s="212"/>
      <c r="T330" s="414"/>
      <c r="U330" s="414"/>
      <c r="V330" s="414"/>
      <c r="W330" s="414"/>
      <c r="X330" s="414"/>
      <c r="Y330" s="414"/>
      <c r="Z330" s="414"/>
      <c r="AA330" s="213"/>
      <c r="AB330" s="254" t="s">
        <v>5103</v>
      </c>
      <c r="AC330" s="255"/>
      <c r="AD330" s="255"/>
      <c r="AE330" s="255"/>
      <c r="AF330" s="255"/>
      <c r="AG330" s="256"/>
      <c r="AH330" s="239"/>
      <c r="AI330" s="244"/>
      <c r="AJ330" s="245"/>
      <c r="AK330" s="245"/>
      <c r="AL330" s="245"/>
      <c r="AM330" s="245"/>
      <c r="AN330" s="245"/>
      <c r="AO330" s="245"/>
      <c r="AP330" s="245"/>
      <c r="AQ330" s="246"/>
      <c r="AR330" s="229"/>
      <c r="AS330" s="230"/>
      <c r="AT330" s="230"/>
      <c r="AU330" s="230"/>
      <c r="AV330" s="230"/>
      <c r="AW330" s="230"/>
      <c r="AX330" s="230"/>
      <c r="AY330" s="230"/>
      <c r="AZ330" s="230"/>
      <c r="BA330" s="230"/>
      <c r="BB330" s="231"/>
      <c r="BC330" s="71" t="s">
        <v>5169</v>
      </c>
      <c r="BD330" s="72" t="str">
        <f t="shared" ref="BD330" ca="1" si="194">IF(OR(AH326=2,AH326=3,AH326=4),IF(COUNTBLANK(AB326:AQ331)=81,"",1),IF(COUNTBLANK(AB326:AQ331)=82,"",IF(COUNTBLANK(AB326:AQ331)=90,"",1)))</f>
        <v/>
      </c>
      <c r="BE330" s="166"/>
      <c r="BF330" s="167"/>
    </row>
    <row r="331" spans="1:58" ht="8.1" customHeight="1">
      <c r="A331" s="391"/>
      <c r="B331" s="418"/>
      <c r="C331" s="419"/>
      <c r="D331" s="408"/>
      <c r="E331" s="408"/>
      <c r="F331" s="408"/>
      <c r="G331" s="408"/>
      <c r="H331" s="408"/>
      <c r="I331" s="408"/>
      <c r="J331" s="408"/>
      <c r="K331" s="247"/>
      <c r="L331" s="248"/>
      <c r="M331" s="248"/>
      <c r="N331" s="249"/>
      <c r="O331" s="247"/>
      <c r="P331" s="248"/>
      <c r="Q331" s="248"/>
      <c r="R331" s="410"/>
      <c r="S331" s="214"/>
      <c r="T331" s="415"/>
      <c r="U331" s="415"/>
      <c r="V331" s="415"/>
      <c r="W331" s="415"/>
      <c r="X331" s="415"/>
      <c r="Y331" s="415"/>
      <c r="Z331" s="415"/>
      <c r="AA331" s="215"/>
      <c r="AB331" s="404"/>
      <c r="AC331" s="405"/>
      <c r="AD331" s="405"/>
      <c r="AE331" s="405"/>
      <c r="AF331" s="405"/>
      <c r="AG331" s="406"/>
      <c r="AH331" s="240"/>
      <c r="AI331" s="247"/>
      <c r="AJ331" s="248"/>
      <c r="AK331" s="248"/>
      <c r="AL331" s="248"/>
      <c r="AM331" s="248"/>
      <c r="AN331" s="248"/>
      <c r="AO331" s="248"/>
      <c r="AP331" s="248"/>
      <c r="AQ331" s="249"/>
      <c r="AR331" s="232"/>
      <c r="AS331" s="233"/>
      <c r="AT331" s="233"/>
      <c r="AU331" s="233"/>
      <c r="AV331" s="233"/>
      <c r="AW331" s="233"/>
      <c r="AX331" s="233"/>
      <c r="AY331" s="233"/>
      <c r="AZ331" s="233"/>
      <c r="BA331" s="233"/>
      <c r="BB331" s="234"/>
      <c r="BC331" s="73" t="s">
        <v>5166</v>
      </c>
      <c r="BD331" s="74" t="str">
        <f t="shared" ref="BD331" ca="1" si="195">IF(AND(COUNTBLANK(B326:R331)=89,COUNTBLANK(S326:AA331)&lt;&gt;53,COUNTBLANK(AB326:BB331)&lt;&gt;155),1,"")</f>
        <v/>
      </c>
      <c r="BE331" s="168"/>
      <c r="BF331" s="169"/>
    </row>
  </sheetData>
  <sheetProtection algorithmName="SHA-512" hashValue="Mi3tvWJB2PE5Spgc/vmY8EepKIW0eNmzPey5WiILNR5s0V0gCj//yK36gsnVnMrV4M3lZsJg+BSpziKGngYpsw==" saltValue="6nEg4d2J5IZS9fTENOiOEQ==" spinCount="100000" sheet="1" objects="1" scenarios="1"/>
  <mergeCells count="2688">
    <mergeCell ref="BD314:BD315"/>
    <mergeCell ref="BD200:BD201"/>
    <mergeCell ref="BD320:BD321"/>
    <mergeCell ref="BC206:BC207"/>
    <mergeCell ref="BD206:BD207"/>
    <mergeCell ref="BC212:BC213"/>
    <mergeCell ref="BD212:BD213"/>
    <mergeCell ref="BC218:BC219"/>
    <mergeCell ref="BD218:BD219"/>
    <mergeCell ref="BC224:BC225"/>
    <mergeCell ref="BD224:BD225"/>
    <mergeCell ref="BC230:BC231"/>
    <mergeCell ref="BD230:BD231"/>
    <mergeCell ref="BC236:BC237"/>
    <mergeCell ref="BD236:BD237"/>
    <mergeCell ref="BC242:BC243"/>
    <mergeCell ref="BD242:BD243"/>
    <mergeCell ref="BC248:BC249"/>
    <mergeCell ref="BD248:BD249"/>
    <mergeCell ref="BC254:BC255"/>
    <mergeCell ref="BD254:BD255"/>
    <mergeCell ref="BD278:BD279"/>
    <mergeCell ref="BC284:BC285"/>
    <mergeCell ref="BD284:BD285"/>
    <mergeCell ref="BC290:BC291"/>
    <mergeCell ref="BD290:BD291"/>
    <mergeCell ref="BC296:BC297"/>
    <mergeCell ref="BD296:BD297"/>
    <mergeCell ref="BC302:BC303"/>
    <mergeCell ref="BD302:BD303"/>
    <mergeCell ref="BC308:BC309"/>
    <mergeCell ref="BD308:BD309"/>
    <mergeCell ref="BC314:BC315"/>
    <mergeCell ref="BC74:BC75"/>
    <mergeCell ref="BD74:BD75"/>
    <mergeCell ref="BC80:BC81"/>
    <mergeCell ref="BD80:BD81"/>
    <mergeCell ref="BC86:BC87"/>
    <mergeCell ref="BD86:BD87"/>
    <mergeCell ref="BC92:BC93"/>
    <mergeCell ref="BD92:BD93"/>
    <mergeCell ref="BC98:BC99"/>
    <mergeCell ref="BD98:BD99"/>
    <mergeCell ref="BC104:BC105"/>
    <mergeCell ref="BD104:BD105"/>
    <mergeCell ref="BC110:BC111"/>
    <mergeCell ref="BD110:BD111"/>
    <mergeCell ref="BC116:BC117"/>
    <mergeCell ref="BC278:BC279"/>
    <mergeCell ref="BD152:BD153"/>
    <mergeCell ref="BC158:BC159"/>
    <mergeCell ref="BD158:BD159"/>
    <mergeCell ref="BC164:BC165"/>
    <mergeCell ref="BD164:BD165"/>
    <mergeCell ref="BC170:BC171"/>
    <mergeCell ref="BD170:BD171"/>
    <mergeCell ref="BC176:BC177"/>
    <mergeCell ref="BD176:BD177"/>
    <mergeCell ref="BC182:BC183"/>
    <mergeCell ref="BD182:BD183"/>
    <mergeCell ref="BC188:BC189"/>
    <mergeCell ref="BD188:BD189"/>
    <mergeCell ref="BC194:BC195"/>
    <mergeCell ref="BD194:BD195"/>
    <mergeCell ref="BC200:BC201"/>
    <mergeCell ref="BC320:BC321"/>
    <mergeCell ref="BC260:BC261"/>
    <mergeCell ref="BD260:BD261"/>
    <mergeCell ref="BC266:BC267"/>
    <mergeCell ref="BD266:BD267"/>
    <mergeCell ref="BC272:BC273"/>
    <mergeCell ref="BD272:BD273"/>
    <mergeCell ref="BO3:BP3"/>
    <mergeCell ref="BQ3:BR3"/>
    <mergeCell ref="BC27:BD27"/>
    <mergeCell ref="BC28:BD28"/>
    <mergeCell ref="AI29:AQ29"/>
    <mergeCell ref="AI30:AQ30"/>
    <mergeCell ref="BA27:BB27"/>
    <mergeCell ref="BA28:BB28"/>
    <mergeCell ref="O29:R31"/>
    <mergeCell ref="AR320:AS322"/>
    <mergeCell ref="AT320:AT322"/>
    <mergeCell ref="AU320:AU322"/>
    <mergeCell ref="AH320:AH325"/>
    <mergeCell ref="AI320:AJ322"/>
    <mergeCell ref="AK320:AK322"/>
    <mergeCell ref="AL320:AL322"/>
    <mergeCell ref="AM320:AM322"/>
    <mergeCell ref="AN320:AN322"/>
    <mergeCell ref="AI323:AQ325"/>
    <mergeCell ref="AR323:BB325"/>
    <mergeCell ref="AI314:AJ316"/>
    <mergeCell ref="AK314:AK316"/>
    <mergeCell ref="AL314:AL316"/>
    <mergeCell ref="AM314:AM316"/>
    <mergeCell ref="W320:W322"/>
    <mergeCell ref="X320:X322"/>
    <mergeCell ref="Y320:Y322"/>
    <mergeCell ref="Z320:Z322"/>
    <mergeCell ref="AA320:AA322"/>
    <mergeCell ref="AB320:AG320"/>
    <mergeCell ref="AB321:AG321"/>
    <mergeCell ref="AB322:AG322"/>
    <mergeCell ref="AX320:AX322"/>
    <mergeCell ref="AY320:AY322"/>
    <mergeCell ref="AZ320:AZ322"/>
    <mergeCell ref="BA320:BB322"/>
    <mergeCell ref="AO320:AO322"/>
    <mergeCell ref="AP320:AP322"/>
    <mergeCell ref="AQ320:AQ322"/>
    <mergeCell ref="A326:A331"/>
    <mergeCell ref="B326:J328"/>
    <mergeCell ref="K326:N328"/>
    <mergeCell ref="O326:R328"/>
    <mergeCell ref="S326:T328"/>
    <mergeCell ref="U326:U328"/>
    <mergeCell ref="V326:V328"/>
    <mergeCell ref="I323:I325"/>
    <mergeCell ref="J323:J325"/>
    <mergeCell ref="K323:N325"/>
    <mergeCell ref="O323:R325"/>
    <mergeCell ref="S323:AA325"/>
    <mergeCell ref="AB323:AG323"/>
    <mergeCell ref="B323:C325"/>
    <mergeCell ref="D323:D325"/>
    <mergeCell ref="E323:E325"/>
    <mergeCell ref="F323:F325"/>
    <mergeCell ref="I329:I331"/>
    <mergeCell ref="J329:J331"/>
    <mergeCell ref="K329:N331"/>
    <mergeCell ref="O329:R331"/>
    <mergeCell ref="S329:AA331"/>
    <mergeCell ref="AB329:AG329"/>
    <mergeCell ref="B329:C331"/>
    <mergeCell ref="D329:D331"/>
    <mergeCell ref="E329:E331"/>
    <mergeCell ref="F329:F331"/>
    <mergeCell ref="G329:G331"/>
    <mergeCell ref="H329:H331"/>
    <mergeCell ref="AA326:AA328"/>
    <mergeCell ref="AB326:AG326"/>
    <mergeCell ref="AB327:AG327"/>
    <mergeCell ref="AB328:AG328"/>
    <mergeCell ref="W326:W328"/>
    <mergeCell ref="X326:X328"/>
    <mergeCell ref="Y326:Y328"/>
    <mergeCell ref="Z326:Z328"/>
    <mergeCell ref="AB324:AG324"/>
    <mergeCell ref="AB325:AG325"/>
    <mergeCell ref="AR329:BB331"/>
    <mergeCell ref="AB330:AG330"/>
    <mergeCell ref="AB331:AG331"/>
    <mergeCell ref="AY326:AY328"/>
    <mergeCell ref="AZ326:AZ328"/>
    <mergeCell ref="BA326:BB328"/>
    <mergeCell ref="AV326:AV328"/>
    <mergeCell ref="AW326:AW328"/>
    <mergeCell ref="AX326:AX328"/>
    <mergeCell ref="AO326:AO328"/>
    <mergeCell ref="AP326:AP328"/>
    <mergeCell ref="AQ326:AQ328"/>
    <mergeCell ref="AR326:AS328"/>
    <mergeCell ref="AT326:AT328"/>
    <mergeCell ref="AU326:AU328"/>
    <mergeCell ref="AH326:AH331"/>
    <mergeCell ref="AI326:AJ328"/>
    <mergeCell ref="AK326:AK328"/>
    <mergeCell ref="AL326:AL328"/>
    <mergeCell ref="AM326:AM328"/>
    <mergeCell ref="AN326:AN328"/>
    <mergeCell ref="AI329:AQ331"/>
    <mergeCell ref="AN314:AN316"/>
    <mergeCell ref="AI317:AQ319"/>
    <mergeCell ref="AR317:BB319"/>
    <mergeCell ref="AV320:AV322"/>
    <mergeCell ref="AW320:AW322"/>
    <mergeCell ref="A320:A325"/>
    <mergeCell ref="B320:J322"/>
    <mergeCell ref="K320:N322"/>
    <mergeCell ref="O320:R322"/>
    <mergeCell ref="S320:T322"/>
    <mergeCell ref="U320:U322"/>
    <mergeCell ref="V320:V322"/>
    <mergeCell ref="I317:I319"/>
    <mergeCell ref="J317:J319"/>
    <mergeCell ref="K317:N319"/>
    <mergeCell ref="O317:R319"/>
    <mergeCell ref="S317:AA319"/>
    <mergeCell ref="AB317:AG317"/>
    <mergeCell ref="B317:C319"/>
    <mergeCell ref="D317:D319"/>
    <mergeCell ref="E317:E319"/>
    <mergeCell ref="F317:F319"/>
    <mergeCell ref="G317:G319"/>
    <mergeCell ref="H317:H319"/>
    <mergeCell ref="G323:G325"/>
    <mergeCell ref="H323:H325"/>
    <mergeCell ref="A314:A319"/>
    <mergeCell ref="B314:J316"/>
    <mergeCell ref="K314:N316"/>
    <mergeCell ref="O314:R316"/>
    <mergeCell ref="S314:T316"/>
    <mergeCell ref="U314:U316"/>
    <mergeCell ref="AB315:AG315"/>
    <mergeCell ref="AB316:AG316"/>
    <mergeCell ref="V314:V316"/>
    <mergeCell ref="W314:W316"/>
    <mergeCell ref="X314:X316"/>
    <mergeCell ref="Y314:Y316"/>
    <mergeCell ref="Z314:Z316"/>
    <mergeCell ref="I311:I313"/>
    <mergeCell ref="J311:J313"/>
    <mergeCell ref="K311:N313"/>
    <mergeCell ref="O311:R313"/>
    <mergeCell ref="S311:AA313"/>
    <mergeCell ref="AB311:AG311"/>
    <mergeCell ref="B311:C313"/>
    <mergeCell ref="D311:D313"/>
    <mergeCell ref="E311:E313"/>
    <mergeCell ref="F311:F313"/>
    <mergeCell ref="G311:G313"/>
    <mergeCell ref="H311:H313"/>
    <mergeCell ref="AV314:AV316"/>
    <mergeCell ref="AW314:AW316"/>
    <mergeCell ref="AX314:AX316"/>
    <mergeCell ref="AY314:AY316"/>
    <mergeCell ref="AZ314:AZ316"/>
    <mergeCell ref="BA314:BB316"/>
    <mergeCell ref="AO314:AO316"/>
    <mergeCell ref="AP314:AP316"/>
    <mergeCell ref="AQ314:AQ316"/>
    <mergeCell ref="AR314:AS316"/>
    <mergeCell ref="AT314:AT316"/>
    <mergeCell ref="AU314:AU316"/>
    <mergeCell ref="AH314:AH319"/>
    <mergeCell ref="AB318:AG318"/>
    <mergeCell ref="AB319:AG319"/>
    <mergeCell ref="A308:A313"/>
    <mergeCell ref="B308:J310"/>
    <mergeCell ref="K308:N310"/>
    <mergeCell ref="O308:R310"/>
    <mergeCell ref="S308:T310"/>
    <mergeCell ref="U308:U310"/>
    <mergeCell ref="V308:V310"/>
    <mergeCell ref="W308:W310"/>
    <mergeCell ref="X308:X310"/>
    <mergeCell ref="Y308:Y310"/>
    <mergeCell ref="Z308:Z310"/>
    <mergeCell ref="AA308:AA310"/>
    <mergeCell ref="AB308:AG308"/>
    <mergeCell ref="AB309:AG309"/>
    <mergeCell ref="AB310:AG310"/>
    <mergeCell ref="AA314:AA316"/>
    <mergeCell ref="AB314:AG314"/>
    <mergeCell ref="AK302:AK304"/>
    <mergeCell ref="AL302:AL304"/>
    <mergeCell ref="AM302:AM304"/>
    <mergeCell ref="AN302:AN304"/>
    <mergeCell ref="AI305:AQ307"/>
    <mergeCell ref="AR305:BB307"/>
    <mergeCell ref="AB306:AG306"/>
    <mergeCell ref="AB307:AG307"/>
    <mergeCell ref="AO302:AO304"/>
    <mergeCell ref="AP302:AP304"/>
    <mergeCell ref="AQ302:AQ304"/>
    <mergeCell ref="AU308:AU310"/>
    <mergeCell ref="AH308:AH313"/>
    <mergeCell ref="AI308:AJ310"/>
    <mergeCell ref="AK308:AK310"/>
    <mergeCell ref="AL308:AL310"/>
    <mergeCell ref="AM308:AM310"/>
    <mergeCell ref="AN308:AN310"/>
    <mergeCell ref="AI311:AQ313"/>
    <mergeCell ref="AR311:BB313"/>
    <mergeCell ref="AB312:AG312"/>
    <mergeCell ref="AB313:AG313"/>
    <mergeCell ref="A302:A307"/>
    <mergeCell ref="B302:J304"/>
    <mergeCell ref="K302:N304"/>
    <mergeCell ref="O302:R304"/>
    <mergeCell ref="S302:T304"/>
    <mergeCell ref="U302:U304"/>
    <mergeCell ref="V302:V304"/>
    <mergeCell ref="W302:W304"/>
    <mergeCell ref="X302:X304"/>
    <mergeCell ref="Y302:Y304"/>
    <mergeCell ref="Z302:Z304"/>
    <mergeCell ref="AA302:AA304"/>
    <mergeCell ref="AB302:AG302"/>
    <mergeCell ref="AB303:AG303"/>
    <mergeCell ref="AB304:AG304"/>
    <mergeCell ref="AV302:AV304"/>
    <mergeCell ref="AW302:AW304"/>
    <mergeCell ref="I305:I307"/>
    <mergeCell ref="J305:J307"/>
    <mergeCell ref="K305:N307"/>
    <mergeCell ref="O305:R307"/>
    <mergeCell ref="S305:AA307"/>
    <mergeCell ref="AB305:AG305"/>
    <mergeCell ref="B305:C307"/>
    <mergeCell ref="D305:D307"/>
    <mergeCell ref="E305:E307"/>
    <mergeCell ref="F305:F307"/>
    <mergeCell ref="G305:G307"/>
    <mergeCell ref="H305:H307"/>
    <mergeCell ref="AR302:AS304"/>
    <mergeCell ref="AT302:AT304"/>
    <mergeCell ref="AU302:AU304"/>
    <mergeCell ref="AP296:AP298"/>
    <mergeCell ref="AQ296:AQ298"/>
    <mergeCell ref="AR296:AS298"/>
    <mergeCell ref="AT296:AT298"/>
    <mergeCell ref="AU296:AU298"/>
    <mergeCell ref="AH296:AH301"/>
    <mergeCell ref="AI296:AJ298"/>
    <mergeCell ref="AK296:AK298"/>
    <mergeCell ref="AL296:AL298"/>
    <mergeCell ref="AM296:AM298"/>
    <mergeCell ref="AN296:AN298"/>
    <mergeCell ref="AI299:AQ301"/>
    <mergeCell ref="AR299:BB301"/>
    <mergeCell ref="AB300:AG300"/>
    <mergeCell ref="AB301:AG301"/>
    <mergeCell ref="AV308:AV310"/>
    <mergeCell ref="AW308:AW310"/>
    <mergeCell ref="AX308:AX310"/>
    <mergeCell ref="AY308:AY310"/>
    <mergeCell ref="AZ308:AZ310"/>
    <mergeCell ref="BA308:BB310"/>
    <mergeCell ref="AO308:AO310"/>
    <mergeCell ref="AP308:AP310"/>
    <mergeCell ref="AQ308:AQ310"/>
    <mergeCell ref="AR308:AS310"/>
    <mergeCell ref="AT308:AT310"/>
    <mergeCell ref="AX302:AX304"/>
    <mergeCell ref="AY302:AY304"/>
    <mergeCell ref="AZ302:AZ304"/>
    <mergeCell ref="BA302:BB304"/>
    <mergeCell ref="AH302:AH307"/>
    <mergeCell ref="AI302:AJ304"/>
    <mergeCell ref="A296:A301"/>
    <mergeCell ref="B296:J298"/>
    <mergeCell ref="K296:N298"/>
    <mergeCell ref="O296:R298"/>
    <mergeCell ref="S296:T298"/>
    <mergeCell ref="U296:U298"/>
    <mergeCell ref="V296:V298"/>
    <mergeCell ref="I293:I295"/>
    <mergeCell ref="J293:J295"/>
    <mergeCell ref="K293:N295"/>
    <mergeCell ref="O293:R295"/>
    <mergeCell ref="S293:AA295"/>
    <mergeCell ref="AB293:AG293"/>
    <mergeCell ref="B293:C295"/>
    <mergeCell ref="D293:D295"/>
    <mergeCell ref="E293:E295"/>
    <mergeCell ref="F293:F295"/>
    <mergeCell ref="G293:G295"/>
    <mergeCell ref="H293:H295"/>
    <mergeCell ref="I299:I301"/>
    <mergeCell ref="J299:J301"/>
    <mergeCell ref="K299:N301"/>
    <mergeCell ref="O299:R301"/>
    <mergeCell ref="S299:AA301"/>
    <mergeCell ref="AB299:AG299"/>
    <mergeCell ref="B299:C301"/>
    <mergeCell ref="D299:D301"/>
    <mergeCell ref="E299:E301"/>
    <mergeCell ref="F299:F301"/>
    <mergeCell ref="G299:G301"/>
    <mergeCell ref="H299:H301"/>
    <mergeCell ref="BA290:BB292"/>
    <mergeCell ref="AO290:AO292"/>
    <mergeCell ref="AP290:AP292"/>
    <mergeCell ref="AQ290:AQ292"/>
    <mergeCell ref="AR290:AS292"/>
    <mergeCell ref="AT290:AT292"/>
    <mergeCell ref="AU290:AU292"/>
    <mergeCell ref="AH290:AH295"/>
    <mergeCell ref="AI290:AJ292"/>
    <mergeCell ref="AK290:AK292"/>
    <mergeCell ref="AL290:AL292"/>
    <mergeCell ref="AM290:AM292"/>
    <mergeCell ref="AN290:AN292"/>
    <mergeCell ref="AI293:AQ295"/>
    <mergeCell ref="W296:W298"/>
    <mergeCell ref="X296:X298"/>
    <mergeCell ref="Y296:Y298"/>
    <mergeCell ref="Z296:Z298"/>
    <mergeCell ref="AA296:AA298"/>
    <mergeCell ref="AB296:AG296"/>
    <mergeCell ref="AB297:AG297"/>
    <mergeCell ref="AB298:AG298"/>
    <mergeCell ref="AR293:BB295"/>
    <mergeCell ref="AB294:AG294"/>
    <mergeCell ref="AB295:AG295"/>
    <mergeCell ref="AV296:AV298"/>
    <mergeCell ref="AW296:AW298"/>
    <mergeCell ref="AX296:AX298"/>
    <mergeCell ref="AY296:AY298"/>
    <mergeCell ref="AZ296:AZ298"/>
    <mergeCell ref="BA296:BB298"/>
    <mergeCell ref="AO296:AO298"/>
    <mergeCell ref="W290:W292"/>
    <mergeCell ref="X290:X292"/>
    <mergeCell ref="Y290:Y292"/>
    <mergeCell ref="Z290:Z292"/>
    <mergeCell ref="AA290:AA292"/>
    <mergeCell ref="AB290:AG290"/>
    <mergeCell ref="AB291:AG291"/>
    <mergeCell ref="AB292:AG292"/>
    <mergeCell ref="AR287:BB289"/>
    <mergeCell ref="AB288:AG288"/>
    <mergeCell ref="AB289:AG289"/>
    <mergeCell ref="A290:A295"/>
    <mergeCell ref="B290:J292"/>
    <mergeCell ref="K290:N292"/>
    <mergeCell ref="O290:R292"/>
    <mergeCell ref="S290:T292"/>
    <mergeCell ref="U290:U292"/>
    <mergeCell ref="V290:V292"/>
    <mergeCell ref="I287:I289"/>
    <mergeCell ref="J287:J289"/>
    <mergeCell ref="K287:N289"/>
    <mergeCell ref="O287:R289"/>
    <mergeCell ref="S287:AA289"/>
    <mergeCell ref="AB287:AG287"/>
    <mergeCell ref="B287:C289"/>
    <mergeCell ref="D287:D289"/>
    <mergeCell ref="E287:E289"/>
    <mergeCell ref="AV290:AV292"/>
    <mergeCell ref="AW290:AW292"/>
    <mergeCell ref="AX290:AX292"/>
    <mergeCell ref="AY290:AY292"/>
    <mergeCell ref="AZ290:AZ292"/>
    <mergeCell ref="A284:A289"/>
    <mergeCell ref="B284:J286"/>
    <mergeCell ref="K284:N286"/>
    <mergeCell ref="O284:R286"/>
    <mergeCell ref="S284:T286"/>
    <mergeCell ref="U284:U286"/>
    <mergeCell ref="V284:V286"/>
    <mergeCell ref="I281:I283"/>
    <mergeCell ref="J281:J283"/>
    <mergeCell ref="K281:N283"/>
    <mergeCell ref="O281:R283"/>
    <mergeCell ref="S281:AA283"/>
    <mergeCell ref="AB281:AG281"/>
    <mergeCell ref="B281:C283"/>
    <mergeCell ref="D281:D283"/>
    <mergeCell ref="E281:E283"/>
    <mergeCell ref="F281:F283"/>
    <mergeCell ref="G281:G283"/>
    <mergeCell ref="H281:H283"/>
    <mergeCell ref="F287:F289"/>
    <mergeCell ref="G287:G289"/>
    <mergeCell ref="H287:H289"/>
    <mergeCell ref="A278:A283"/>
    <mergeCell ref="B278:J280"/>
    <mergeCell ref="K278:N280"/>
    <mergeCell ref="O278:R280"/>
    <mergeCell ref="S278:T280"/>
    <mergeCell ref="U278:U280"/>
    <mergeCell ref="V278:V280"/>
    <mergeCell ref="W278:W280"/>
    <mergeCell ref="X278:X280"/>
    <mergeCell ref="Y278:Y280"/>
    <mergeCell ref="W284:W286"/>
    <mergeCell ref="X284:X286"/>
    <mergeCell ref="Y284:Y286"/>
    <mergeCell ref="Z284:Z286"/>
    <mergeCell ref="AA284:AA286"/>
    <mergeCell ref="AB284:AG284"/>
    <mergeCell ref="AB285:AG285"/>
    <mergeCell ref="AB286:AG286"/>
    <mergeCell ref="AR281:BB283"/>
    <mergeCell ref="AB282:AG282"/>
    <mergeCell ref="AB283:AG283"/>
    <mergeCell ref="AV284:AV286"/>
    <mergeCell ref="AW284:AW286"/>
    <mergeCell ref="AX284:AX286"/>
    <mergeCell ref="AY284:AY286"/>
    <mergeCell ref="AZ284:AZ286"/>
    <mergeCell ref="BA284:BB286"/>
    <mergeCell ref="AO284:AO286"/>
    <mergeCell ref="AP284:AP286"/>
    <mergeCell ref="AQ284:AQ286"/>
    <mergeCell ref="AR284:AS286"/>
    <mergeCell ref="AT284:AT286"/>
    <mergeCell ref="AU284:AU286"/>
    <mergeCell ref="AH284:AH289"/>
    <mergeCell ref="AI284:AJ286"/>
    <mergeCell ref="AK284:AK286"/>
    <mergeCell ref="AL284:AL286"/>
    <mergeCell ref="AM284:AM286"/>
    <mergeCell ref="AN284:AN286"/>
    <mergeCell ref="AI287:AQ289"/>
    <mergeCell ref="AH278:AH283"/>
    <mergeCell ref="AI278:AJ280"/>
    <mergeCell ref="AK278:AK280"/>
    <mergeCell ref="AL278:AL280"/>
    <mergeCell ref="AM278:AM280"/>
    <mergeCell ref="AN278:AN280"/>
    <mergeCell ref="AI281:AQ283"/>
    <mergeCell ref="Z278:Z280"/>
    <mergeCell ref="AA278:AA280"/>
    <mergeCell ref="AB278:AG278"/>
    <mergeCell ref="AB279:AG279"/>
    <mergeCell ref="AB280:AG280"/>
    <mergeCell ref="AR275:BB277"/>
    <mergeCell ref="AB276:AG276"/>
    <mergeCell ref="AB277:AG277"/>
    <mergeCell ref="AV278:AV280"/>
    <mergeCell ref="AW278:AW280"/>
    <mergeCell ref="AX278:AX280"/>
    <mergeCell ref="AY278:AY280"/>
    <mergeCell ref="AZ278:AZ280"/>
    <mergeCell ref="BA278:BB280"/>
    <mergeCell ref="AO278:AO280"/>
    <mergeCell ref="AP278:AP280"/>
    <mergeCell ref="AQ278:AQ280"/>
    <mergeCell ref="AR278:AS280"/>
    <mergeCell ref="AT278:AT280"/>
    <mergeCell ref="AU278:AU280"/>
    <mergeCell ref="S275:AA277"/>
    <mergeCell ref="AB275:AG275"/>
    <mergeCell ref="E269:E271"/>
    <mergeCell ref="F269:F271"/>
    <mergeCell ref="G269:G271"/>
    <mergeCell ref="H269:H271"/>
    <mergeCell ref="W272:W274"/>
    <mergeCell ref="X272:X274"/>
    <mergeCell ref="Y272:Y274"/>
    <mergeCell ref="Z272:Z274"/>
    <mergeCell ref="AA272:AA274"/>
    <mergeCell ref="AB272:AG272"/>
    <mergeCell ref="AB273:AG273"/>
    <mergeCell ref="AB274:AG274"/>
    <mergeCell ref="AQ272:AQ274"/>
    <mergeCell ref="AR272:AS274"/>
    <mergeCell ref="A272:A277"/>
    <mergeCell ref="B272:J274"/>
    <mergeCell ref="K272:N274"/>
    <mergeCell ref="O272:R274"/>
    <mergeCell ref="S272:T274"/>
    <mergeCell ref="U272:U274"/>
    <mergeCell ref="V272:V274"/>
    <mergeCell ref="I275:I277"/>
    <mergeCell ref="J275:J277"/>
    <mergeCell ref="K275:N277"/>
    <mergeCell ref="O275:R277"/>
    <mergeCell ref="B275:C277"/>
    <mergeCell ref="D275:D277"/>
    <mergeCell ref="E275:E277"/>
    <mergeCell ref="F275:F277"/>
    <mergeCell ref="G275:G277"/>
    <mergeCell ref="H275:H277"/>
    <mergeCell ref="AI275:AQ277"/>
    <mergeCell ref="A266:A271"/>
    <mergeCell ref="B266:J268"/>
    <mergeCell ref="K266:N268"/>
    <mergeCell ref="O266:R268"/>
    <mergeCell ref="S266:T268"/>
    <mergeCell ref="U266:U268"/>
    <mergeCell ref="V266:V268"/>
    <mergeCell ref="AR260:AS262"/>
    <mergeCell ref="AT260:AT262"/>
    <mergeCell ref="AQ266:AQ268"/>
    <mergeCell ref="AR266:AS268"/>
    <mergeCell ref="AT266:AT268"/>
    <mergeCell ref="AU266:AU268"/>
    <mergeCell ref="AH266:AH271"/>
    <mergeCell ref="AI266:AJ268"/>
    <mergeCell ref="AK266:AK268"/>
    <mergeCell ref="AL266:AL268"/>
    <mergeCell ref="AM266:AM268"/>
    <mergeCell ref="AN266:AN268"/>
    <mergeCell ref="AI269:AQ271"/>
    <mergeCell ref="AR269:BB271"/>
    <mergeCell ref="AB270:AG270"/>
    <mergeCell ref="AB271:AG271"/>
    <mergeCell ref="BA266:BB268"/>
    <mergeCell ref="AO266:AO268"/>
    <mergeCell ref="AP266:AP268"/>
    <mergeCell ref="S263:AA265"/>
    <mergeCell ref="AB263:AG263"/>
    <mergeCell ref="AO260:AO262"/>
    <mergeCell ref="AP260:AP262"/>
    <mergeCell ref="AQ260:AQ262"/>
    <mergeCell ref="A260:A265"/>
    <mergeCell ref="AW272:AW274"/>
    <mergeCell ref="AX272:AX274"/>
    <mergeCell ref="AY272:AY274"/>
    <mergeCell ref="AZ272:AZ274"/>
    <mergeCell ref="BA272:BB274"/>
    <mergeCell ref="AO272:AO274"/>
    <mergeCell ref="AP272:AP274"/>
    <mergeCell ref="AU260:AU262"/>
    <mergeCell ref="AH260:AH265"/>
    <mergeCell ref="AI260:AJ262"/>
    <mergeCell ref="AK260:AK262"/>
    <mergeCell ref="AL260:AL262"/>
    <mergeCell ref="AM260:AM262"/>
    <mergeCell ref="AN260:AN262"/>
    <mergeCell ref="AI263:AQ265"/>
    <mergeCell ref="W266:W268"/>
    <mergeCell ref="X266:X268"/>
    <mergeCell ref="Y266:Y268"/>
    <mergeCell ref="Z266:Z268"/>
    <mergeCell ref="AA266:AA268"/>
    <mergeCell ref="AB266:AG266"/>
    <mergeCell ref="AB267:AG267"/>
    <mergeCell ref="AB268:AG268"/>
    <mergeCell ref="AR263:BB265"/>
    <mergeCell ref="AB264:AG264"/>
    <mergeCell ref="AB265:AG265"/>
    <mergeCell ref="AV266:AV268"/>
    <mergeCell ref="AW266:AW268"/>
    <mergeCell ref="AX266:AX268"/>
    <mergeCell ref="AY266:AY268"/>
    <mergeCell ref="AZ266:AZ268"/>
    <mergeCell ref="AT272:AT274"/>
    <mergeCell ref="S260:T262"/>
    <mergeCell ref="U260:U262"/>
    <mergeCell ref="V260:V262"/>
    <mergeCell ref="I257:I259"/>
    <mergeCell ref="J257:J259"/>
    <mergeCell ref="K257:N259"/>
    <mergeCell ref="O257:R259"/>
    <mergeCell ref="S257:AA259"/>
    <mergeCell ref="AB257:AG257"/>
    <mergeCell ref="B257:C259"/>
    <mergeCell ref="D257:D259"/>
    <mergeCell ref="E257:E259"/>
    <mergeCell ref="F257:F259"/>
    <mergeCell ref="G257:G259"/>
    <mergeCell ref="H257:H259"/>
    <mergeCell ref="AB262:AG262"/>
    <mergeCell ref="AV272:AV274"/>
    <mergeCell ref="AU272:AU274"/>
    <mergeCell ref="AH272:AH277"/>
    <mergeCell ref="AI272:AJ274"/>
    <mergeCell ref="AK272:AK274"/>
    <mergeCell ref="AL272:AL274"/>
    <mergeCell ref="AM272:AM274"/>
    <mergeCell ref="AN272:AN274"/>
    <mergeCell ref="I269:I271"/>
    <mergeCell ref="J269:J271"/>
    <mergeCell ref="K269:N271"/>
    <mergeCell ref="O269:R271"/>
    <mergeCell ref="S269:AA271"/>
    <mergeCell ref="AB269:AG269"/>
    <mergeCell ref="B269:C271"/>
    <mergeCell ref="D269:D271"/>
    <mergeCell ref="I263:I265"/>
    <mergeCell ref="J263:J265"/>
    <mergeCell ref="K263:N265"/>
    <mergeCell ref="O263:R265"/>
    <mergeCell ref="B263:C265"/>
    <mergeCell ref="D263:D265"/>
    <mergeCell ref="E263:E265"/>
    <mergeCell ref="F263:F265"/>
    <mergeCell ref="G263:G265"/>
    <mergeCell ref="H263:H265"/>
    <mergeCell ref="AZ254:AZ256"/>
    <mergeCell ref="BA254:BB256"/>
    <mergeCell ref="AO254:AO256"/>
    <mergeCell ref="AP254:AP256"/>
    <mergeCell ref="AQ254:AQ256"/>
    <mergeCell ref="AR254:AS256"/>
    <mergeCell ref="AT254:AT256"/>
    <mergeCell ref="AU254:AU256"/>
    <mergeCell ref="AH254:AH259"/>
    <mergeCell ref="AI254:AJ256"/>
    <mergeCell ref="AK254:AK256"/>
    <mergeCell ref="AL254:AL256"/>
    <mergeCell ref="AM254:AM256"/>
    <mergeCell ref="AN254:AN256"/>
    <mergeCell ref="AI257:AQ259"/>
    <mergeCell ref="W260:W262"/>
    <mergeCell ref="X260:X262"/>
    <mergeCell ref="Y260:Y262"/>
    <mergeCell ref="Z260:Z262"/>
    <mergeCell ref="AA260:AA262"/>
    <mergeCell ref="AB260:AG260"/>
    <mergeCell ref="AB261:AG261"/>
    <mergeCell ref="AV254:AV256"/>
    <mergeCell ref="AW254:AW256"/>
    <mergeCell ref="AX254:AX256"/>
    <mergeCell ref="AY254:AY256"/>
    <mergeCell ref="A248:A253"/>
    <mergeCell ref="B248:J250"/>
    <mergeCell ref="K248:N250"/>
    <mergeCell ref="O248:R250"/>
    <mergeCell ref="S248:T250"/>
    <mergeCell ref="U248:U250"/>
    <mergeCell ref="V248:V250"/>
    <mergeCell ref="AB250:AG250"/>
    <mergeCell ref="AR257:BB259"/>
    <mergeCell ref="AB258:AG258"/>
    <mergeCell ref="AB259:AG259"/>
    <mergeCell ref="AV260:AV262"/>
    <mergeCell ref="AW260:AW262"/>
    <mergeCell ref="AX260:AX262"/>
    <mergeCell ref="AY260:AY262"/>
    <mergeCell ref="AZ260:AZ262"/>
    <mergeCell ref="BA260:BB262"/>
    <mergeCell ref="W254:W256"/>
    <mergeCell ref="X254:X256"/>
    <mergeCell ref="Y254:Y256"/>
    <mergeCell ref="Z254:Z256"/>
    <mergeCell ref="AA254:AA256"/>
    <mergeCell ref="AB254:AG254"/>
    <mergeCell ref="AB255:AG255"/>
    <mergeCell ref="AB256:AG256"/>
    <mergeCell ref="B260:J262"/>
    <mergeCell ref="K260:N262"/>
    <mergeCell ref="O260:R262"/>
    <mergeCell ref="AB252:AG252"/>
    <mergeCell ref="AB253:AG253"/>
    <mergeCell ref="A254:A259"/>
    <mergeCell ref="B254:J256"/>
    <mergeCell ref="K254:N256"/>
    <mergeCell ref="O254:R256"/>
    <mergeCell ref="S254:T256"/>
    <mergeCell ref="U254:U256"/>
    <mergeCell ref="V254:V256"/>
    <mergeCell ref="I251:I253"/>
    <mergeCell ref="J251:J253"/>
    <mergeCell ref="K251:N253"/>
    <mergeCell ref="O251:R253"/>
    <mergeCell ref="S251:AA253"/>
    <mergeCell ref="AB251:AG251"/>
    <mergeCell ref="B251:C253"/>
    <mergeCell ref="D251:D253"/>
    <mergeCell ref="E251:E253"/>
    <mergeCell ref="F251:F253"/>
    <mergeCell ref="I245:I247"/>
    <mergeCell ref="J245:J247"/>
    <mergeCell ref="K245:N247"/>
    <mergeCell ref="O245:R247"/>
    <mergeCell ref="S245:AA247"/>
    <mergeCell ref="AB245:AG245"/>
    <mergeCell ref="B245:C247"/>
    <mergeCell ref="D245:D247"/>
    <mergeCell ref="E245:E247"/>
    <mergeCell ref="F245:F247"/>
    <mergeCell ref="G245:G247"/>
    <mergeCell ref="H245:H247"/>
    <mergeCell ref="G251:G253"/>
    <mergeCell ref="H251:H253"/>
    <mergeCell ref="A242:A247"/>
    <mergeCell ref="B242:J244"/>
    <mergeCell ref="K242:N244"/>
    <mergeCell ref="O242:R244"/>
    <mergeCell ref="S242:T244"/>
    <mergeCell ref="U242:U244"/>
    <mergeCell ref="V242:V244"/>
    <mergeCell ref="W242:W244"/>
    <mergeCell ref="X242:X244"/>
    <mergeCell ref="Y242:Y244"/>
    <mergeCell ref="Z242:Z244"/>
    <mergeCell ref="W248:W250"/>
    <mergeCell ref="X248:X250"/>
    <mergeCell ref="Y248:Y250"/>
    <mergeCell ref="Z248:Z250"/>
    <mergeCell ref="AA248:AA250"/>
    <mergeCell ref="AB248:AG248"/>
    <mergeCell ref="AB249:AG249"/>
    <mergeCell ref="AV248:AV250"/>
    <mergeCell ref="AW248:AW250"/>
    <mergeCell ref="AX248:AX250"/>
    <mergeCell ref="AY248:AY250"/>
    <mergeCell ref="AZ248:AZ250"/>
    <mergeCell ref="BA248:BB250"/>
    <mergeCell ref="AO248:AO250"/>
    <mergeCell ref="AP248:AP250"/>
    <mergeCell ref="AQ248:AQ250"/>
    <mergeCell ref="AR248:AS250"/>
    <mergeCell ref="AT248:AT250"/>
    <mergeCell ref="AU248:AU250"/>
    <mergeCell ref="AH248:AH253"/>
    <mergeCell ref="AI248:AJ250"/>
    <mergeCell ref="AK248:AK250"/>
    <mergeCell ref="AL248:AL250"/>
    <mergeCell ref="AM248:AM250"/>
    <mergeCell ref="AN248:AN250"/>
    <mergeCell ref="AI251:AQ253"/>
    <mergeCell ref="AR251:BB253"/>
    <mergeCell ref="I239:I241"/>
    <mergeCell ref="J239:J241"/>
    <mergeCell ref="K239:N241"/>
    <mergeCell ref="O239:R241"/>
    <mergeCell ref="S239:AA241"/>
    <mergeCell ref="AB239:AG239"/>
    <mergeCell ref="B239:C241"/>
    <mergeCell ref="D239:D241"/>
    <mergeCell ref="E239:E241"/>
    <mergeCell ref="F239:F241"/>
    <mergeCell ref="G239:G241"/>
    <mergeCell ref="H239:H241"/>
    <mergeCell ref="AU236:AU238"/>
    <mergeCell ref="AH236:AH241"/>
    <mergeCell ref="AI236:AJ238"/>
    <mergeCell ref="AK236:AK238"/>
    <mergeCell ref="AL236:AL238"/>
    <mergeCell ref="AM236:AM238"/>
    <mergeCell ref="AN236:AN238"/>
    <mergeCell ref="AI239:AQ241"/>
    <mergeCell ref="AA242:AA244"/>
    <mergeCell ref="AB242:AG242"/>
    <mergeCell ref="AB243:AG243"/>
    <mergeCell ref="AB244:AG244"/>
    <mergeCell ref="AR239:BB241"/>
    <mergeCell ref="AB240:AG240"/>
    <mergeCell ref="AB241:AG241"/>
    <mergeCell ref="AV242:AV244"/>
    <mergeCell ref="AW242:AW244"/>
    <mergeCell ref="AX242:AX244"/>
    <mergeCell ref="AY242:AY244"/>
    <mergeCell ref="AZ242:AZ244"/>
    <mergeCell ref="BA242:BB244"/>
    <mergeCell ref="AO242:AO244"/>
    <mergeCell ref="AP242:AP244"/>
    <mergeCell ref="AQ242:AQ244"/>
    <mergeCell ref="AR242:AS244"/>
    <mergeCell ref="AT242:AT244"/>
    <mergeCell ref="AU242:AU244"/>
    <mergeCell ref="AH242:AH247"/>
    <mergeCell ref="AI242:AJ244"/>
    <mergeCell ref="AK242:AK244"/>
    <mergeCell ref="AL242:AL244"/>
    <mergeCell ref="AM242:AM244"/>
    <mergeCell ref="AN242:AN244"/>
    <mergeCell ref="AI245:AQ247"/>
    <mergeCell ref="AR245:BB247"/>
    <mergeCell ref="AB246:AG246"/>
    <mergeCell ref="AB247:AG247"/>
    <mergeCell ref="A236:A241"/>
    <mergeCell ref="B236:J238"/>
    <mergeCell ref="K236:N238"/>
    <mergeCell ref="O236:R238"/>
    <mergeCell ref="S236:T238"/>
    <mergeCell ref="U236:U238"/>
    <mergeCell ref="V236:V238"/>
    <mergeCell ref="I233:I235"/>
    <mergeCell ref="J233:J235"/>
    <mergeCell ref="K233:N235"/>
    <mergeCell ref="O233:R235"/>
    <mergeCell ref="S233:AA235"/>
    <mergeCell ref="AB233:AG233"/>
    <mergeCell ref="B233:C235"/>
    <mergeCell ref="D233:D235"/>
    <mergeCell ref="E233:E235"/>
    <mergeCell ref="F233:F235"/>
    <mergeCell ref="G233:G235"/>
    <mergeCell ref="H233:H235"/>
    <mergeCell ref="A230:A235"/>
    <mergeCell ref="B230:J232"/>
    <mergeCell ref="K230:N232"/>
    <mergeCell ref="O230:R232"/>
    <mergeCell ref="S230:T232"/>
    <mergeCell ref="U230:U232"/>
    <mergeCell ref="V230:V232"/>
    <mergeCell ref="W230:W232"/>
    <mergeCell ref="X230:X232"/>
    <mergeCell ref="Y230:Y232"/>
    <mergeCell ref="Z230:Z232"/>
    <mergeCell ref="AA230:AA232"/>
    <mergeCell ref="AB230:AG230"/>
    <mergeCell ref="AH230:AH235"/>
    <mergeCell ref="AI230:AJ232"/>
    <mergeCell ref="AK230:AK232"/>
    <mergeCell ref="AL230:AL232"/>
    <mergeCell ref="AM230:AM232"/>
    <mergeCell ref="AN230:AN232"/>
    <mergeCell ref="AI233:AQ235"/>
    <mergeCell ref="W236:W238"/>
    <mergeCell ref="X236:X238"/>
    <mergeCell ref="Y236:Y238"/>
    <mergeCell ref="Z236:Z238"/>
    <mergeCell ref="AA236:AA238"/>
    <mergeCell ref="AB236:AG236"/>
    <mergeCell ref="AB237:AG237"/>
    <mergeCell ref="AB238:AG238"/>
    <mergeCell ref="AR233:BB235"/>
    <mergeCell ref="AB234:AG234"/>
    <mergeCell ref="AB235:AG235"/>
    <mergeCell ref="AV236:AV238"/>
    <mergeCell ref="AW236:AW238"/>
    <mergeCell ref="AX236:AX238"/>
    <mergeCell ref="AY236:AY238"/>
    <mergeCell ref="AZ236:AZ238"/>
    <mergeCell ref="BA236:BB238"/>
    <mergeCell ref="AO236:AO238"/>
    <mergeCell ref="AP236:AP238"/>
    <mergeCell ref="AQ236:AQ238"/>
    <mergeCell ref="AR236:AS238"/>
    <mergeCell ref="AT236:AT238"/>
    <mergeCell ref="A224:A229"/>
    <mergeCell ref="B224:J226"/>
    <mergeCell ref="K224:N226"/>
    <mergeCell ref="O224:R226"/>
    <mergeCell ref="S224:T226"/>
    <mergeCell ref="U224:U226"/>
    <mergeCell ref="V224:V226"/>
    <mergeCell ref="W224:W226"/>
    <mergeCell ref="X224:X226"/>
    <mergeCell ref="Y224:Y226"/>
    <mergeCell ref="Z224:Z226"/>
    <mergeCell ref="AA224:AA226"/>
    <mergeCell ref="AB224:AG224"/>
    <mergeCell ref="AB225:AG225"/>
    <mergeCell ref="AB226:AG226"/>
    <mergeCell ref="AV224:AV226"/>
    <mergeCell ref="AW224:AW226"/>
    <mergeCell ref="I227:I229"/>
    <mergeCell ref="J227:J229"/>
    <mergeCell ref="K227:N229"/>
    <mergeCell ref="O227:R229"/>
    <mergeCell ref="S227:AA229"/>
    <mergeCell ref="AB227:AG227"/>
    <mergeCell ref="B227:C229"/>
    <mergeCell ref="D227:D229"/>
    <mergeCell ref="E227:E229"/>
    <mergeCell ref="F227:F229"/>
    <mergeCell ref="G227:G229"/>
    <mergeCell ref="H227:H229"/>
    <mergeCell ref="AP224:AP226"/>
    <mergeCell ref="AQ224:AQ226"/>
    <mergeCell ref="AR224:AS226"/>
    <mergeCell ref="AB222:AG222"/>
    <mergeCell ref="AB223:AG223"/>
    <mergeCell ref="AW218:AW220"/>
    <mergeCell ref="AX218:AX220"/>
    <mergeCell ref="AY218:AY220"/>
    <mergeCell ref="AB231:AG231"/>
    <mergeCell ref="AB232:AG232"/>
    <mergeCell ref="AR227:BB229"/>
    <mergeCell ref="AB228:AG228"/>
    <mergeCell ref="AB229:AG229"/>
    <mergeCell ref="AV230:AV232"/>
    <mergeCell ref="AW230:AW232"/>
    <mergeCell ref="AX230:AX232"/>
    <mergeCell ref="AY230:AY232"/>
    <mergeCell ref="AZ230:AZ232"/>
    <mergeCell ref="BA230:BB232"/>
    <mergeCell ref="AO230:AO232"/>
    <mergeCell ref="AP230:AP232"/>
    <mergeCell ref="AQ230:AQ232"/>
    <mergeCell ref="AX224:AX226"/>
    <mergeCell ref="AT224:AT226"/>
    <mergeCell ref="AU224:AU226"/>
    <mergeCell ref="AH224:AH229"/>
    <mergeCell ref="AI224:AJ226"/>
    <mergeCell ref="AK224:AK226"/>
    <mergeCell ref="AL224:AL226"/>
    <mergeCell ref="AM224:AM226"/>
    <mergeCell ref="AN224:AN226"/>
    <mergeCell ref="AI227:AQ229"/>
    <mergeCell ref="AR230:AS232"/>
    <mergeCell ref="AT230:AT232"/>
    <mergeCell ref="AU230:AU232"/>
    <mergeCell ref="A218:A223"/>
    <mergeCell ref="B218:J220"/>
    <mergeCell ref="K218:N220"/>
    <mergeCell ref="O218:R220"/>
    <mergeCell ref="S218:T220"/>
    <mergeCell ref="U218:U220"/>
    <mergeCell ref="V218:V220"/>
    <mergeCell ref="I215:I217"/>
    <mergeCell ref="J215:J217"/>
    <mergeCell ref="K215:N217"/>
    <mergeCell ref="O215:R217"/>
    <mergeCell ref="S215:AA217"/>
    <mergeCell ref="AB215:AG215"/>
    <mergeCell ref="B215:C217"/>
    <mergeCell ref="D215:D217"/>
    <mergeCell ref="E215:E217"/>
    <mergeCell ref="AV218:AV220"/>
    <mergeCell ref="I221:I223"/>
    <mergeCell ref="J221:J223"/>
    <mergeCell ref="K221:N223"/>
    <mergeCell ref="O221:R223"/>
    <mergeCell ref="S221:AA223"/>
    <mergeCell ref="AB221:AG221"/>
    <mergeCell ref="B221:C223"/>
    <mergeCell ref="D221:D223"/>
    <mergeCell ref="E221:E223"/>
    <mergeCell ref="F221:F223"/>
    <mergeCell ref="G221:G223"/>
    <mergeCell ref="H221:H223"/>
    <mergeCell ref="AO218:AO220"/>
    <mergeCell ref="AP218:AP220"/>
    <mergeCell ref="AQ218:AQ220"/>
    <mergeCell ref="S206:T208"/>
    <mergeCell ref="U206:U208"/>
    <mergeCell ref="V206:V208"/>
    <mergeCell ref="W206:W208"/>
    <mergeCell ref="X206:X208"/>
    <mergeCell ref="AY224:AY226"/>
    <mergeCell ref="AZ224:AZ226"/>
    <mergeCell ref="BA224:BB226"/>
    <mergeCell ref="AO224:AO226"/>
    <mergeCell ref="W218:W220"/>
    <mergeCell ref="X218:X220"/>
    <mergeCell ref="Y218:Y220"/>
    <mergeCell ref="Z218:Z220"/>
    <mergeCell ref="AA218:AA220"/>
    <mergeCell ref="AB218:AG218"/>
    <mergeCell ref="AB219:AG219"/>
    <mergeCell ref="AB220:AG220"/>
    <mergeCell ref="AR215:BB217"/>
    <mergeCell ref="AB216:AG216"/>
    <mergeCell ref="AB217:AG217"/>
    <mergeCell ref="BA218:BB220"/>
    <mergeCell ref="AR218:AS220"/>
    <mergeCell ref="AT218:AT220"/>
    <mergeCell ref="AU218:AU220"/>
    <mergeCell ref="AH218:AH223"/>
    <mergeCell ref="AI218:AJ220"/>
    <mergeCell ref="AK218:AK220"/>
    <mergeCell ref="AL218:AL220"/>
    <mergeCell ref="AM218:AM220"/>
    <mergeCell ref="AN218:AN220"/>
    <mergeCell ref="AI221:AQ223"/>
    <mergeCell ref="AR221:BB223"/>
    <mergeCell ref="AL212:AL214"/>
    <mergeCell ref="AM212:AM214"/>
    <mergeCell ref="AN212:AN214"/>
    <mergeCell ref="AI215:AQ217"/>
    <mergeCell ref="AX206:AX208"/>
    <mergeCell ref="AZ218:AZ220"/>
    <mergeCell ref="A212:A217"/>
    <mergeCell ref="B212:J214"/>
    <mergeCell ref="K212:N214"/>
    <mergeCell ref="O212:R214"/>
    <mergeCell ref="S212:T214"/>
    <mergeCell ref="U212:U214"/>
    <mergeCell ref="V212:V214"/>
    <mergeCell ref="I209:I211"/>
    <mergeCell ref="J209:J211"/>
    <mergeCell ref="K209:N211"/>
    <mergeCell ref="O209:R211"/>
    <mergeCell ref="S209:AA211"/>
    <mergeCell ref="AB209:AG209"/>
    <mergeCell ref="B209:C211"/>
    <mergeCell ref="D209:D211"/>
    <mergeCell ref="E209:E211"/>
    <mergeCell ref="F209:F211"/>
    <mergeCell ref="G209:G211"/>
    <mergeCell ref="H209:H211"/>
    <mergeCell ref="F215:F217"/>
    <mergeCell ref="G215:G217"/>
    <mergeCell ref="H215:H217"/>
    <mergeCell ref="A206:A211"/>
    <mergeCell ref="B206:J208"/>
    <mergeCell ref="K206:N208"/>
    <mergeCell ref="O206:R208"/>
    <mergeCell ref="AR203:BB205"/>
    <mergeCell ref="AB204:AG204"/>
    <mergeCell ref="AB205:AG205"/>
    <mergeCell ref="AV206:AV208"/>
    <mergeCell ref="AW206:AW208"/>
    <mergeCell ref="Y206:Y208"/>
    <mergeCell ref="W212:W214"/>
    <mergeCell ref="X212:X214"/>
    <mergeCell ref="Y212:Y214"/>
    <mergeCell ref="Z212:Z214"/>
    <mergeCell ref="AA212:AA214"/>
    <mergeCell ref="AB212:AG212"/>
    <mergeCell ref="AB213:AG213"/>
    <mergeCell ref="AB214:AG214"/>
    <mergeCell ref="AR209:BB211"/>
    <mergeCell ref="AB210:AG210"/>
    <mergeCell ref="AB211:AG211"/>
    <mergeCell ref="AV212:AV214"/>
    <mergeCell ref="AW212:AW214"/>
    <mergeCell ref="AX212:AX214"/>
    <mergeCell ref="AY212:AY214"/>
    <mergeCell ref="AZ212:AZ214"/>
    <mergeCell ref="BA212:BB214"/>
    <mergeCell ref="AO212:AO214"/>
    <mergeCell ref="AP212:AP214"/>
    <mergeCell ref="AQ212:AQ214"/>
    <mergeCell ref="AR212:AS214"/>
    <mergeCell ref="AT212:AT214"/>
    <mergeCell ref="AU212:AU214"/>
    <mergeCell ref="AH212:AH217"/>
    <mergeCell ref="AI212:AJ214"/>
    <mergeCell ref="AK212:AK214"/>
    <mergeCell ref="AH200:AH205"/>
    <mergeCell ref="AI200:AJ202"/>
    <mergeCell ref="AK200:AK202"/>
    <mergeCell ref="AL200:AL202"/>
    <mergeCell ref="AM200:AM202"/>
    <mergeCell ref="AN200:AN202"/>
    <mergeCell ref="AI203:AQ205"/>
    <mergeCell ref="AH206:AH211"/>
    <mergeCell ref="AI206:AJ208"/>
    <mergeCell ref="AK206:AK208"/>
    <mergeCell ref="AL206:AL208"/>
    <mergeCell ref="AM206:AM208"/>
    <mergeCell ref="AN206:AN208"/>
    <mergeCell ref="AI209:AQ211"/>
    <mergeCell ref="Z206:Z208"/>
    <mergeCell ref="AA206:AA208"/>
    <mergeCell ref="AB206:AG206"/>
    <mergeCell ref="AB207:AG207"/>
    <mergeCell ref="AB208:AG208"/>
    <mergeCell ref="AY206:AY208"/>
    <mergeCell ref="AZ206:AZ208"/>
    <mergeCell ref="BA206:BB208"/>
    <mergeCell ref="AO206:AO208"/>
    <mergeCell ref="AP206:AP208"/>
    <mergeCell ref="AQ206:AQ208"/>
    <mergeCell ref="AR206:AS208"/>
    <mergeCell ref="AT206:AT208"/>
    <mergeCell ref="AU206:AU208"/>
    <mergeCell ref="S203:AA205"/>
    <mergeCell ref="AB203:AG203"/>
    <mergeCell ref="AQ200:AQ202"/>
    <mergeCell ref="AR200:AS202"/>
    <mergeCell ref="A200:A205"/>
    <mergeCell ref="B200:J202"/>
    <mergeCell ref="K200:N202"/>
    <mergeCell ref="O200:R202"/>
    <mergeCell ref="S200:T202"/>
    <mergeCell ref="U200:U202"/>
    <mergeCell ref="V200:V202"/>
    <mergeCell ref="I203:I205"/>
    <mergeCell ref="J203:J205"/>
    <mergeCell ref="K203:N205"/>
    <mergeCell ref="O203:R205"/>
    <mergeCell ref="B203:C205"/>
    <mergeCell ref="D203:D205"/>
    <mergeCell ref="E203:E205"/>
    <mergeCell ref="F203:F205"/>
    <mergeCell ref="G203:G205"/>
    <mergeCell ref="H203:H205"/>
    <mergeCell ref="AT200:AT202"/>
    <mergeCell ref="AU200:AU202"/>
    <mergeCell ref="I197:I199"/>
    <mergeCell ref="J197:J199"/>
    <mergeCell ref="K197:N199"/>
    <mergeCell ref="O197:R199"/>
    <mergeCell ref="S197:AA199"/>
    <mergeCell ref="AB197:AG197"/>
    <mergeCell ref="B197:C199"/>
    <mergeCell ref="D197:D199"/>
    <mergeCell ref="E197:E199"/>
    <mergeCell ref="F197:F199"/>
    <mergeCell ref="G197:G199"/>
    <mergeCell ref="H197:H199"/>
    <mergeCell ref="A194:A199"/>
    <mergeCell ref="B194:J196"/>
    <mergeCell ref="K194:N196"/>
    <mergeCell ref="O194:R196"/>
    <mergeCell ref="S194:T196"/>
    <mergeCell ref="U194:U196"/>
    <mergeCell ref="V194:V196"/>
    <mergeCell ref="AR188:AS190"/>
    <mergeCell ref="AT188:AT190"/>
    <mergeCell ref="AQ194:AQ196"/>
    <mergeCell ref="AR194:AS196"/>
    <mergeCell ref="AT194:AT196"/>
    <mergeCell ref="AU194:AU196"/>
    <mergeCell ref="AH194:AH199"/>
    <mergeCell ref="AI194:AJ196"/>
    <mergeCell ref="AK194:AK196"/>
    <mergeCell ref="AL194:AL196"/>
    <mergeCell ref="AM194:AM196"/>
    <mergeCell ref="AN194:AN196"/>
    <mergeCell ref="AI197:AQ199"/>
    <mergeCell ref="W200:W202"/>
    <mergeCell ref="X200:X202"/>
    <mergeCell ref="Y200:Y202"/>
    <mergeCell ref="Z200:Z202"/>
    <mergeCell ref="AA200:AA202"/>
    <mergeCell ref="AB200:AG200"/>
    <mergeCell ref="AB201:AG201"/>
    <mergeCell ref="AB202:AG202"/>
    <mergeCell ref="AR197:BB199"/>
    <mergeCell ref="AB198:AG198"/>
    <mergeCell ref="AB199:AG199"/>
    <mergeCell ref="AV200:AV202"/>
    <mergeCell ref="AW200:AW202"/>
    <mergeCell ref="AX200:AX202"/>
    <mergeCell ref="AY200:AY202"/>
    <mergeCell ref="AZ200:AZ202"/>
    <mergeCell ref="BA200:BB202"/>
    <mergeCell ref="AO200:AO202"/>
    <mergeCell ref="AP200:AP202"/>
    <mergeCell ref="AU188:AU190"/>
    <mergeCell ref="AH188:AH193"/>
    <mergeCell ref="AI188:AJ190"/>
    <mergeCell ref="AK188:AK190"/>
    <mergeCell ref="AL188:AL190"/>
    <mergeCell ref="AM188:AM190"/>
    <mergeCell ref="AN188:AN190"/>
    <mergeCell ref="AI191:AQ193"/>
    <mergeCell ref="W194:W196"/>
    <mergeCell ref="X194:X196"/>
    <mergeCell ref="Y194:Y196"/>
    <mergeCell ref="Z194:Z196"/>
    <mergeCell ref="AA194:AA196"/>
    <mergeCell ref="AB194:AG194"/>
    <mergeCell ref="AB195:AG195"/>
    <mergeCell ref="AB196:AG196"/>
    <mergeCell ref="AR191:BB193"/>
    <mergeCell ref="AB192:AG192"/>
    <mergeCell ref="AB193:AG193"/>
    <mergeCell ref="AV194:AV196"/>
    <mergeCell ref="AW194:AW196"/>
    <mergeCell ref="AX194:AX196"/>
    <mergeCell ref="AY194:AY196"/>
    <mergeCell ref="AZ194:AZ196"/>
    <mergeCell ref="BA194:BB196"/>
    <mergeCell ref="AO194:AO196"/>
    <mergeCell ref="AP194:AP196"/>
    <mergeCell ref="S191:AA193"/>
    <mergeCell ref="AB191:AG191"/>
    <mergeCell ref="AO188:AO190"/>
    <mergeCell ref="AP188:AP190"/>
    <mergeCell ref="AQ188:AQ190"/>
    <mergeCell ref="A188:A193"/>
    <mergeCell ref="B188:J190"/>
    <mergeCell ref="K188:N190"/>
    <mergeCell ref="O188:R190"/>
    <mergeCell ref="S188:T190"/>
    <mergeCell ref="U188:U190"/>
    <mergeCell ref="V188:V190"/>
    <mergeCell ref="I185:I187"/>
    <mergeCell ref="J185:J187"/>
    <mergeCell ref="K185:N187"/>
    <mergeCell ref="O185:R187"/>
    <mergeCell ref="S185:AA187"/>
    <mergeCell ref="AB185:AG185"/>
    <mergeCell ref="B185:C187"/>
    <mergeCell ref="D185:D187"/>
    <mergeCell ref="E185:E187"/>
    <mergeCell ref="F185:F187"/>
    <mergeCell ref="G185:G187"/>
    <mergeCell ref="H185:H187"/>
    <mergeCell ref="I191:I193"/>
    <mergeCell ref="J191:J193"/>
    <mergeCell ref="K191:N193"/>
    <mergeCell ref="O191:R193"/>
    <mergeCell ref="B191:C193"/>
    <mergeCell ref="D191:D193"/>
    <mergeCell ref="E191:E193"/>
    <mergeCell ref="F191:F193"/>
    <mergeCell ref="G191:G193"/>
    <mergeCell ref="H191:H193"/>
    <mergeCell ref="AZ182:AZ184"/>
    <mergeCell ref="BA182:BB184"/>
    <mergeCell ref="AO182:AO184"/>
    <mergeCell ref="AP182:AP184"/>
    <mergeCell ref="AQ182:AQ184"/>
    <mergeCell ref="AR182:AS184"/>
    <mergeCell ref="AT182:AT184"/>
    <mergeCell ref="AU182:AU184"/>
    <mergeCell ref="AH182:AH187"/>
    <mergeCell ref="AI182:AJ184"/>
    <mergeCell ref="AK182:AK184"/>
    <mergeCell ref="AL182:AL184"/>
    <mergeCell ref="AM182:AM184"/>
    <mergeCell ref="AN182:AN184"/>
    <mergeCell ref="AI185:AQ187"/>
    <mergeCell ref="W188:W190"/>
    <mergeCell ref="X188:X190"/>
    <mergeCell ref="Y188:Y190"/>
    <mergeCell ref="Z188:Z190"/>
    <mergeCell ref="AA188:AA190"/>
    <mergeCell ref="AB188:AG188"/>
    <mergeCell ref="AB189:AG189"/>
    <mergeCell ref="AB190:AG190"/>
    <mergeCell ref="AR185:BB187"/>
    <mergeCell ref="AB186:AG186"/>
    <mergeCell ref="AB187:AG187"/>
    <mergeCell ref="AV188:AV190"/>
    <mergeCell ref="AW188:AW190"/>
    <mergeCell ref="AX188:AX190"/>
    <mergeCell ref="AY188:AY190"/>
    <mergeCell ref="AZ188:AZ190"/>
    <mergeCell ref="BA188:BB190"/>
    <mergeCell ref="W182:W184"/>
    <mergeCell ref="X182:X184"/>
    <mergeCell ref="Y182:Y184"/>
    <mergeCell ref="Z182:Z184"/>
    <mergeCell ref="AA182:AA184"/>
    <mergeCell ref="AB182:AG182"/>
    <mergeCell ref="AB183:AG183"/>
    <mergeCell ref="AB184:AG184"/>
    <mergeCell ref="AR179:BB181"/>
    <mergeCell ref="AB180:AG180"/>
    <mergeCell ref="AB181:AG181"/>
    <mergeCell ref="A182:A187"/>
    <mergeCell ref="B182:J184"/>
    <mergeCell ref="K182:N184"/>
    <mergeCell ref="O182:R184"/>
    <mergeCell ref="S182:T184"/>
    <mergeCell ref="U182:U184"/>
    <mergeCell ref="V182:V184"/>
    <mergeCell ref="I179:I181"/>
    <mergeCell ref="J179:J181"/>
    <mergeCell ref="K179:N181"/>
    <mergeCell ref="O179:R181"/>
    <mergeCell ref="S179:AA181"/>
    <mergeCell ref="AB179:AG179"/>
    <mergeCell ref="B179:C181"/>
    <mergeCell ref="D179:D181"/>
    <mergeCell ref="E179:E181"/>
    <mergeCell ref="F179:F181"/>
    <mergeCell ref="AV182:AV184"/>
    <mergeCell ref="AW182:AW184"/>
    <mergeCell ref="AX182:AX184"/>
    <mergeCell ref="AY182:AY184"/>
    <mergeCell ref="A176:A181"/>
    <mergeCell ref="B176:J178"/>
    <mergeCell ref="K176:N178"/>
    <mergeCell ref="O176:R178"/>
    <mergeCell ref="S176:T178"/>
    <mergeCell ref="U176:U178"/>
    <mergeCell ref="V176:V178"/>
    <mergeCell ref="I173:I175"/>
    <mergeCell ref="J173:J175"/>
    <mergeCell ref="K173:N175"/>
    <mergeCell ref="O173:R175"/>
    <mergeCell ref="S173:AA175"/>
    <mergeCell ref="AB173:AG173"/>
    <mergeCell ref="B173:C175"/>
    <mergeCell ref="D173:D175"/>
    <mergeCell ref="E173:E175"/>
    <mergeCell ref="F173:F175"/>
    <mergeCell ref="G173:G175"/>
    <mergeCell ref="H173:H175"/>
    <mergeCell ref="G179:G181"/>
    <mergeCell ref="H179:H181"/>
    <mergeCell ref="A170:A175"/>
    <mergeCell ref="B170:J172"/>
    <mergeCell ref="K170:N172"/>
    <mergeCell ref="O170:R172"/>
    <mergeCell ref="S170:T172"/>
    <mergeCell ref="U170:U172"/>
    <mergeCell ref="V170:V172"/>
    <mergeCell ref="W170:W172"/>
    <mergeCell ref="X170:X172"/>
    <mergeCell ref="Y170:Y172"/>
    <mergeCell ref="Z170:Z172"/>
    <mergeCell ref="W176:W178"/>
    <mergeCell ref="X176:X178"/>
    <mergeCell ref="Y176:Y178"/>
    <mergeCell ref="Z176:Z178"/>
    <mergeCell ref="AA176:AA178"/>
    <mergeCell ref="AB176:AG176"/>
    <mergeCell ref="AB177:AG177"/>
    <mergeCell ref="AB178:AG178"/>
    <mergeCell ref="AR173:BB175"/>
    <mergeCell ref="AB174:AG174"/>
    <mergeCell ref="AB175:AG175"/>
    <mergeCell ref="AV176:AV178"/>
    <mergeCell ref="AW176:AW178"/>
    <mergeCell ref="AX176:AX178"/>
    <mergeCell ref="AY176:AY178"/>
    <mergeCell ref="AZ176:AZ178"/>
    <mergeCell ref="BA176:BB178"/>
    <mergeCell ref="AO176:AO178"/>
    <mergeCell ref="AP176:AP178"/>
    <mergeCell ref="AQ176:AQ178"/>
    <mergeCell ref="AR176:AS178"/>
    <mergeCell ref="AT176:AT178"/>
    <mergeCell ref="AU176:AU178"/>
    <mergeCell ref="AH176:AH181"/>
    <mergeCell ref="AI176:AJ178"/>
    <mergeCell ref="AK176:AK178"/>
    <mergeCell ref="AL176:AL178"/>
    <mergeCell ref="AM176:AM178"/>
    <mergeCell ref="AN176:AN178"/>
    <mergeCell ref="AI179:AQ181"/>
    <mergeCell ref="I167:I169"/>
    <mergeCell ref="J167:J169"/>
    <mergeCell ref="K167:N169"/>
    <mergeCell ref="O167:R169"/>
    <mergeCell ref="S167:AA169"/>
    <mergeCell ref="AB167:AG167"/>
    <mergeCell ref="B167:C169"/>
    <mergeCell ref="D167:D169"/>
    <mergeCell ref="E167:E169"/>
    <mergeCell ref="F167:F169"/>
    <mergeCell ref="G167:G169"/>
    <mergeCell ref="H167:H169"/>
    <mergeCell ref="AU164:AU166"/>
    <mergeCell ref="AH164:AH169"/>
    <mergeCell ref="AI164:AJ166"/>
    <mergeCell ref="AK164:AK166"/>
    <mergeCell ref="AL164:AL166"/>
    <mergeCell ref="AM164:AM166"/>
    <mergeCell ref="AN164:AN166"/>
    <mergeCell ref="AI167:AQ169"/>
    <mergeCell ref="AA170:AA172"/>
    <mergeCell ref="AB170:AG170"/>
    <mergeCell ref="AB171:AG171"/>
    <mergeCell ref="AB172:AG172"/>
    <mergeCell ref="AR167:BB169"/>
    <mergeCell ref="AB168:AG168"/>
    <mergeCell ref="AB169:AG169"/>
    <mergeCell ref="AV170:AV172"/>
    <mergeCell ref="AW170:AW172"/>
    <mergeCell ref="AX170:AX172"/>
    <mergeCell ref="AY170:AY172"/>
    <mergeCell ref="AZ170:AZ172"/>
    <mergeCell ref="BA170:BB172"/>
    <mergeCell ref="AO170:AO172"/>
    <mergeCell ref="AP170:AP172"/>
    <mergeCell ref="AQ170:AQ172"/>
    <mergeCell ref="AR170:AS172"/>
    <mergeCell ref="AT170:AT172"/>
    <mergeCell ref="AU170:AU172"/>
    <mergeCell ref="AH170:AH175"/>
    <mergeCell ref="AI170:AJ172"/>
    <mergeCell ref="AK170:AK172"/>
    <mergeCell ref="AL170:AL172"/>
    <mergeCell ref="AM170:AM172"/>
    <mergeCell ref="AN170:AN172"/>
    <mergeCell ref="AI173:AQ175"/>
    <mergeCell ref="A164:A169"/>
    <mergeCell ref="B164:J166"/>
    <mergeCell ref="K164:N166"/>
    <mergeCell ref="O164:R166"/>
    <mergeCell ref="S164:T166"/>
    <mergeCell ref="U164:U166"/>
    <mergeCell ref="V164:V166"/>
    <mergeCell ref="I161:I163"/>
    <mergeCell ref="J161:J163"/>
    <mergeCell ref="K161:N163"/>
    <mergeCell ref="O161:R163"/>
    <mergeCell ref="S161:AA163"/>
    <mergeCell ref="AB161:AG161"/>
    <mergeCell ref="B161:C163"/>
    <mergeCell ref="D161:D163"/>
    <mergeCell ref="E161:E163"/>
    <mergeCell ref="F161:F163"/>
    <mergeCell ref="G161:G163"/>
    <mergeCell ref="H161:H163"/>
    <mergeCell ref="A158:A163"/>
    <mergeCell ref="B158:J160"/>
    <mergeCell ref="K158:N160"/>
    <mergeCell ref="O158:R160"/>
    <mergeCell ref="S158:T160"/>
    <mergeCell ref="U158:U160"/>
    <mergeCell ref="V158:V160"/>
    <mergeCell ref="W158:W160"/>
    <mergeCell ref="X158:X160"/>
    <mergeCell ref="Y158:Y160"/>
    <mergeCell ref="Z158:Z160"/>
    <mergeCell ref="AA158:AA160"/>
    <mergeCell ref="AB158:AG158"/>
    <mergeCell ref="AH158:AH163"/>
    <mergeCell ref="AI158:AJ160"/>
    <mergeCell ref="AK158:AK160"/>
    <mergeCell ref="AL158:AL160"/>
    <mergeCell ref="AM158:AM160"/>
    <mergeCell ref="AN158:AN160"/>
    <mergeCell ref="AI161:AQ163"/>
    <mergeCell ref="W164:W166"/>
    <mergeCell ref="X164:X166"/>
    <mergeCell ref="Y164:Y166"/>
    <mergeCell ref="Z164:Z166"/>
    <mergeCell ref="AA164:AA166"/>
    <mergeCell ref="AB164:AG164"/>
    <mergeCell ref="AB165:AG165"/>
    <mergeCell ref="AB166:AG166"/>
    <mergeCell ref="AR161:BB163"/>
    <mergeCell ref="AB162:AG162"/>
    <mergeCell ref="AB163:AG163"/>
    <mergeCell ref="AV164:AV166"/>
    <mergeCell ref="AW164:AW166"/>
    <mergeCell ref="AX164:AX166"/>
    <mergeCell ref="AY164:AY166"/>
    <mergeCell ref="AZ164:AZ166"/>
    <mergeCell ref="BA164:BB166"/>
    <mergeCell ref="AO164:AO166"/>
    <mergeCell ref="AP164:AP166"/>
    <mergeCell ref="AQ164:AQ166"/>
    <mergeCell ref="AR164:AS166"/>
    <mergeCell ref="AT164:AT166"/>
    <mergeCell ref="A152:A157"/>
    <mergeCell ref="B152:J154"/>
    <mergeCell ref="K152:N154"/>
    <mergeCell ref="O152:R154"/>
    <mergeCell ref="S152:T154"/>
    <mergeCell ref="U152:U154"/>
    <mergeCell ref="V152:V154"/>
    <mergeCell ref="W152:W154"/>
    <mergeCell ref="X152:X154"/>
    <mergeCell ref="Y152:Y154"/>
    <mergeCell ref="Z152:Z154"/>
    <mergeCell ref="AA152:AA154"/>
    <mergeCell ref="AB152:AG152"/>
    <mergeCell ref="AB153:AG153"/>
    <mergeCell ref="AB154:AG154"/>
    <mergeCell ref="AV152:AV154"/>
    <mergeCell ref="AW152:AW154"/>
    <mergeCell ref="I155:I157"/>
    <mergeCell ref="J155:J157"/>
    <mergeCell ref="K155:N157"/>
    <mergeCell ref="O155:R157"/>
    <mergeCell ref="S155:AA157"/>
    <mergeCell ref="AB155:AG155"/>
    <mergeCell ref="B155:C157"/>
    <mergeCell ref="D155:D157"/>
    <mergeCell ref="E155:E157"/>
    <mergeCell ref="F155:F157"/>
    <mergeCell ref="G155:G157"/>
    <mergeCell ref="H155:H157"/>
    <mergeCell ref="AP152:AP154"/>
    <mergeCell ref="AQ152:AQ154"/>
    <mergeCell ref="AR152:AS154"/>
    <mergeCell ref="AB150:AG150"/>
    <mergeCell ref="AB151:AG151"/>
    <mergeCell ref="AW146:AW148"/>
    <mergeCell ref="AX146:AX148"/>
    <mergeCell ref="AY146:AY148"/>
    <mergeCell ref="AB159:AG159"/>
    <mergeCell ref="AB160:AG160"/>
    <mergeCell ref="AR155:BB157"/>
    <mergeCell ref="AB156:AG156"/>
    <mergeCell ref="AB157:AG157"/>
    <mergeCell ref="AV158:AV160"/>
    <mergeCell ref="AW158:AW160"/>
    <mergeCell ref="AX158:AX160"/>
    <mergeCell ref="AY158:AY160"/>
    <mergeCell ref="AZ158:AZ160"/>
    <mergeCell ref="BA158:BB160"/>
    <mergeCell ref="AO158:AO160"/>
    <mergeCell ref="AP158:AP160"/>
    <mergeCell ref="AQ158:AQ160"/>
    <mergeCell ref="AX152:AX154"/>
    <mergeCell ref="AT152:AT154"/>
    <mergeCell ref="AU152:AU154"/>
    <mergeCell ref="AH152:AH157"/>
    <mergeCell ref="AI152:AJ154"/>
    <mergeCell ref="AK152:AK154"/>
    <mergeCell ref="AL152:AL154"/>
    <mergeCell ref="AM152:AM154"/>
    <mergeCell ref="AN152:AN154"/>
    <mergeCell ref="AI155:AQ157"/>
    <mergeCell ref="AR158:AS160"/>
    <mergeCell ref="AT158:AT160"/>
    <mergeCell ref="AU158:AU160"/>
    <mergeCell ref="A146:A151"/>
    <mergeCell ref="B146:J148"/>
    <mergeCell ref="K146:N148"/>
    <mergeCell ref="O146:R148"/>
    <mergeCell ref="S146:T148"/>
    <mergeCell ref="U146:U148"/>
    <mergeCell ref="V146:V148"/>
    <mergeCell ref="I143:I145"/>
    <mergeCell ref="J143:J145"/>
    <mergeCell ref="K143:N145"/>
    <mergeCell ref="O143:R145"/>
    <mergeCell ref="S143:AA145"/>
    <mergeCell ref="AB143:AG143"/>
    <mergeCell ref="B143:C145"/>
    <mergeCell ref="D143:D145"/>
    <mergeCell ref="E143:E145"/>
    <mergeCell ref="AV146:AV148"/>
    <mergeCell ref="I149:I151"/>
    <mergeCell ref="J149:J151"/>
    <mergeCell ref="K149:N151"/>
    <mergeCell ref="O149:R151"/>
    <mergeCell ref="S149:AA151"/>
    <mergeCell ref="AB149:AG149"/>
    <mergeCell ref="B149:C151"/>
    <mergeCell ref="D149:D151"/>
    <mergeCell ref="E149:E151"/>
    <mergeCell ref="F149:F151"/>
    <mergeCell ref="G149:G151"/>
    <mergeCell ref="H149:H151"/>
    <mergeCell ref="AO146:AO148"/>
    <mergeCell ref="AP146:AP148"/>
    <mergeCell ref="AQ146:AQ148"/>
    <mergeCell ref="S134:T136"/>
    <mergeCell ref="U134:U136"/>
    <mergeCell ref="V134:V136"/>
    <mergeCell ref="W134:W136"/>
    <mergeCell ref="X134:X136"/>
    <mergeCell ref="AY152:AY154"/>
    <mergeCell ref="AZ152:AZ154"/>
    <mergeCell ref="BA152:BB154"/>
    <mergeCell ref="AO152:AO154"/>
    <mergeCell ref="W146:W148"/>
    <mergeCell ref="X146:X148"/>
    <mergeCell ref="Y146:Y148"/>
    <mergeCell ref="Z146:Z148"/>
    <mergeCell ref="AA146:AA148"/>
    <mergeCell ref="AB146:AG146"/>
    <mergeCell ref="AB147:AG147"/>
    <mergeCell ref="AB148:AG148"/>
    <mergeCell ref="AR143:BB145"/>
    <mergeCell ref="AB144:AG144"/>
    <mergeCell ref="AB145:AG145"/>
    <mergeCell ref="BA146:BB148"/>
    <mergeCell ref="AR146:AS148"/>
    <mergeCell ref="AT146:AT148"/>
    <mergeCell ref="AU146:AU148"/>
    <mergeCell ref="AH146:AH151"/>
    <mergeCell ref="AI146:AJ148"/>
    <mergeCell ref="AK146:AK148"/>
    <mergeCell ref="AL146:AL148"/>
    <mergeCell ref="AM146:AM148"/>
    <mergeCell ref="AN146:AN148"/>
    <mergeCell ref="AI149:AQ151"/>
    <mergeCell ref="AR149:BB151"/>
    <mergeCell ref="AL140:AL142"/>
    <mergeCell ref="AM140:AM142"/>
    <mergeCell ref="AN140:AN142"/>
    <mergeCell ref="AI143:AQ145"/>
    <mergeCell ref="AX134:AX136"/>
    <mergeCell ref="AZ146:AZ148"/>
    <mergeCell ref="A140:A145"/>
    <mergeCell ref="B140:J142"/>
    <mergeCell ref="K140:N142"/>
    <mergeCell ref="O140:R142"/>
    <mergeCell ref="S140:T142"/>
    <mergeCell ref="U140:U142"/>
    <mergeCell ref="V140:V142"/>
    <mergeCell ref="I137:I139"/>
    <mergeCell ref="J137:J139"/>
    <mergeCell ref="K137:N139"/>
    <mergeCell ref="O137:R139"/>
    <mergeCell ref="S137:AA139"/>
    <mergeCell ref="AB137:AG137"/>
    <mergeCell ref="B137:C139"/>
    <mergeCell ref="D137:D139"/>
    <mergeCell ref="E137:E139"/>
    <mergeCell ref="F137:F139"/>
    <mergeCell ref="G137:G139"/>
    <mergeCell ref="H137:H139"/>
    <mergeCell ref="F143:F145"/>
    <mergeCell ref="G143:G145"/>
    <mergeCell ref="H143:H145"/>
    <mergeCell ref="A134:A139"/>
    <mergeCell ref="B134:J136"/>
    <mergeCell ref="K134:N136"/>
    <mergeCell ref="O134:R136"/>
    <mergeCell ref="AR131:BB133"/>
    <mergeCell ref="AB132:AG132"/>
    <mergeCell ref="AB133:AG133"/>
    <mergeCell ref="AV134:AV136"/>
    <mergeCell ref="AW134:AW136"/>
    <mergeCell ref="Y134:Y136"/>
    <mergeCell ref="W140:W142"/>
    <mergeCell ref="X140:X142"/>
    <mergeCell ref="Y140:Y142"/>
    <mergeCell ref="Z140:Z142"/>
    <mergeCell ref="AA140:AA142"/>
    <mergeCell ref="AB140:AG140"/>
    <mergeCell ref="AB141:AG141"/>
    <mergeCell ref="AB142:AG142"/>
    <mergeCell ref="AR137:BB139"/>
    <mergeCell ref="AB138:AG138"/>
    <mergeCell ref="AB139:AG139"/>
    <mergeCell ref="AV140:AV142"/>
    <mergeCell ref="AW140:AW142"/>
    <mergeCell ref="AX140:AX142"/>
    <mergeCell ref="AY140:AY142"/>
    <mergeCell ref="AZ140:AZ142"/>
    <mergeCell ref="BA140:BB142"/>
    <mergeCell ref="AO140:AO142"/>
    <mergeCell ref="AP140:AP142"/>
    <mergeCell ref="AQ140:AQ142"/>
    <mergeCell ref="AR140:AS142"/>
    <mergeCell ref="AT140:AT142"/>
    <mergeCell ref="AU140:AU142"/>
    <mergeCell ref="AH140:AH145"/>
    <mergeCell ref="AI140:AJ142"/>
    <mergeCell ref="AK140:AK142"/>
    <mergeCell ref="AK128:AK130"/>
    <mergeCell ref="AL128:AL130"/>
    <mergeCell ref="AM128:AM130"/>
    <mergeCell ref="AN128:AN130"/>
    <mergeCell ref="AI131:AQ133"/>
    <mergeCell ref="AH134:AH139"/>
    <mergeCell ref="AI134:AJ136"/>
    <mergeCell ref="AK134:AK136"/>
    <mergeCell ref="AL134:AL136"/>
    <mergeCell ref="AM134:AM136"/>
    <mergeCell ref="AN134:AN136"/>
    <mergeCell ref="AI137:AQ139"/>
    <mergeCell ref="Z134:Z136"/>
    <mergeCell ref="AA134:AA136"/>
    <mergeCell ref="AB134:AG134"/>
    <mergeCell ref="AB135:AG135"/>
    <mergeCell ref="AB136:AG136"/>
    <mergeCell ref="AY134:AY136"/>
    <mergeCell ref="AZ134:AZ136"/>
    <mergeCell ref="BA134:BB136"/>
    <mergeCell ref="AO134:AO136"/>
    <mergeCell ref="AP134:AP136"/>
    <mergeCell ref="AQ134:AQ136"/>
    <mergeCell ref="AR134:AS136"/>
    <mergeCell ref="AT134:AT136"/>
    <mergeCell ref="AU134:AU136"/>
    <mergeCell ref="S131:AA133"/>
    <mergeCell ref="AB131:AG131"/>
    <mergeCell ref="AQ128:AQ130"/>
    <mergeCell ref="AR128:AS130"/>
    <mergeCell ref="A128:A133"/>
    <mergeCell ref="B128:J130"/>
    <mergeCell ref="K128:N130"/>
    <mergeCell ref="O128:R130"/>
    <mergeCell ref="S128:T130"/>
    <mergeCell ref="U128:U130"/>
    <mergeCell ref="V128:V130"/>
    <mergeCell ref="I131:I133"/>
    <mergeCell ref="J131:J133"/>
    <mergeCell ref="K131:N133"/>
    <mergeCell ref="O131:R133"/>
    <mergeCell ref="B131:C133"/>
    <mergeCell ref="D131:D133"/>
    <mergeCell ref="E131:E133"/>
    <mergeCell ref="F131:F133"/>
    <mergeCell ref="G131:G133"/>
    <mergeCell ref="H131:H133"/>
    <mergeCell ref="AT128:AT130"/>
    <mergeCell ref="AU128:AU130"/>
    <mergeCell ref="I125:I127"/>
    <mergeCell ref="J125:J127"/>
    <mergeCell ref="K125:N127"/>
    <mergeCell ref="O125:R127"/>
    <mergeCell ref="S125:AA127"/>
    <mergeCell ref="AB125:AG125"/>
    <mergeCell ref="B125:C127"/>
    <mergeCell ref="D125:D127"/>
    <mergeCell ref="E125:E127"/>
    <mergeCell ref="F125:F127"/>
    <mergeCell ref="G125:G127"/>
    <mergeCell ref="H125:H127"/>
    <mergeCell ref="A122:A127"/>
    <mergeCell ref="B122:J124"/>
    <mergeCell ref="K122:N124"/>
    <mergeCell ref="O122:R124"/>
    <mergeCell ref="S122:T124"/>
    <mergeCell ref="U122:U124"/>
    <mergeCell ref="V122:V124"/>
    <mergeCell ref="AQ122:AQ124"/>
    <mergeCell ref="AR122:AS124"/>
    <mergeCell ref="AT122:AT124"/>
    <mergeCell ref="AU122:AU124"/>
    <mergeCell ref="AH122:AH127"/>
    <mergeCell ref="AI122:AJ124"/>
    <mergeCell ref="AK122:AK124"/>
    <mergeCell ref="AL122:AL124"/>
    <mergeCell ref="AM122:AM124"/>
    <mergeCell ref="AN122:AN124"/>
    <mergeCell ref="AI125:AQ127"/>
    <mergeCell ref="W128:W130"/>
    <mergeCell ref="X128:X130"/>
    <mergeCell ref="Y128:Y130"/>
    <mergeCell ref="Z128:Z130"/>
    <mergeCell ref="AA128:AA130"/>
    <mergeCell ref="AB128:AG128"/>
    <mergeCell ref="AB129:AG129"/>
    <mergeCell ref="AB130:AG130"/>
    <mergeCell ref="AR125:BB127"/>
    <mergeCell ref="AB126:AG126"/>
    <mergeCell ref="AB127:AG127"/>
    <mergeCell ref="AV128:AV130"/>
    <mergeCell ref="AW128:AW130"/>
    <mergeCell ref="AX128:AX130"/>
    <mergeCell ref="AY128:AY130"/>
    <mergeCell ref="AZ128:AZ130"/>
    <mergeCell ref="BA128:BB130"/>
    <mergeCell ref="AO128:AO130"/>
    <mergeCell ref="AP128:AP130"/>
    <mergeCell ref="AH128:AH133"/>
    <mergeCell ref="AI128:AJ130"/>
    <mergeCell ref="AI116:AJ118"/>
    <mergeCell ref="AK116:AK118"/>
    <mergeCell ref="AL116:AL118"/>
    <mergeCell ref="AM116:AM118"/>
    <mergeCell ref="AN116:AN118"/>
    <mergeCell ref="AI119:AQ121"/>
    <mergeCell ref="W122:W124"/>
    <mergeCell ref="X122:X124"/>
    <mergeCell ref="Y122:Y124"/>
    <mergeCell ref="Z122:Z124"/>
    <mergeCell ref="AA122:AA124"/>
    <mergeCell ref="AB122:AG122"/>
    <mergeCell ref="AB123:AG123"/>
    <mergeCell ref="AB124:AG124"/>
    <mergeCell ref="AR119:BB121"/>
    <mergeCell ref="AB120:AG120"/>
    <mergeCell ref="AB121:AG121"/>
    <mergeCell ref="AV122:AV124"/>
    <mergeCell ref="AW122:AW124"/>
    <mergeCell ref="AX122:AX124"/>
    <mergeCell ref="AY122:AY124"/>
    <mergeCell ref="AZ122:AZ124"/>
    <mergeCell ref="BA122:BB124"/>
    <mergeCell ref="AO122:AO124"/>
    <mergeCell ref="AP122:AP124"/>
    <mergeCell ref="S119:AA121"/>
    <mergeCell ref="AB119:AG119"/>
    <mergeCell ref="AO116:AO118"/>
    <mergeCell ref="AP116:AP118"/>
    <mergeCell ref="AQ116:AQ118"/>
    <mergeCell ref="AR116:AS118"/>
    <mergeCell ref="AT116:AT118"/>
    <mergeCell ref="A116:A121"/>
    <mergeCell ref="B116:J118"/>
    <mergeCell ref="K116:N118"/>
    <mergeCell ref="O116:R118"/>
    <mergeCell ref="S116:T118"/>
    <mergeCell ref="U116:U118"/>
    <mergeCell ref="V116:V118"/>
    <mergeCell ref="I113:I115"/>
    <mergeCell ref="J113:J115"/>
    <mergeCell ref="K113:N115"/>
    <mergeCell ref="O113:R115"/>
    <mergeCell ref="S113:AA115"/>
    <mergeCell ref="AB113:AG113"/>
    <mergeCell ref="B113:C115"/>
    <mergeCell ref="D113:D115"/>
    <mergeCell ref="E113:E115"/>
    <mergeCell ref="F113:F115"/>
    <mergeCell ref="G113:G115"/>
    <mergeCell ref="H113:H115"/>
    <mergeCell ref="I119:I121"/>
    <mergeCell ref="J119:J121"/>
    <mergeCell ref="K119:N121"/>
    <mergeCell ref="O119:R121"/>
    <mergeCell ref="B119:C121"/>
    <mergeCell ref="D119:D121"/>
    <mergeCell ref="E119:E121"/>
    <mergeCell ref="F119:F121"/>
    <mergeCell ref="G119:G121"/>
    <mergeCell ref="H119:H121"/>
    <mergeCell ref="AO110:AO112"/>
    <mergeCell ref="AP110:AP112"/>
    <mergeCell ref="AQ110:AQ112"/>
    <mergeCell ref="AR110:AS112"/>
    <mergeCell ref="AT110:AT112"/>
    <mergeCell ref="AU110:AU112"/>
    <mergeCell ref="AH110:AH115"/>
    <mergeCell ref="AI110:AJ112"/>
    <mergeCell ref="AK110:AK112"/>
    <mergeCell ref="AL110:AL112"/>
    <mergeCell ref="AM110:AM112"/>
    <mergeCell ref="AN110:AN112"/>
    <mergeCell ref="AI113:AQ115"/>
    <mergeCell ref="W116:W118"/>
    <mergeCell ref="X116:X118"/>
    <mergeCell ref="Y116:Y118"/>
    <mergeCell ref="Z116:Z118"/>
    <mergeCell ref="AA116:AA118"/>
    <mergeCell ref="AB116:AG116"/>
    <mergeCell ref="AB117:AG117"/>
    <mergeCell ref="AB118:AG118"/>
    <mergeCell ref="AR113:BB115"/>
    <mergeCell ref="AB114:AG114"/>
    <mergeCell ref="AB115:AG115"/>
    <mergeCell ref="AV116:AV118"/>
    <mergeCell ref="AW116:AW118"/>
    <mergeCell ref="AX116:AX118"/>
    <mergeCell ref="AY116:AY118"/>
    <mergeCell ref="AZ116:AZ118"/>
    <mergeCell ref="BA116:BB118"/>
    <mergeCell ref="AU116:AU118"/>
    <mergeCell ref="AH116:AH121"/>
    <mergeCell ref="W110:W112"/>
    <mergeCell ref="X110:X112"/>
    <mergeCell ref="Y110:Y112"/>
    <mergeCell ref="Z110:Z112"/>
    <mergeCell ref="AA110:AA112"/>
    <mergeCell ref="AB110:AG110"/>
    <mergeCell ref="AB111:AG111"/>
    <mergeCell ref="AB112:AG112"/>
    <mergeCell ref="AR107:BB109"/>
    <mergeCell ref="AB108:AG108"/>
    <mergeCell ref="AB109:AG109"/>
    <mergeCell ref="A110:A115"/>
    <mergeCell ref="B110:J112"/>
    <mergeCell ref="K110:N112"/>
    <mergeCell ref="O110:R112"/>
    <mergeCell ref="S110:T112"/>
    <mergeCell ref="U110:U112"/>
    <mergeCell ref="V110:V112"/>
    <mergeCell ref="I107:I109"/>
    <mergeCell ref="J107:J109"/>
    <mergeCell ref="K107:N109"/>
    <mergeCell ref="O107:R109"/>
    <mergeCell ref="S107:AA109"/>
    <mergeCell ref="AB107:AG107"/>
    <mergeCell ref="B107:C109"/>
    <mergeCell ref="D107:D109"/>
    <mergeCell ref="E107:E109"/>
    <mergeCell ref="F107:F109"/>
    <mergeCell ref="AV110:AV112"/>
    <mergeCell ref="AW110:AW112"/>
    <mergeCell ref="AX110:AX112"/>
    <mergeCell ref="AY110:AY112"/>
    <mergeCell ref="A104:A109"/>
    <mergeCell ref="B104:J106"/>
    <mergeCell ref="K104:N106"/>
    <mergeCell ref="O104:R106"/>
    <mergeCell ref="S104:T106"/>
    <mergeCell ref="U104:U106"/>
    <mergeCell ref="V104:V106"/>
    <mergeCell ref="I101:I103"/>
    <mergeCell ref="J101:J103"/>
    <mergeCell ref="K101:N103"/>
    <mergeCell ref="O101:R103"/>
    <mergeCell ref="S101:AA103"/>
    <mergeCell ref="AB101:AG101"/>
    <mergeCell ref="B101:C103"/>
    <mergeCell ref="D101:D103"/>
    <mergeCell ref="E101:E103"/>
    <mergeCell ref="F101:F103"/>
    <mergeCell ref="G101:G103"/>
    <mergeCell ref="H101:H103"/>
    <mergeCell ref="G107:G109"/>
    <mergeCell ref="H107:H109"/>
    <mergeCell ref="A98:A103"/>
    <mergeCell ref="B98:J100"/>
    <mergeCell ref="K98:N100"/>
    <mergeCell ref="O98:R100"/>
    <mergeCell ref="S98:T100"/>
    <mergeCell ref="U98:U100"/>
    <mergeCell ref="V98:V100"/>
    <mergeCell ref="W98:W100"/>
    <mergeCell ref="X98:X100"/>
    <mergeCell ref="Y98:Y100"/>
    <mergeCell ref="Z98:Z100"/>
    <mergeCell ref="W104:W106"/>
    <mergeCell ref="X104:X106"/>
    <mergeCell ref="Y104:Y106"/>
    <mergeCell ref="Z104:Z106"/>
    <mergeCell ref="AA104:AA106"/>
    <mergeCell ref="AB104:AG104"/>
    <mergeCell ref="AB105:AG105"/>
    <mergeCell ref="AB106:AG106"/>
    <mergeCell ref="AR101:BB103"/>
    <mergeCell ref="AB102:AG102"/>
    <mergeCell ref="AB103:AG103"/>
    <mergeCell ref="AV104:AV106"/>
    <mergeCell ref="AW104:AW106"/>
    <mergeCell ref="AX104:AX106"/>
    <mergeCell ref="AY104:AY106"/>
    <mergeCell ref="AZ104:AZ106"/>
    <mergeCell ref="BA104:BB106"/>
    <mergeCell ref="AO104:AO106"/>
    <mergeCell ref="AP104:AP106"/>
    <mergeCell ref="AQ104:AQ106"/>
    <mergeCell ref="AR104:AS106"/>
    <mergeCell ref="AT104:AT106"/>
    <mergeCell ref="AU104:AU106"/>
    <mergeCell ref="AH104:AH109"/>
    <mergeCell ref="AI104:AJ106"/>
    <mergeCell ref="AK104:AK106"/>
    <mergeCell ref="AL104:AL106"/>
    <mergeCell ref="AM104:AM106"/>
    <mergeCell ref="AN104:AN106"/>
    <mergeCell ref="AI107:AQ109"/>
    <mergeCell ref="I95:I97"/>
    <mergeCell ref="J95:J97"/>
    <mergeCell ref="K95:N97"/>
    <mergeCell ref="O95:R97"/>
    <mergeCell ref="S95:AA97"/>
    <mergeCell ref="AB95:AG95"/>
    <mergeCell ref="B95:C97"/>
    <mergeCell ref="D95:D97"/>
    <mergeCell ref="E95:E97"/>
    <mergeCell ref="F95:F97"/>
    <mergeCell ref="G95:G97"/>
    <mergeCell ref="H95:H97"/>
    <mergeCell ref="AU92:AU94"/>
    <mergeCell ref="AH92:AH97"/>
    <mergeCell ref="AI92:AJ94"/>
    <mergeCell ref="AK92:AK94"/>
    <mergeCell ref="AL92:AL94"/>
    <mergeCell ref="AM92:AM94"/>
    <mergeCell ref="AN92:AN94"/>
    <mergeCell ref="AI95:AQ97"/>
    <mergeCell ref="AA98:AA100"/>
    <mergeCell ref="AB98:AG98"/>
    <mergeCell ref="AB99:AG99"/>
    <mergeCell ref="AB100:AG100"/>
    <mergeCell ref="AR95:BB97"/>
    <mergeCell ref="AB96:AG96"/>
    <mergeCell ref="AB97:AG97"/>
    <mergeCell ref="AV98:AV100"/>
    <mergeCell ref="AW98:AW100"/>
    <mergeCell ref="AX98:AX100"/>
    <mergeCell ref="AY98:AY100"/>
    <mergeCell ref="AZ98:AZ100"/>
    <mergeCell ref="BA98:BB100"/>
    <mergeCell ref="AO98:AO100"/>
    <mergeCell ref="AP98:AP100"/>
    <mergeCell ref="AQ98:AQ100"/>
    <mergeCell ref="AR98:AS100"/>
    <mergeCell ref="AT98:AT100"/>
    <mergeCell ref="AU98:AU100"/>
    <mergeCell ref="AH98:AH103"/>
    <mergeCell ref="AI98:AJ100"/>
    <mergeCell ref="AK98:AK100"/>
    <mergeCell ref="AL98:AL100"/>
    <mergeCell ref="AM98:AM100"/>
    <mergeCell ref="AN98:AN100"/>
    <mergeCell ref="AI101:AQ103"/>
    <mergeCell ref="A92:A97"/>
    <mergeCell ref="B92:J94"/>
    <mergeCell ref="K92:N94"/>
    <mergeCell ref="O92:R94"/>
    <mergeCell ref="S92:T94"/>
    <mergeCell ref="U92:U94"/>
    <mergeCell ref="V92:V94"/>
    <mergeCell ref="I89:I91"/>
    <mergeCell ref="J89:J91"/>
    <mergeCell ref="K89:N91"/>
    <mergeCell ref="O89:R91"/>
    <mergeCell ref="S89:AA91"/>
    <mergeCell ref="AB89:AG89"/>
    <mergeCell ref="B89:C91"/>
    <mergeCell ref="D89:D91"/>
    <mergeCell ref="E89:E91"/>
    <mergeCell ref="F89:F91"/>
    <mergeCell ref="G89:G91"/>
    <mergeCell ref="H89:H91"/>
    <mergeCell ref="A86:A91"/>
    <mergeCell ref="B86:J88"/>
    <mergeCell ref="K86:N88"/>
    <mergeCell ref="O86:R88"/>
    <mergeCell ref="S86:T88"/>
    <mergeCell ref="U86:U88"/>
    <mergeCell ref="V86:V88"/>
    <mergeCell ref="W86:W88"/>
    <mergeCell ref="X86:X88"/>
    <mergeCell ref="Y86:Y88"/>
    <mergeCell ref="Z86:Z88"/>
    <mergeCell ref="AA86:AA88"/>
    <mergeCell ref="AB86:AG86"/>
    <mergeCell ref="AH86:AH91"/>
    <mergeCell ref="AI86:AJ88"/>
    <mergeCell ref="AK86:AK88"/>
    <mergeCell ref="AL86:AL88"/>
    <mergeCell ref="AM86:AM88"/>
    <mergeCell ref="AN86:AN88"/>
    <mergeCell ref="AI89:AQ91"/>
    <mergeCell ref="W92:W94"/>
    <mergeCell ref="X92:X94"/>
    <mergeCell ref="Y92:Y94"/>
    <mergeCell ref="Z92:Z94"/>
    <mergeCell ref="AA92:AA94"/>
    <mergeCell ref="AB92:AG92"/>
    <mergeCell ref="AB93:AG93"/>
    <mergeCell ref="AB94:AG94"/>
    <mergeCell ref="AR89:BB91"/>
    <mergeCell ref="AB90:AG90"/>
    <mergeCell ref="AB91:AG91"/>
    <mergeCell ref="AV92:AV94"/>
    <mergeCell ref="AW92:AW94"/>
    <mergeCell ref="AX92:AX94"/>
    <mergeCell ref="AY92:AY94"/>
    <mergeCell ref="AZ92:AZ94"/>
    <mergeCell ref="BA92:BB94"/>
    <mergeCell ref="AO92:AO94"/>
    <mergeCell ref="AP92:AP94"/>
    <mergeCell ref="AQ92:AQ94"/>
    <mergeCell ref="AR92:AS94"/>
    <mergeCell ref="AT92:AT94"/>
    <mergeCell ref="AB87:AG87"/>
    <mergeCell ref="I83:I85"/>
    <mergeCell ref="J83:J85"/>
    <mergeCell ref="K83:N85"/>
    <mergeCell ref="O83:R85"/>
    <mergeCell ref="S83:AA85"/>
    <mergeCell ref="AB83:AG83"/>
    <mergeCell ref="B83:C85"/>
    <mergeCell ref="D83:D85"/>
    <mergeCell ref="E83:E85"/>
    <mergeCell ref="F83:F85"/>
    <mergeCell ref="G83:G85"/>
    <mergeCell ref="H83:H85"/>
    <mergeCell ref="AP80:AP82"/>
    <mergeCell ref="AQ80:AQ82"/>
    <mergeCell ref="AR80:AS82"/>
    <mergeCell ref="AT80:AT82"/>
    <mergeCell ref="AU80:AU82"/>
    <mergeCell ref="AH80:AH85"/>
    <mergeCell ref="AI80:AJ82"/>
    <mergeCell ref="AK80:AK82"/>
    <mergeCell ref="AL80:AL82"/>
    <mergeCell ref="AM80:AM82"/>
    <mergeCell ref="AN80:AN82"/>
    <mergeCell ref="AI83:AQ85"/>
    <mergeCell ref="AB88:AG88"/>
    <mergeCell ref="AR83:BB85"/>
    <mergeCell ref="AB84:AG84"/>
    <mergeCell ref="AB85:AG85"/>
    <mergeCell ref="AV86:AV88"/>
    <mergeCell ref="AW86:AW88"/>
    <mergeCell ref="AX86:AX88"/>
    <mergeCell ref="AY86:AY88"/>
    <mergeCell ref="AZ86:AZ88"/>
    <mergeCell ref="BA86:BB88"/>
    <mergeCell ref="AO86:AO88"/>
    <mergeCell ref="AP86:AP88"/>
    <mergeCell ref="AQ86:AQ88"/>
    <mergeCell ref="A80:A85"/>
    <mergeCell ref="B80:J82"/>
    <mergeCell ref="K80:N82"/>
    <mergeCell ref="O80:R82"/>
    <mergeCell ref="S80:T82"/>
    <mergeCell ref="U80:U82"/>
    <mergeCell ref="V80:V82"/>
    <mergeCell ref="W80:W82"/>
    <mergeCell ref="X80:X82"/>
    <mergeCell ref="Y80:Y82"/>
    <mergeCell ref="Z80:Z82"/>
    <mergeCell ref="AA80:AA82"/>
    <mergeCell ref="AB80:AG80"/>
    <mergeCell ref="AB81:AG81"/>
    <mergeCell ref="AB82:AG82"/>
    <mergeCell ref="AV80:AV82"/>
    <mergeCell ref="AW80:AW82"/>
    <mergeCell ref="AX80:AX82"/>
    <mergeCell ref="AO80:AO82"/>
    <mergeCell ref="AH74:AH79"/>
    <mergeCell ref="AI74:AJ76"/>
    <mergeCell ref="AK74:AK76"/>
    <mergeCell ref="AL74:AL76"/>
    <mergeCell ref="AM74:AM76"/>
    <mergeCell ref="AN74:AN76"/>
    <mergeCell ref="AI77:AQ79"/>
    <mergeCell ref="AR77:BB79"/>
    <mergeCell ref="AB78:AG78"/>
    <mergeCell ref="AB79:AG79"/>
    <mergeCell ref="W74:W76"/>
    <mergeCell ref="X74:X76"/>
    <mergeCell ref="Y74:Y76"/>
    <mergeCell ref="Z74:Z76"/>
    <mergeCell ref="AA74:AA76"/>
    <mergeCell ref="AB74:AG74"/>
    <mergeCell ref="AB75:AG75"/>
    <mergeCell ref="AB76:AG76"/>
    <mergeCell ref="A74:A79"/>
    <mergeCell ref="B74:J76"/>
    <mergeCell ref="K74:N76"/>
    <mergeCell ref="O74:R76"/>
    <mergeCell ref="S74:T76"/>
    <mergeCell ref="U74:U76"/>
    <mergeCell ref="V74:V76"/>
    <mergeCell ref="I71:I73"/>
    <mergeCell ref="J71:J73"/>
    <mergeCell ref="K71:N73"/>
    <mergeCell ref="O71:R73"/>
    <mergeCell ref="S71:AA73"/>
    <mergeCell ref="AB71:AG71"/>
    <mergeCell ref="B71:C73"/>
    <mergeCell ref="D71:D73"/>
    <mergeCell ref="E71:E73"/>
    <mergeCell ref="F71:F73"/>
    <mergeCell ref="G71:G73"/>
    <mergeCell ref="H71:H73"/>
    <mergeCell ref="I77:I79"/>
    <mergeCell ref="J77:J79"/>
    <mergeCell ref="K77:N79"/>
    <mergeCell ref="O77:R79"/>
    <mergeCell ref="S77:AA79"/>
    <mergeCell ref="AB77:AG77"/>
    <mergeCell ref="B77:C79"/>
    <mergeCell ref="D77:D79"/>
    <mergeCell ref="E77:E79"/>
    <mergeCell ref="F77:F79"/>
    <mergeCell ref="G77:G79"/>
    <mergeCell ref="H77:H79"/>
    <mergeCell ref="AB72:AG72"/>
    <mergeCell ref="AB73:AG73"/>
    <mergeCell ref="AV74:AV76"/>
    <mergeCell ref="AW74:AW76"/>
    <mergeCell ref="AX74:AX76"/>
    <mergeCell ref="AY74:AY76"/>
    <mergeCell ref="AZ74:AZ76"/>
    <mergeCell ref="W68:W70"/>
    <mergeCell ref="X68:X70"/>
    <mergeCell ref="AW68:AW70"/>
    <mergeCell ref="AX68:AX70"/>
    <mergeCell ref="AY68:AY70"/>
    <mergeCell ref="AZ68:AZ70"/>
    <mergeCell ref="A62:A67"/>
    <mergeCell ref="B62:J64"/>
    <mergeCell ref="BA68:BB70"/>
    <mergeCell ref="AO68:AO70"/>
    <mergeCell ref="AP68:AP70"/>
    <mergeCell ref="AQ68:AQ70"/>
    <mergeCell ref="AR68:AS70"/>
    <mergeCell ref="AT68:AT70"/>
    <mergeCell ref="AU68:AU70"/>
    <mergeCell ref="AH68:AH73"/>
    <mergeCell ref="AI68:AJ70"/>
    <mergeCell ref="AK68:AK70"/>
    <mergeCell ref="AL68:AL70"/>
    <mergeCell ref="AM68:AM70"/>
    <mergeCell ref="AN68:AN70"/>
    <mergeCell ref="AI71:AQ73"/>
    <mergeCell ref="A68:A73"/>
    <mergeCell ref="B68:J70"/>
    <mergeCell ref="BA74:BB76"/>
    <mergeCell ref="B65:C67"/>
    <mergeCell ref="D65:D67"/>
    <mergeCell ref="E65:E67"/>
    <mergeCell ref="AV68:AV70"/>
    <mergeCell ref="AB59:AG59"/>
    <mergeCell ref="B59:C61"/>
    <mergeCell ref="D59:D61"/>
    <mergeCell ref="E59:E61"/>
    <mergeCell ref="F59:F61"/>
    <mergeCell ref="G59:G61"/>
    <mergeCell ref="H59:H61"/>
    <mergeCell ref="AA62:AA64"/>
    <mergeCell ref="AB62:AG62"/>
    <mergeCell ref="AB63:AG63"/>
    <mergeCell ref="AB64:AG64"/>
    <mergeCell ref="Y68:Y70"/>
    <mergeCell ref="Z68:Z70"/>
    <mergeCell ref="AA68:AA70"/>
    <mergeCell ref="AB68:AG68"/>
    <mergeCell ref="AB69:AG69"/>
    <mergeCell ref="AB70:AG70"/>
    <mergeCell ref="I59:I61"/>
    <mergeCell ref="J59:J61"/>
    <mergeCell ref="K59:N61"/>
    <mergeCell ref="O59:R61"/>
    <mergeCell ref="S59:AA61"/>
    <mergeCell ref="AB60:AG60"/>
    <mergeCell ref="AB61:AG61"/>
    <mergeCell ref="K68:N70"/>
    <mergeCell ref="O68:R70"/>
    <mergeCell ref="S68:T70"/>
    <mergeCell ref="U68:U70"/>
    <mergeCell ref="V68:V70"/>
    <mergeCell ref="I65:I67"/>
    <mergeCell ref="J65:J67"/>
    <mergeCell ref="K65:N67"/>
    <mergeCell ref="O65:R67"/>
    <mergeCell ref="S65:AA67"/>
    <mergeCell ref="AB65:AG65"/>
    <mergeCell ref="AH62:AH67"/>
    <mergeCell ref="AI62:AJ64"/>
    <mergeCell ref="AK62:AK64"/>
    <mergeCell ref="AL62:AL64"/>
    <mergeCell ref="AM62:AM64"/>
    <mergeCell ref="AN62:AN64"/>
    <mergeCell ref="AI65:AQ67"/>
    <mergeCell ref="AR65:BB67"/>
    <mergeCell ref="AB66:AG66"/>
    <mergeCell ref="AB67:AG67"/>
    <mergeCell ref="A56:A61"/>
    <mergeCell ref="B56:J58"/>
    <mergeCell ref="K56:N58"/>
    <mergeCell ref="O56:R58"/>
    <mergeCell ref="S56:T58"/>
    <mergeCell ref="U56:U58"/>
    <mergeCell ref="V56:V58"/>
    <mergeCell ref="W56:W58"/>
    <mergeCell ref="X56:X58"/>
    <mergeCell ref="Y56:Y58"/>
    <mergeCell ref="W62:W64"/>
    <mergeCell ref="X62:X64"/>
    <mergeCell ref="Y62:Y64"/>
    <mergeCell ref="Z62:Z64"/>
    <mergeCell ref="K62:N64"/>
    <mergeCell ref="O62:R64"/>
    <mergeCell ref="S62:T64"/>
    <mergeCell ref="U62:U64"/>
    <mergeCell ref="V62:V64"/>
    <mergeCell ref="Z56:Z58"/>
    <mergeCell ref="AM56:AM58"/>
    <mergeCell ref="AN56:AN58"/>
    <mergeCell ref="AI59:AQ61"/>
    <mergeCell ref="AR59:BB61"/>
    <mergeCell ref="AV62:AV64"/>
    <mergeCell ref="AW62:AW64"/>
    <mergeCell ref="AX62:AX64"/>
    <mergeCell ref="AY62:AY64"/>
    <mergeCell ref="AZ62:AZ64"/>
    <mergeCell ref="BA62:BB64"/>
    <mergeCell ref="AO62:AO64"/>
    <mergeCell ref="AP62:AP64"/>
    <mergeCell ref="AQ62:AQ64"/>
    <mergeCell ref="AR62:AS64"/>
    <mergeCell ref="AT62:AT64"/>
    <mergeCell ref="AU62:AU64"/>
    <mergeCell ref="AI56:AJ58"/>
    <mergeCell ref="AK56:AK58"/>
    <mergeCell ref="AL56:AL58"/>
    <mergeCell ref="F65:F67"/>
    <mergeCell ref="G65:G67"/>
    <mergeCell ref="H65:H67"/>
    <mergeCell ref="AA56:AA58"/>
    <mergeCell ref="AB56:AG56"/>
    <mergeCell ref="AB57:AG57"/>
    <mergeCell ref="AB58:AG58"/>
    <mergeCell ref="AR53:BB55"/>
    <mergeCell ref="AB54:AG54"/>
    <mergeCell ref="AB55:AG55"/>
    <mergeCell ref="AV56:AV58"/>
    <mergeCell ref="AW56:AW58"/>
    <mergeCell ref="AX56:AX58"/>
    <mergeCell ref="AY56:AY58"/>
    <mergeCell ref="AZ56:AZ58"/>
    <mergeCell ref="BA56:BB58"/>
    <mergeCell ref="AO56:AO58"/>
    <mergeCell ref="AP56:AP58"/>
    <mergeCell ref="AQ56:AQ58"/>
    <mergeCell ref="AR56:AS58"/>
    <mergeCell ref="AT56:AT58"/>
    <mergeCell ref="AU56:AU58"/>
    <mergeCell ref="S53:AA55"/>
    <mergeCell ref="AB53:AG53"/>
    <mergeCell ref="AH50:AH55"/>
    <mergeCell ref="AI50:AJ52"/>
    <mergeCell ref="AK50:AK52"/>
    <mergeCell ref="AL50:AL52"/>
    <mergeCell ref="AM50:AM52"/>
    <mergeCell ref="AN50:AN52"/>
    <mergeCell ref="AI53:AQ55"/>
    <mergeCell ref="AH56:AH61"/>
    <mergeCell ref="A50:A55"/>
    <mergeCell ref="B50:J52"/>
    <mergeCell ref="K50:N52"/>
    <mergeCell ref="O50:R52"/>
    <mergeCell ref="S50:T52"/>
    <mergeCell ref="U50:U52"/>
    <mergeCell ref="V50:V52"/>
    <mergeCell ref="I47:I49"/>
    <mergeCell ref="J47:J49"/>
    <mergeCell ref="K47:N49"/>
    <mergeCell ref="O47:R49"/>
    <mergeCell ref="S47:AA49"/>
    <mergeCell ref="AB47:AG47"/>
    <mergeCell ref="B47:C49"/>
    <mergeCell ref="D47:D49"/>
    <mergeCell ref="E47:E49"/>
    <mergeCell ref="F47:F49"/>
    <mergeCell ref="I53:I55"/>
    <mergeCell ref="J53:J55"/>
    <mergeCell ref="K53:N55"/>
    <mergeCell ref="O53:R55"/>
    <mergeCell ref="B53:C55"/>
    <mergeCell ref="D53:D55"/>
    <mergeCell ref="E53:E55"/>
    <mergeCell ref="F53:F55"/>
    <mergeCell ref="G53:G55"/>
    <mergeCell ref="H53:H55"/>
    <mergeCell ref="W50:W52"/>
    <mergeCell ref="X50:X52"/>
    <mergeCell ref="Y50:Y52"/>
    <mergeCell ref="A44:A49"/>
    <mergeCell ref="B44:J46"/>
    <mergeCell ref="Z50:Z52"/>
    <mergeCell ref="AA50:AA52"/>
    <mergeCell ref="AB50:AG50"/>
    <mergeCell ref="AB51:AG51"/>
    <mergeCell ref="AB52:AG52"/>
    <mergeCell ref="G47:G49"/>
    <mergeCell ref="H47:H49"/>
    <mergeCell ref="AR47:BB49"/>
    <mergeCell ref="AB48:AG48"/>
    <mergeCell ref="AB49:AG49"/>
    <mergeCell ref="AV50:AV52"/>
    <mergeCell ref="AW50:AW52"/>
    <mergeCell ref="AX50:AX52"/>
    <mergeCell ref="AY50:AY52"/>
    <mergeCell ref="AZ50:AZ52"/>
    <mergeCell ref="BA50:BB52"/>
    <mergeCell ref="AO50:AO52"/>
    <mergeCell ref="AP50:AP52"/>
    <mergeCell ref="AQ50:AQ52"/>
    <mergeCell ref="AR50:AS52"/>
    <mergeCell ref="AT50:AT52"/>
    <mergeCell ref="AU50:AU52"/>
    <mergeCell ref="A38:A43"/>
    <mergeCell ref="B38:J40"/>
    <mergeCell ref="K38:N40"/>
    <mergeCell ref="O38:R40"/>
    <mergeCell ref="G41:G43"/>
    <mergeCell ref="H41:H43"/>
    <mergeCell ref="I41:I43"/>
    <mergeCell ref="AO44:AO46"/>
    <mergeCell ref="AP44:AP46"/>
    <mergeCell ref="AQ44:AQ46"/>
    <mergeCell ref="B41:C43"/>
    <mergeCell ref="D41:D43"/>
    <mergeCell ref="AH44:AH49"/>
    <mergeCell ref="AI44:AJ46"/>
    <mergeCell ref="AK44:AK46"/>
    <mergeCell ref="AL44:AL46"/>
    <mergeCell ref="AM44:AM46"/>
    <mergeCell ref="AB39:AG39"/>
    <mergeCell ref="AI47:AQ49"/>
    <mergeCell ref="E41:E43"/>
    <mergeCell ref="F41:F43"/>
    <mergeCell ref="V38:V40"/>
    <mergeCell ref="W38:W40"/>
    <mergeCell ref="X38:X40"/>
    <mergeCell ref="Y38:Y40"/>
    <mergeCell ref="Z38:Z40"/>
    <mergeCell ref="AA38:AA40"/>
    <mergeCell ref="W44:W46"/>
    <mergeCell ref="X44:X46"/>
    <mergeCell ref="Y44:Y46"/>
    <mergeCell ref="Z44:Z46"/>
    <mergeCell ref="AA44:AA46"/>
    <mergeCell ref="AB44:AG44"/>
    <mergeCell ref="AB45:AG45"/>
    <mergeCell ref="AB46:AG46"/>
    <mergeCell ref="AB42:AG42"/>
    <mergeCell ref="AB43:AG43"/>
    <mergeCell ref="AB40:AG40"/>
    <mergeCell ref="K44:N46"/>
    <mergeCell ref="O44:R46"/>
    <mergeCell ref="S44:T46"/>
    <mergeCell ref="U44:U46"/>
    <mergeCell ref="V44:V46"/>
    <mergeCell ref="J41:J43"/>
    <mergeCell ref="K41:N43"/>
    <mergeCell ref="O41:R43"/>
    <mergeCell ref="S41:AA43"/>
    <mergeCell ref="AB41:AG41"/>
    <mergeCell ref="A32:A37"/>
    <mergeCell ref="B32:J34"/>
    <mergeCell ref="K32:N34"/>
    <mergeCell ref="O32:R34"/>
    <mergeCell ref="S32:T34"/>
    <mergeCell ref="U32:U34"/>
    <mergeCell ref="V32:V34"/>
    <mergeCell ref="W32:W34"/>
    <mergeCell ref="AR35:BB37"/>
    <mergeCell ref="AB36:AG36"/>
    <mergeCell ref="AB37:AG37"/>
    <mergeCell ref="AY32:AY34"/>
    <mergeCell ref="AZ32:AZ34"/>
    <mergeCell ref="BA32:BB34"/>
    <mergeCell ref="I35:I37"/>
    <mergeCell ref="J35:J37"/>
    <mergeCell ref="K35:N37"/>
    <mergeCell ref="O35:R37"/>
    <mergeCell ref="S35:AA37"/>
    <mergeCell ref="AB35:AG35"/>
    <mergeCell ref="B35:C37"/>
    <mergeCell ref="D35:D37"/>
    <mergeCell ref="E35:E37"/>
    <mergeCell ref="F35:F37"/>
    <mergeCell ref="G35:G37"/>
    <mergeCell ref="H35:H37"/>
    <mergeCell ref="AW32:AW34"/>
    <mergeCell ref="AX32:AX34"/>
    <mergeCell ref="X32:X34"/>
    <mergeCell ref="Y32:Y34"/>
    <mergeCell ref="Z32:Z34"/>
    <mergeCell ref="AA32:AA34"/>
    <mergeCell ref="A27:A31"/>
    <mergeCell ref="B27:J28"/>
    <mergeCell ref="K27:N28"/>
    <mergeCell ref="O27:R28"/>
    <mergeCell ref="S27:AA28"/>
    <mergeCell ref="AB27:AH30"/>
    <mergeCell ref="AI27:AQ28"/>
    <mergeCell ref="AY31:AZ31"/>
    <mergeCell ref="BA31:BB31"/>
    <mergeCell ref="AL31:AM31"/>
    <mergeCell ref="AN31:AO31"/>
    <mergeCell ref="AP31:AQ31"/>
    <mergeCell ref="AR31:AT31"/>
    <mergeCell ref="AU31:AV31"/>
    <mergeCell ref="AW31:AX31"/>
    <mergeCell ref="S31:U31"/>
    <mergeCell ref="V31:W31"/>
    <mergeCell ref="X31:Y31"/>
    <mergeCell ref="Z31:AA31"/>
    <mergeCell ref="AB31:AH31"/>
    <mergeCell ref="AI31:AK31"/>
    <mergeCell ref="B31:D31"/>
    <mergeCell ref="E31:F31"/>
    <mergeCell ref="G31:H31"/>
    <mergeCell ref="I31:J31"/>
    <mergeCell ref="K29:N31"/>
    <mergeCell ref="B6:G8"/>
    <mergeCell ref="B3:N5"/>
    <mergeCell ref="O5:Q5"/>
    <mergeCell ref="O4:Q4"/>
    <mergeCell ref="O3:Q3"/>
    <mergeCell ref="S3:AW5"/>
    <mergeCell ref="S6:AW11"/>
    <mergeCell ref="E19:G20"/>
    <mergeCell ref="H6:I8"/>
    <mergeCell ref="H19:Q20"/>
    <mergeCell ref="AR27:AZ28"/>
    <mergeCell ref="B29:J30"/>
    <mergeCell ref="S29:AA30"/>
    <mergeCell ref="AR29:BB30"/>
    <mergeCell ref="B24:R26"/>
    <mergeCell ref="S24:AA26"/>
    <mergeCell ref="AB24:BB26"/>
    <mergeCell ref="S14:AA22"/>
    <mergeCell ref="AB14:AH22"/>
    <mergeCell ref="B17:D18"/>
    <mergeCell ref="E17:Q18"/>
    <mergeCell ref="B19:D20"/>
    <mergeCell ref="B21:D22"/>
    <mergeCell ref="E21:Q22"/>
    <mergeCell ref="H9:Q11"/>
    <mergeCell ref="B12:Q14"/>
    <mergeCell ref="S12:AA13"/>
    <mergeCell ref="B15:C16"/>
    <mergeCell ref="D15:E16"/>
    <mergeCell ref="F15:G16"/>
    <mergeCell ref="H15:I16"/>
    <mergeCell ref="J15:K16"/>
    <mergeCell ref="BE104:BF109"/>
    <mergeCell ref="BE86:BF91"/>
    <mergeCell ref="BE128:BF133"/>
    <mergeCell ref="BE170:BF175"/>
    <mergeCell ref="BE176:BF181"/>
    <mergeCell ref="BE182:BF187"/>
    <mergeCell ref="BE152:BF157"/>
    <mergeCell ref="BE158:BF163"/>
    <mergeCell ref="BE164:BF169"/>
    <mergeCell ref="BE30:BF30"/>
    <mergeCell ref="BE29:BF29"/>
    <mergeCell ref="BE68:BF73"/>
    <mergeCell ref="BE134:BF139"/>
    <mergeCell ref="BE140:BF145"/>
    <mergeCell ref="BE74:BF79"/>
    <mergeCell ref="BE32:BF37"/>
    <mergeCell ref="BD140:BD141"/>
    <mergeCell ref="BC146:BC147"/>
    <mergeCell ref="BD146:BD147"/>
    <mergeCell ref="BC152:BC153"/>
    <mergeCell ref="AP38:AP40"/>
    <mergeCell ref="AQ38:AQ40"/>
    <mergeCell ref="AR38:AS40"/>
    <mergeCell ref="AT38:AT40"/>
    <mergeCell ref="AP32:AP34"/>
    <mergeCell ref="AV38:AV40"/>
    <mergeCell ref="AK38:AK40"/>
    <mergeCell ref="AL38:AL40"/>
    <mergeCell ref="AM38:AM40"/>
    <mergeCell ref="AN38:AN40"/>
    <mergeCell ref="AO38:AO40"/>
    <mergeCell ref="AQ32:AQ34"/>
    <mergeCell ref="AR32:AS34"/>
    <mergeCell ref="AT32:AT34"/>
    <mergeCell ref="AU32:AU34"/>
    <mergeCell ref="AV32:AV34"/>
    <mergeCell ref="AN44:AN46"/>
    <mergeCell ref="AI41:AQ43"/>
    <mergeCell ref="AI38:AJ40"/>
    <mergeCell ref="AO74:AO76"/>
    <mergeCell ref="AP74:AP76"/>
    <mergeCell ref="AQ74:AQ76"/>
    <mergeCell ref="AR74:AS76"/>
    <mergeCell ref="AT74:AT76"/>
    <mergeCell ref="AU74:AU76"/>
    <mergeCell ref="AT86:AT88"/>
    <mergeCell ref="AU86:AU88"/>
    <mergeCell ref="AZ110:AZ112"/>
    <mergeCell ref="BA110:BB112"/>
    <mergeCell ref="AI32:AJ34"/>
    <mergeCell ref="AK32:AK34"/>
    <mergeCell ref="AL32:AL34"/>
    <mergeCell ref="AM32:AM34"/>
    <mergeCell ref="AN32:AN34"/>
    <mergeCell ref="AO32:AO34"/>
    <mergeCell ref="AB32:AG32"/>
    <mergeCell ref="AH32:AH37"/>
    <mergeCell ref="AI35:AQ37"/>
    <mergeCell ref="AU38:AU40"/>
    <mergeCell ref="B9:G11"/>
    <mergeCell ref="AB38:AG38"/>
    <mergeCell ref="AB33:AG33"/>
    <mergeCell ref="S38:T40"/>
    <mergeCell ref="U38:U40"/>
    <mergeCell ref="AB34:AG34"/>
    <mergeCell ref="AB12:AW13"/>
    <mergeCell ref="AI14:AQ22"/>
    <mergeCell ref="AH38:AH43"/>
    <mergeCell ref="AY3:BF4"/>
    <mergeCell ref="AY5:BF12"/>
    <mergeCell ref="BA38:BB40"/>
    <mergeCell ref="AR41:BB43"/>
    <mergeCell ref="AZ44:AZ46"/>
    <mergeCell ref="BA44:BB46"/>
    <mergeCell ref="AW38:AW40"/>
    <mergeCell ref="AX38:AX40"/>
    <mergeCell ref="AY38:AY40"/>
    <mergeCell ref="AZ38:AZ40"/>
    <mergeCell ref="AV44:AV46"/>
    <mergeCell ref="AW44:AW46"/>
    <mergeCell ref="AX44:AX46"/>
    <mergeCell ref="AY44:AY46"/>
    <mergeCell ref="AR44:AS46"/>
    <mergeCell ref="AT44:AT46"/>
    <mergeCell ref="AR71:BB73"/>
    <mergeCell ref="AU44:AU46"/>
    <mergeCell ref="BC32:BC33"/>
    <mergeCell ref="BD32:BD33"/>
    <mergeCell ref="BC38:BC39"/>
    <mergeCell ref="BD38:BD39"/>
    <mergeCell ref="BC44:BC45"/>
    <mergeCell ref="BD44:BD45"/>
    <mergeCell ref="BC50:BC51"/>
    <mergeCell ref="BD50:BD51"/>
    <mergeCell ref="BC56:BC57"/>
    <mergeCell ref="BD56:BD57"/>
    <mergeCell ref="BC62:BC63"/>
    <mergeCell ref="BD62:BD63"/>
    <mergeCell ref="BC68:BC69"/>
    <mergeCell ref="BD68:BD69"/>
    <mergeCell ref="J6:K8"/>
    <mergeCell ref="AR14:BF22"/>
    <mergeCell ref="BE218:BF223"/>
    <mergeCell ref="BE224:BF229"/>
    <mergeCell ref="BE230:BF235"/>
    <mergeCell ref="BE236:BF241"/>
    <mergeCell ref="BE242:BF247"/>
    <mergeCell ref="BE27:BF28"/>
    <mergeCell ref="BE38:BF43"/>
    <mergeCell ref="BE44:BF49"/>
    <mergeCell ref="BE50:BF55"/>
    <mergeCell ref="BE56:BF61"/>
    <mergeCell ref="BE62:BF67"/>
    <mergeCell ref="BC31:BD31"/>
    <mergeCell ref="BC30:BD30"/>
    <mergeCell ref="BC29:BD29"/>
    <mergeCell ref="BE80:BF85"/>
    <mergeCell ref="BE146:BF151"/>
    <mergeCell ref="BE110:BF115"/>
    <mergeCell ref="BE116:BF121"/>
    <mergeCell ref="BE122:BF127"/>
    <mergeCell ref="BC24:BF24"/>
    <mergeCell ref="BC25:BF25"/>
    <mergeCell ref="BC26:BF26"/>
    <mergeCell ref="BE212:BF217"/>
    <mergeCell ref="BE92:BF97"/>
    <mergeCell ref="BE98:BF103"/>
    <mergeCell ref="BE188:BF193"/>
    <mergeCell ref="BE194:BF199"/>
    <mergeCell ref="AY80:AY82"/>
    <mergeCell ref="AZ80:AZ82"/>
    <mergeCell ref="BA80:BB82"/>
    <mergeCell ref="BC326:BC327"/>
    <mergeCell ref="BD326:BD327"/>
    <mergeCell ref="BE302:BF307"/>
    <mergeCell ref="BE308:BF313"/>
    <mergeCell ref="BE314:BF319"/>
    <mergeCell ref="BE320:BF325"/>
    <mergeCell ref="BE290:BF295"/>
    <mergeCell ref="BE296:BF301"/>
    <mergeCell ref="BE266:BF271"/>
    <mergeCell ref="BE272:BF277"/>
    <mergeCell ref="BE278:BF283"/>
    <mergeCell ref="BE284:BF289"/>
    <mergeCell ref="BE260:BF265"/>
    <mergeCell ref="P6:Q8"/>
    <mergeCell ref="N6:O8"/>
    <mergeCell ref="L6:M8"/>
    <mergeCell ref="AR86:AS88"/>
    <mergeCell ref="BE326:BF331"/>
    <mergeCell ref="BE248:BF253"/>
    <mergeCell ref="BE254:BF259"/>
    <mergeCell ref="BE200:BF205"/>
    <mergeCell ref="BE206:BF211"/>
    <mergeCell ref="BD116:BD117"/>
    <mergeCell ref="BC122:BC123"/>
    <mergeCell ref="BD122:BD123"/>
    <mergeCell ref="BC128:BC129"/>
    <mergeCell ref="BD128:BD129"/>
    <mergeCell ref="BC134:BC135"/>
    <mergeCell ref="BD134:BD135"/>
    <mergeCell ref="BC140:BC141"/>
    <mergeCell ref="L15:M16"/>
    <mergeCell ref="N15:O16"/>
  </mergeCells>
  <phoneticPr fontId="4"/>
  <conditionalFormatting sqref="B32:R331">
    <cfRule type="containsBlanks" dxfId="17" priority="11">
      <formula>LEN(TRIM(B32))=0</formula>
    </cfRule>
  </conditionalFormatting>
  <conditionalFormatting sqref="D15:E16 H15:I16 L15:M16 H19:Q20">
    <cfRule type="containsBlanks" dxfId="16" priority="17">
      <formula>LEN(TRIM(D15))=0</formula>
    </cfRule>
  </conditionalFormatting>
  <conditionalFormatting sqref="E21:Q22 H6:Q11 E17:Q18">
    <cfRule type="containsBlanks" dxfId="15" priority="18">
      <formula>LEN(TRIM(E6))=0</formula>
    </cfRule>
  </conditionalFormatting>
  <conditionalFormatting sqref="E21:Q22">
    <cfRule type="cellIs" dxfId="14" priority="6" operator="equal">
      <formula>0</formula>
    </cfRule>
  </conditionalFormatting>
  <conditionalFormatting sqref="BD32:BD331">
    <cfRule type="notContainsBlanks" dxfId="13" priority="8">
      <formula>LEN(TRIM(BD32))&gt;0</formula>
    </cfRule>
  </conditionalFormatting>
  <conditionalFormatting sqref="BJ5">
    <cfRule type="containsBlanks" dxfId="12" priority="1">
      <formula>LEN(TRIM(BJ5))=0</formula>
    </cfRule>
  </conditionalFormatting>
  <conditionalFormatting sqref="BL3">
    <cfRule type="containsBlanks" dxfId="11" priority="15">
      <formula>LEN(TRIM(BL3))=0</formula>
    </cfRule>
  </conditionalFormatting>
  <conditionalFormatting sqref="BL5">
    <cfRule type="containsBlanks" dxfId="10" priority="5">
      <formula>LEN(TRIM(BL5))=0</formula>
    </cfRule>
  </conditionalFormatting>
  <conditionalFormatting sqref="BN3">
    <cfRule type="containsBlanks" dxfId="9" priority="14">
      <formula>LEN(TRIM(BN3))=0</formula>
    </cfRule>
  </conditionalFormatting>
  <conditionalFormatting sqref="BQ3">
    <cfRule type="containsBlanks" dxfId="8" priority="13">
      <formula>LEN(TRIM(BQ3))=0</formula>
    </cfRule>
  </conditionalFormatting>
  <conditionalFormatting sqref="BT3">
    <cfRule type="containsBlanks" dxfId="7" priority="12">
      <formula>LEN(TRIM(BT3))=0</formula>
    </cfRule>
  </conditionalFormatting>
  <dataValidations disablePrompts="1" count="10">
    <dataValidation imeMode="disabled" allowBlank="1" showInputMessage="1" showErrorMessage="1" sqref="H15:I16 D15:E16 L15:M16" xr:uid="{6531417F-9495-442D-9B31-7C0DCFBBB4A8}"/>
    <dataValidation imeMode="hiragana" allowBlank="1" showInputMessage="1" showErrorMessage="1" sqref="H9:Q11 AI329:BB331 AI41:BB43 K41:AA43 K47:AA49 K53:AA55 K59:AA61 K65:AA67 K71:AA73 K77:AA79 K83:AA85 K89:AA91 K95:AA97 K101:AA103 K107:AA109 K113:AA115 K119:AA121 K125:AA127 K131:AA133 K137:AA139 K143:AA145 K149:AA151 K155:AA157 K161:AA163 K167:AA169 K173:AA175 K179:AA181 K185:AA187 K191:AA193 K197:AA199 K203:AA205 K209:AA211 K215:AA217 K221:AA223 K227:AA229 K233:AA235 K239:AA241 K245:AA247 K251:AA253 K257:AA259 K263:AA265 K269:AA271 K275:AA277 K281:AA283 K287:AA289 K293:AA295 K299:AA301 K305:AA307 K311:AA313 K317:AA319 K323:AA325 K329:AA331 K35:AA37 AI47:BB49 AI53:BB55 AI59:BB61 AI65:BB67 AI71:BB73 AI77:BB79 AI83:BB85 AI89:BB91 AI95:BB97 AI101:BB103 AI107:BB109 AI113:BB115 AI119:BB121 AI125:BB127 AI131:BB133 AI137:BB139 AI143:BB145 AI149:BB151 AI155:BB157 AI161:BB163 AI167:BB169 AI173:BB175 AI179:BB181 AI185:BB187 AI191:BB193 AI197:BB199 AI203:BB205 AI209:BB211 AI215:BB217 AI221:BB223 AI227:BB229 AI233:BB235 AI239:BB241 AI245:BB247 AI251:BB253 AI257:BB259 AI263:BB265 AI269:BB271 AI275:BB277 AI281:BB283 AI287:BB289 AI293:BB295 AI299:BB301 AI305:BB307 AI311:BB313 AI317:BB319 AI323:BB325 AI35:BB37" xr:uid="{60278CD8-4DB9-489C-8D94-505114405029}"/>
    <dataValidation imeMode="disabled" operator="equal" allowBlank="1" showInputMessage="1" showErrorMessage="1" sqref="H6:Q8" xr:uid="{36FA7574-3E82-4674-AD1F-D8B2A2D63934}"/>
    <dataValidation type="whole" imeMode="disabled" allowBlank="1" showInputMessage="1" sqref="V32:AA34 AL32:AQ34 AU32:AZ34 E329:J331 V38:AA40 V44:AA46 V50:AA52 V56:AA58 V62:AA64 V68:AA70 V74:AA76 V80:AA82 V86:AA88 V92:AA94 V98:AA100 V104:AA106 V110:AA112 V116:AA118 V122:AA124 V128:AA130 V134:AA136 V140:AA142 V146:AA148 V152:AA154 V158:AA160 V164:AA166 V170:AA172 V176:AA178 V182:AA184 V188:AA190 V194:AA196 V200:AA202 V206:AA208 V212:AA214 V218:AA220 V224:AA226 V230:AA232 V236:AA238 V242:AA244 V248:AA250 V254:AA256 V260:AA262 V266:AA268 V272:AA274 V278:AA280 V284:AA286 V290:AA292 V296:AA298 V302:AA304 V308:AA310 V314:AA316 V320:AA322 V326:AA328 AL38:AQ40 AL44:AQ46 AL50:AQ52 AL56:AQ58 AL62:AQ64 AL68:AQ70 AL74:AQ76 AL80:AQ82 AL86:AQ88 AL92:AQ94 AL98:AQ100 AL104:AQ106 AL110:AQ112 AL116:AQ118 AL122:AQ124 AL128:AQ130 AL134:AQ136 AL140:AQ142 AL146:AQ148 AL152:AQ154 AL158:AQ160 AL164:AQ166 AL170:AQ172 AL176:AQ178 AL182:AQ184 AL188:AQ190 AL194:AQ196 AL200:AQ202 AL206:AQ208 AL212:AQ214 AL218:AQ220 AL224:AQ226 AL230:AQ232 AL236:AQ238 AL242:AQ244 AL248:AQ250 AL254:AQ256 AL260:AQ262 AL266:AQ268 AL272:AQ274 AL278:AQ280 AL284:AQ286 AL290:AQ292 AL296:AQ298 AL302:AQ304 AL308:AQ310 AL314:AQ316 AL320:AQ322 AL326:AQ328 AU38:AZ40 AU44:AZ46 AU50:AZ52 AU56:AZ58 AU62:AZ64 AU68:AZ70 AU74:AZ76 AU80:AZ82 AU86:AZ88 AU92:AZ94 AU98:AZ100 AU104:AZ106 AU110:AZ112 AU116:AZ118 AU122:AZ124 AU128:AZ130 AU134:AZ136 AU140:AZ142 AU146:AZ148 AU152:AZ154 AU158:AZ160 AU164:AZ166 AU170:AZ172 AU176:AZ178 AU182:AZ184 AU188:AZ190 AU194:AZ196 AU200:AZ202 AU206:AZ208 AU212:AZ214 AU218:AZ220 AU224:AZ226 AU230:AZ232 AU236:AZ238 AU242:AZ244 AU248:AZ250 AU254:AZ256 AU260:AZ262 AU266:AZ268 AU272:AZ274 AU278:AZ280 AU284:AZ286 AU290:AZ292 AU296:AZ298 AU302:AZ304 AU308:AZ310 AU314:AZ316 AU320:AZ322 AU326:AZ328 E41:J43 E47:J49 E53:J55 E59:J61 E65:J67 E71:J73 E77:J79 E83:J85 E89:J91 E95:J97 E101:J103 E107:J109 E113:J115 E119:J121 E125:J127 E131:J133 E137:J139 E143:J145 E149:J151 E155:J157 E161:J163 E167:J169 E173:J175 E179:J181 E185:J187 E191:J193 E197:J199 E203:J205 E209:J211 E215:J217 E221:J223 E227:J229 E233:J235 E239:J241 E245:J247 E251:J253 E257:J259 E263:J265 E269:J271 E275:J277 E281:J283 E287:J289 E293:J295 E299:J301 E305:J307 E311:J313 E317:J319 E323:J325 E35:J37" xr:uid="{B71027B8-C943-49A1-BCD4-E02613285BF8}">
      <formula1>0</formula1>
      <formula2>9</formula2>
    </dataValidation>
    <dataValidation type="list" imeMode="disabled" allowBlank="1" showInputMessage="1" showErrorMessage="1" sqref="AH32:AH331" xr:uid="{4B27CB26-7F62-4640-BCB2-DFF90EF5D8F4}">
      <formula1>"1,2,3,4,5"</formula1>
    </dataValidation>
    <dataValidation type="list" imeMode="disabled" allowBlank="1" showInputMessage="1" sqref="U32:U34 AK32:AK34 AT32:AT34 U38:U40 U44:U46 U50:U52 U56:U58 U62:U64 U68:U70 U74:U76 U80:U82 U86:U88 U92:U94 U98:U100 U104:U106 U110:U112 U116:U118 U122:U124 U128:U130 U134:U136 U140:U142 U146:U148 U152:U154 U158:U160 U164:U166 U170:U172 U176:U178 U182:U184 U188:U190 U194:U196 U200:U202 U206:U208 U212:U214 U218:U220 U224:U226 U230:U232 U236:U238 U242:U244 U248:U250 U254:U256 U260:U262 U266:U268 U272:U274 U278:U280 U284:U286 U290:U292 U296:U298 U302:U304 U308:U310 U314:U316 U320:U322 U326:U328 AK38:AK40 AK44:AK46 AK50:AK52 AK56:AK58 AK62:AK64 AK68:AK70 AK74:AK76 AK80:AK82 AK86:AK88 AK92:AK94 AK98:AK100 AK104:AK106 AK110:AK112 AK116:AK118 AK122:AK124 AK128:AK130 AK134:AK136 AK140:AK142 AK146:AK148 AK152:AK154 AK158:AK160 AK164:AK166 AK170:AK172 AK176:AK178 AK182:AK184 AK188:AK190 AK194:AK196 AK200:AK202 AK206:AK208 AK212:AK214 AK218:AK220 AK224:AK226 AK230:AK232 AK236:AK238 AK242:AK244 AK248:AK250 AK254:AK256 AK260:AK262 AK266:AK268 AK272:AK274 AK278:AK280 AK284:AK286 AK290:AK292 AK296:AK298 AK302:AK304 AK308:AK310 AK314:AK316 AK320:AK322 AK326:AK328 AT38:AT40 AT44:AT46 AT50:AT52 AT56:AT58 AT62:AT64 AT68:AT70 AT74:AT76 AT80:AT82 AT86:AT88 AT92:AT94 AT98:AT100 AT104:AT106 AT110:AT112 AT116:AT118 AT122:AT124 AT128:AT130 AT134:AT136 AT140:AT142 AT146:AT148 AT152:AT154 AT158:AT160 AT164:AT166 AT170:AT172 AT176:AT178 AT182:AT184 AT188:AT190 AT194:AT196 AT200:AT202 AT206:AT208 AT212:AT214 AT218:AT220 AT224:AT226 AT230:AT232 AT236:AT238 AT242:AT244 AT248:AT250 AT254:AT256 AT260:AT262 AT266:AT268 AT272:AT274 AT278:AT280 AT284:AT286 AT290:AT292 AT296:AT298 AT302:AT304 AT308:AT310 AT314:AT316 AT320:AT322 AT326:AT328" xr:uid="{AFBD3C4B-F0E7-49E7-9822-64B90673DFDC}">
      <formula1>",5"</formula1>
    </dataValidation>
    <dataValidation type="list" imeMode="disabled" allowBlank="1" showInputMessage="1" sqref="D329:D331 D41:D43 D47:D49 D53:D55 D59:D61 D65:D67 D71:D73 D77:D79 D83:D85 D89:D91 D95:D97 D101:D103 D107:D109 D113:D115 D119:D121 D125:D127 D131:D133 D137:D139 D143:D145 D149:D151 D155:D157 D161:D163 D167:D169 D173:D175 D179:D181 D185:D187 D191:D193 D197:D199 D203:D205 D209:D211 D215:D217 D221:D223 D227:D229 D233:D235 D239:D241 D245:D247 D251:D253 D257:D259 D263:D265 D269:D271 D275:D277 D281:D283 D287:D289 D293:D295 D299:D301 D305:D307 D311:D313 D317:D319 D323:D325 D35:D37" xr:uid="{B6B86467-3372-4702-A063-03285CBDBFB7}">
      <formula1>"3,4"</formula1>
    </dataValidation>
    <dataValidation type="whole" imeMode="disabled" allowBlank="1" showInputMessage="1" showErrorMessage="1" sqref="BA32:BB34 BA38:BB40 BA44:BB46 BA50:BB52 BA56:BB58 BA62:BB64 BA68:BB70 BA74:BB76 BA80:BB82 BA86:BB88 BA92:BB94 BA98:BB100 BA104:BB106 BA110:BB112 BA116:BB118 BA122:BB124 BA128:BB130 BA134:BB136 BA140:BB142 BA146:BB148 BA152:BB154 BA158:BB160 BA164:BB166 BA170:BB172 BA176:BB178 BA182:BB184 BA188:BB190 BA194:BB196 BA200:BB202 BA206:BB208 BA212:BB214 BA218:BB220 BA224:BB226 BA230:BB232 BA236:BB238 BA242:BB244 BA248:BB250 BA254:BB256 BA260:BB262 BA266:BB268 BA272:BB274 BA278:BB280 BA284:BB286 BA290:BB292 BA296:BB298 BA302:BB304 BA308:BB310 BA314:BB316 BA320:BB322 BA326:BB328" xr:uid="{5A43DE29-2027-4CA1-AC15-CEB82D15C14E}">
      <formula1>0</formula1>
      <formula2>99</formula2>
    </dataValidation>
    <dataValidation type="textLength" imeMode="disabled" operator="equal" allowBlank="1" showInputMessage="1" showErrorMessage="1" sqref="B326:J328 B38:J40 B44:J46 B50:J52 B56:J58 B62:J64 B68:J70 B74:J76 B80:J82 B86:J88 B92:J94 B98:J100 B104:J106 B110:J112 B116:J118 B122:J124 B128:J130 B134:J136 B140:J142 B146:J148 B152:J154 B158:J160 B164:J166 B170:J172 B176:J178 B182:J184 B188:J190 B194:J196 B200:J202 B206:J208 B212:J214 B218:J220 B224:J226 B230:J232 B236:J238 B242:J244 B248:J250 B254:J256 B260:J262 B266:J268 B272:J274 B278:J280 B284:J286 B290:J292 B296:J298 B302:J304 B308:J310 B314:J316 B320:J322 B32:J34" xr:uid="{A7204888-4E2C-499F-AC02-E241800B5A4E}">
      <formula1>8</formula1>
    </dataValidation>
    <dataValidation imeMode="halfKatakana" allowBlank="1" showInputMessage="1" showErrorMessage="1" sqref="K326:R328 K38:R40 K44:R46 K50:R52 K56:R58 K62:R64 K68:R70 K74:R76 K80:R82 K86:R88 K92:R94 K98:R100 K104:R106 K110:R112 K116:R118 K122:R124 K128:R130 K134:R136 K140:R142 K146:R148 K152:R154 K158:R160 K164:R166 K170:R172 K176:R178 K182:R184 K188:R190 K194:R196 K200:R202 K206:R208 K212:R214 K218:R220 K224:R226 K230:R232 K236:R238 K242:R244 K248:R250 K254:R256 K260:R262 K266:R268 K272:R274 K278:R280 K284:R286 K290:R292 K296:R298 K302:R304 K308:R310 K314:R316 K320:R322 K32:R34" xr:uid="{9FFCF770-7123-4C16-898F-2760893B7075}"/>
  </dataValidations>
  <printOptions horizontalCentered="1"/>
  <pageMargins left="0.23622047244094491" right="0.23622047244094491" top="0.74803149606299213" bottom="0.74803149606299213" header="0.31496062992125984" footer="0.31496062992125984"/>
  <pageSetup paperSize="9" scale="92" fitToHeight="0" orientation="landscape" horizontalDpi="300" verticalDpi="300" r:id="rId1"/>
  <headerFooter>
    <oddFooter>&amp;R&amp;8愛知支部整理用[&amp;D]-&amp;P / &amp;N</oddFooter>
  </headerFooter>
  <rowBreaks count="9" manualBreakCount="9">
    <brk id="61" max="16383" man="1"/>
    <brk id="91" min="1" max="53" man="1"/>
    <brk id="121" max="53" man="1"/>
    <brk id="151" max="53" man="1"/>
    <brk id="181" max="53" man="1"/>
    <brk id="211" max="53" man="1"/>
    <brk id="241" max="53" man="1"/>
    <brk id="271" max="53" man="1"/>
    <brk id="301" max="5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D4126-9D30-4E36-8718-3CCF7FB2C4AD}">
  <sheetPr>
    <tabColor theme="2"/>
    <pageSetUpPr fitToPage="1"/>
  </sheetPr>
  <dimension ref="A1:AT43"/>
  <sheetViews>
    <sheetView workbookViewId="0"/>
  </sheetViews>
  <sheetFormatPr defaultColWidth="3.19921875" defaultRowHeight="13.2" customHeight="1"/>
  <cols>
    <col min="1" max="81" width="3.19921875" style="88"/>
    <col min="82" max="82" width="3.19921875" style="88" customWidth="1"/>
    <col min="83" max="16384" width="3.19921875" style="88"/>
  </cols>
  <sheetData>
    <row r="1" spans="1:46" ht="13.2" customHeight="1">
      <c r="A1" s="87" t="s">
        <v>5182</v>
      </c>
      <c r="B1" s="87" t="s">
        <v>5241</v>
      </c>
    </row>
    <row r="2" spans="1:46" ht="13.2" customHeight="1">
      <c r="A2" s="88" t="s">
        <v>5183</v>
      </c>
    </row>
    <row r="3" spans="1:46" ht="13.2" customHeight="1">
      <c r="A3" s="89">
        <v>1</v>
      </c>
      <c r="B3" s="89" t="s">
        <v>5242</v>
      </c>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row>
    <row r="4" spans="1:46" ht="13.2" customHeight="1">
      <c r="A4" s="90"/>
      <c r="B4" s="91" t="s">
        <v>5184</v>
      </c>
      <c r="C4" s="89" t="s">
        <v>5185</v>
      </c>
      <c r="D4" s="90"/>
      <c r="E4" s="90"/>
      <c r="F4" s="90"/>
      <c r="G4" s="90"/>
      <c r="H4" s="90"/>
      <c r="I4" s="90"/>
      <c r="J4" s="90"/>
      <c r="K4" s="90"/>
      <c r="L4" s="90"/>
      <c r="M4" s="90"/>
      <c r="N4" s="90"/>
      <c r="O4" s="90"/>
      <c r="P4" s="90"/>
      <c r="Q4" s="90"/>
      <c r="R4" s="90"/>
      <c r="S4" s="90"/>
      <c r="T4" s="90"/>
      <c r="U4" s="90"/>
      <c r="V4" s="90"/>
    </row>
    <row r="5" spans="1:46" ht="13.2" customHeight="1">
      <c r="A5" s="90"/>
      <c r="B5" s="90"/>
      <c r="C5" s="90" t="s">
        <v>5254</v>
      </c>
      <c r="D5" s="90"/>
      <c r="E5" s="90"/>
      <c r="F5" s="90"/>
      <c r="G5" s="90"/>
      <c r="H5" s="90"/>
      <c r="I5" s="90"/>
      <c r="J5" s="90"/>
      <c r="K5" s="90"/>
      <c r="L5" s="90"/>
      <c r="M5" s="90"/>
      <c r="N5" s="90"/>
      <c r="O5" s="90"/>
      <c r="P5" s="90"/>
      <c r="Q5" s="90"/>
      <c r="R5" s="90"/>
      <c r="S5" s="90"/>
      <c r="T5" s="90"/>
      <c r="U5" s="90"/>
      <c r="V5" s="90"/>
    </row>
    <row r="6" spans="1:46" ht="13.2" customHeight="1">
      <c r="A6" s="90"/>
      <c r="B6" s="90"/>
      <c r="C6" s="88" t="s">
        <v>5186</v>
      </c>
      <c r="D6" s="437" t="s">
        <v>5251</v>
      </c>
      <c r="E6" s="437"/>
      <c r="F6" s="437"/>
      <c r="G6" s="437"/>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row>
    <row r="7" spans="1:46" ht="13.2" customHeight="1">
      <c r="A7" s="90"/>
      <c r="B7" s="90"/>
      <c r="D7" s="437"/>
      <c r="E7" s="437"/>
      <c r="F7" s="437"/>
      <c r="G7" s="437"/>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row>
    <row r="8" spans="1:46" ht="13.2" customHeight="1">
      <c r="C8" s="88" t="s">
        <v>5187</v>
      </c>
      <c r="D8" s="437" t="s">
        <v>5246</v>
      </c>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37"/>
      <c r="AL8" s="437"/>
      <c r="AM8" s="437"/>
      <c r="AN8" s="437"/>
      <c r="AO8" s="437"/>
      <c r="AP8" s="437"/>
      <c r="AQ8" s="437"/>
      <c r="AR8" s="437"/>
    </row>
    <row r="9" spans="1:46" ht="13.2" customHeight="1">
      <c r="D9" s="437"/>
      <c r="E9" s="437"/>
      <c r="F9" s="437"/>
      <c r="G9" s="437"/>
      <c r="H9" s="437"/>
      <c r="I9" s="437"/>
      <c r="J9" s="437"/>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37"/>
      <c r="AL9" s="437"/>
      <c r="AM9" s="437"/>
      <c r="AN9" s="437"/>
      <c r="AO9" s="437"/>
      <c r="AP9" s="437"/>
      <c r="AQ9" s="437"/>
      <c r="AR9" s="437"/>
    </row>
    <row r="10" spans="1:46" ht="13.2" customHeight="1">
      <c r="D10" s="88" t="s">
        <v>5188</v>
      </c>
      <c r="E10" s="93" t="s">
        <v>5243</v>
      </c>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row>
    <row r="11" spans="1:46" ht="13.2" customHeight="1">
      <c r="B11" s="94" t="s">
        <v>5189</v>
      </c>
      <c r="C11" s="87" t="s">
        <v>5190</v>
      </c>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row>
    <row r="12" spans="1:46" ht="13.2" customHeight="1">
      <c r="C12" s="437" t="s">
        <v>5484</v>
      </c>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row>
    <row r="13" spans="1:46" ht="13.2" customHeight="1">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37"/>
      <c r="AL13" s="437"/>
      <c r="AM13" s="437"/>
      <c r="AN13" s="437"/>
      <c r="AO13" s="437"/>
      <c r="AP13" s="437"/>
      <c r="AQ13" s="437"/>
      <c r="AR13" s="437"/>
    </row>
    <row r="14" spans="1:46" ht="13.2" customHeight="1">
      <c r="C14" s="88" t="s">
        <v>5188</v>
      </c>
      <c r="D14" s="95" t="s">
        <v>5244</v>
      </c>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row>
    <row r="15" spans="1:46" ht="13.2" customHeight="1">
      <c r="C15" s="88" t="s">
        <v>5188</v>
      </c>
      <c r="D15" s="437" t="s">
        <v>5249</v>
      </c>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96"/>
      <c r="AT15" s="96"/>
    </row>
    <row r="16" spans="1:46" ht="13.2" customHeight="1">
      <c r="C16" s="88" t="s">
        <v>5188</v>
      </c>
      <c r="D16" s="437" t="s">
        <v>5250</v>
      </c>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96"/>
      <c r="AT16" s="96"/>
    </row>
    <row r="17" spans="2:45" ht="13.2" customHeight="1">
      <c r="D17" s="437"/>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437"/>
      <c r="AL17" s="437"/>
      <c r="AM17" s="437"/>
      <c r="AN17" s="437"/>
      <c r="AO17" s="437"/>
      <c r="AP17" s="437"/>
      <c r="AQ17" s="437"/>
      <c r="AR17" s="437"/>
      <c r="AS17" s="96"/>
    </row>
    <row r="18" spans="2:45" ht="13.2" customHeight="1">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37"/>
      <c r="AL18" s="437"/>
      <c r="AM18" s="437"/>
      <c r="AN18" s="437"/>
      <c r="AO18" s="437"/>
      <c r="AP18" s="437"/>
      <c r="AQ18" s="437"/>
      <c r="AR18" s="437"/>
      <c r="AS18" s="96"/>
    </row>
    <row r="19" spans="2:45" ht="13.2" customHeight="1">
      <c r="B19" s="88" t="s">
        <v>5485</v>
      </c>
      <c r="AM19" s="96"/>
      <c r="AN19" s="96"/>
    </row>
    <row r="20" spans="2:45" ht="13.2" customHeight="1">
      <c r="B20" s="450" t="s">
        <v>5191</v>
      </c>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50"/>
      <c r="AA20" s="450"/>
      <c r="AB20" s="97"/>
      <c r="AC20" s="451" t="s">
        <v>5245</v>
      </c>
      <c r="AD20" s="452"/>
      <c r="AE20" s="452"/>
      <c r="AF20" s="452"/>
      <c r="AG20" s="452"/>
      <c r="AH20" s="452"/>
      <c r="AI20" s="452"/>
      <c r="AJ20" s="452"/>
      <c r="AK20" s="452"/>
      <c r="AL20" s="453"/>
      <c r="AM20" s="450" t="s">
        <v>5253</v>
      </c>
      <c r="AN20" s="450"/>
      <c r="AO20" s="450"/>
      <c r="AP20" s="450"/>
      <c r="AQ20" s="450"/>
      <c r="AR20" s="450"/>
    </row>
    <row r="21" spans="2:45" ht="13.2" customHeight="1">
      <c r="B21" s="438" t="s">
        <v>5238</v>
      </c>
      <c r="C21" s="438"/>
      <c r="D21" s="438"/>
      <c r="E21" s="438"/>
      <c r="F21" s="438"/>
      <c r="G21" s="438"/>
      <c r="H21" s="438"/>
      <c r="I21" s="438"/>
      <c r="J21" s="438"/>
      <c r="K21" s="439" t="s">
        <v>5192</v>
      </c>
      <c r="L21" s="438" t="s">
        <v>5252</v>
      </c>
      <c r="M21" s="438"/>
      <c r="N21" s="438"/>
      <c r="O21" s="438"/>
      <c r="P21" s="438"/>
      <c r="Q21" s="438"/>
      <c r="R21" s="438"/>
      <c r="S21" s="439" t="s">
        <v>5192</v>
      </c>
      <c r="T21" s="441" t="s">
        <v>5233</v>
      </c>
      <c r="U21" s="442"/>
      <c r="V21" s="442"/>
      <c r="W21" s="442"/>
      <c r="X21" s="442"/>
      <c r="Y21" s="442"/>
      <c r="Z21" s="442"/>
      <c r="AA21" s="443"/>
      <c r="AB21" s="439" t="s">
        <v>5192</v>
      </c>
      <c r="AC21" s="441" t="s">
        <v>5486</v>
      </c>
      <c r="AD21" s="442"/>
      <c r="AE21" s="442"/>
      <c r="AF21" s="442"/>
      <c r="AG21" s="442"/>
      <c r="AH21" s="442"/>
      <c r="AI21" s="442"/>
      <c r="AJ21" s="442"/>
      <c r="AK21" s="442"/>
      <c r="AL21" s="443"/>
      <c r="AM21" s="460" t="s">
        <v>5487</v>
      </c>
      <c r="AN21" s="460"/>
      <c r="AO21" s="460"/>
      <c r="AP21" s="460"/>
      <c r="AQ21" s="460"/>
      <c r="AR21" s="460"/>
    </row>
    <row r="22" spans="2:45" ht="13.2" customHeight="1">
      <c r="B22" s="438"/>
      <c r="C22" s="438"/>
      <c r="D22" s="438"/>
      <c r="E22" s="438"/>
      <c r="F22" s="438"/>
      <c r="G22" s="438"/>
      <c r="H22" s="438"/>
      <c r="I22" s="438"/>
      <c r="J22" s="438"/>
      <c r="K22" s="449"/>
      <c r="L22" s="438"/>
      <c r="M22" s="438"/>
      <c r="N22" s="438"/>
      <c r="O22" s="438"/>
      <c r="P22" s="438"/>
      <c r="Q22" s="438"/>
      <c r="R22" s="438"/>
      <c r="S22" s="449"/>
      <c r="T22" s="447"/>
      <c r="U22" s="437"/>
      <c r="V22" s="437"/>
      <c r="W22" s="437"/>
      <c r="X22" s="437"/>
      <c r="Y22" s="437"/>
      <c r="Z22" s="437"/>
      <c r="AA22" s="448"/>
      <c r="AB22" s="449"/>
      <c r="AC22" s="447"/>
      <c r="AD22" s="437"/>
      <c r="AE22" s="437"/>
      <c r="AF22" s="437"/>
      <c r="AG22" s="437"/>
      <c r="AH22" s="437"/>
      <c r="AI22" s="437"/>
      <c r="AJ22" s="437"/>
      <c r="AK22" s="437"/>
      <c r="AL22" s="448"/>
      <c r="AM22" s="460"/>
      <c r="AN22" s="460"/>
      <c r="AO22" s="460"/>
      <c r="AP22" s="460"/>
      <c r="AQ22" s="460"/>
      <c r="AR22" s="460"/>
    </row>
    <row r="23" spans="2:45" ht="13.2" customHeight="1">
      <c r="B23" s="438"/>
      <c r="C23" s="438"/>
      <c r="D23" s="438"/>
      <c r="E23" s="438"/>
      <c r="F23" s="438"/>
      <c r="G23" s="438"/>
      <c r="H23" s="438"/>
      <c r="I23" s="438"/>
      <c r="J23" s="438"/>
      <c r="K23" s="449"/>
      <c r="L23" s="438"/>
      <c r="M23" s="438"/>
      <c r="N23" s="438"/>
      <c r="O23" s="438"/>
      <c r="P23" s="438"/>
      <c r="Q23" s="438"/>
      <c r="R23" s="438"/>
      <c r="S23" s="440"/>
      <c r="T23" s="444"/>
      <c r="U23" s="445"/>
      <c r="V23" s="445"/>
      <c r="W23" s="445"/>
      <c r="X23" s="445"/>
      <c r="Y23" s="445"/>
      <c r="Z23" s="445"/>
      <c r="AA23" s="446"/>
      <c r="AB23" s="440"/>
      <c r="AC23" s="444"/>
      <c r="AD23" s="445"/>
      <c r="AE23" s="445"/>
      <c r="AF23" s="445"/>
      <c r="AG23" s="445"/>
      <c r="AH23" s="445"/>
      <c r="AI23" s="445"/>
      <c r="AJ23" s="445"/>
      <c r="AK23" s="445"/>
      <c r="AL23" s="446"/>
      <c r="AM23" s="460"/>
      <c r="AN23" s="460"/>
      <c r="AO23" s="460"/>
      <c r="AP23" s="460"/>
      <c r="AQ23" s="460"/>
      <c r="AR23" s="460"/>
    </row>
    <row r="24" spans="2:45" ht="13.2" customHeight="1">
      <c r="B24" s="438"/>
      <c r="C24" s="438"/>
      <c r="D24" s="438"/>
      <c r="E24" s="438"/>
      <c r="F24" s="438"/>
      <c r="G24" s="438"/>
      <c r="H24" s="438"/>
      <c r="I24" s="438"/>
      <c r="J24" s="438"/>
      <c r="K24" s="449"/>
      <c r="L24" s="438"/>
      <c r="M24" s="438"/>
      <c r="N24" s="438"/>
      <c r="O24" s="438"/>
      <c r="P24" s="438"/>
      <c r="Q24" s="438"/>
      <c r="R24" s="438"/>
      <c r="S24" s="439" t="s">
        <v>5192</v>
      </c>
      <c r="T24" s="438" t="s">
        <v>5247</v>
      </c>
      <c r="U24" s="438"/>
      <c r="V24" s="438"/>
      <c r="W24" s="438"/>
      <c r="X24" s="438"/>
      <c r="Y24" s="438"/>
      <c r="Z24" s="438"/>
      <c r="AA24" s="438"/>
      <c r="AB24" s="439" t="s">
        <v>5192</v>
      </c>
      <c r="AC24" s="441" t="s">
        <v>5193</v>
      </c>
      <c r="AD24" s="442"/>
      <c r="AE24" s="442"/>
      <c r="AF24" s="442"/>
      <c r="AG24" s="442"/>
      <c r="AH24" s="442"/>
      <c r="AI24" s="442"/>
      <c r="AJ24" s="442"/>
      <c r="AK24" s="442"/>
      <c r="AL24" s="443"/>
      <c r="AM24" s="460" t="s">
        <v>5239</v>
      </c>
      <c r="AN24" s="460"/>
      <c r="AO24" s="460"/>
      <c r="AP24" s="460"/>
      <c r="AQ24" s="460"/>
      <c r="AR24" s="460"/>
    </row>
    <row r="25" spans="2:45" ht="13.2" customHeight="1">
      <c r="B25" s="438"/>
      <c r="C25" s="438"/>
      <c r="D25" s="438"/>
      <c r="E25" s="438"/>
      <c r="F25" s="438"/>
      <c r="G25" s="438"/>
      <c r="H25" s="438"/>
      <c r="I25" s="438"/>
      <c r="J25" s="438"/>
      <c r="K25" s="449"/>
      <c r="L25" s="438"/>
      <c r="M25" s="438"/>
      <c r="N25" s="438"/>
      <c r="O25" s="438"/>
      <c r="P25" s="438"/>
      <c r="Q25" s="438"/>
      <c r="R25" s="438"/>
      <c r="S25" s="440"/>
      <c r="T25" s="438"/>
      <c r="U25" s="438"/>
      <c r="V25" s="438"/>
      <c r="W25" s="438"/>
      <c r="X25" s="438"/>
      <c r="Y25" s="438"/>
      <c r="Z25" s="438"/>
      <c r="AA25" s="438"/>
      <c r="AB25" s="440"/>
      <c r="AC25" s="444"/>
      <c r="AD25" s="445"/>
      <c r="AE25" s="445"/>
      <c r="AF25" s="445"/>
      <c r="AG25" s="445"/>
      <c r="AH25" s="445"/>
      <c r="AI25" s="445"/>
      <c r="AJ25" s="445"/>
      <c r="AK25" s="445"/>
      <c r="AL25" s="446"/>
      <c r="AM25" s="460"/>
      <c r="AN25" s="460"/>
      <c r="AO25" s="460"/>
      <c r="AP25" s="460"/>
      <c r="AQ25" s="460"/>
      <c r="AR25" s="460"/>
    </row>
    <row r="26" spans="2:45" ht="13.2" customHeight="1">
      <c r="B26" s="438"/>
      <c r="C26" s="438"/>
      <c r="D26" s="438"/>
      <c r="E26" s="438"/>
      <c r="F26" s="438"/>
      <c r="G26" s="438"/>
      <c r="H26" s="438"/>
      <c r="I26" s="438"/>
      <c r="J26" s="438"/>
      <c r="K26" s="449"/>
      <c r="L26" s="438"/>
      <c r="M26" s="438"/>
      <c r="N26" s="438"/>
      <c r="O26" s="438"/>
      <c r="P26" s="438"/>
      <c r="Q26" s="438"/>
      <c r="R26" s="438"/>
      <c r="S26" s="439" t="s">
        <v>5192</v>
      </c>
      <c r="T26" s="438" t="s">
        <v>5248</v>
      </c>
      <c r="U26" s="438"/>
      <c r="V26" s="438"/>
      <c r="W26" s="438"/>
      <c r="X26" s="438"/>
      <c r="Y26" s="438"/>
      <c r="Z26" s="438"/>
      <c r="AA26" s="438"/>
      <c r="AB26" s="439" t="s">
        <v>5192</v>
      </c>
      <c r="AC26" s="441" t="s">
        <v>5194</v>
      </c>
      <c r="AD26" s="442"/>
      <c r="AE26" s="442"/>
      <c r="AF26" s="442"/>
      <c r="AG26" s="442"/>
      <c r="AH26" s="442"/>
      <c r="AI26" s="442"/>
      <c r="AJ26" s="442"/>
      <c r="AK26" s="442"/>
      <c r="AL26" s="443"/>
      <c r="AM26" s="460" t="s">
        <v>5239</v>
      </c>
      <c r="AN26" s="460"/>
      <c r="AO26" s="460"/>
      <c r="AP26" s="460"/>
      <c r="AQ26" s="460"/>
      <c r="AR26" s="460"/>
    </row>
    <row r="27" spans="2:45" ht="13.2" customHeight="1">
      <c r="B27" s="438"/>
      <c r="C27" s="438"/>
      <c r="D27" s="438"/>
      <c r="E27" s="438"/>
      <c r="F27" s="438"/>
      <c r="G27" s="438"/>
      <c r="H27" s="438"/>
      <c r="I27" s="438"/>
      <c r="J27" s="438"/>
      <c r="K27" s="440"/>
      <c r="L27" s="438"/>
      <c r="M27" s="438"/>
      <c r="N27" s="438"/>
      <c r="O27" s="438"/>
      <c r="P27" s="438"/>
      <c r="Q27" s="438"/>
      <c r="R27" s="438"/>
      <c r="S27" s="440"/>
      <c r="T27" s="438"/>
      <c r="U27" s="438"/>
      <c r="V27" s="438"/>
      <c r="W27" s="438"/>
      <c r="X27" s="438"/>
      <c r="Y27" s="438"/>
      <c r="Z27" s="438"/>
      <c r="AA27" s="438"/>
      <c r="AB27" s="440"/>
      <c r="AC27" s="444"/>
      <c r="AD27" s="445"/>
      <c r="AE27" s="445"/>
      <c r="AF27" s="445"/>
      <c r="AG27" s="445"/>
      <c r="AH27" s="445"/>
      <c r="AI27" s="445"/>
      <c r="AJ27" s="445"/>
      <c r="AK27" s="445"/>
      <c r="AL27" s="446"/>
      <c r="AM27" s="460"/>
      <c r="AN27" s="460"/>
      <c r="AO27" s="460"/>
      <c r="AP27" s="460"/>
      <c r="AQ27" s="460"/>
      <c r="AR27" s="460"/>
    </row>
    <row r="28" spans="2:45" ht="13.2" customHeight="1">
      <c r="B28" s="438"/>
      <c r="C28" s="438"/>
      <c r="D28" s="438"/>
      <c r="E28" s="438"/>
      <c r="F28" s="438"/>
      <c r="G28" s="438"/>
      <c r="H28" s="438"/>
      <c r="I28" s="438"/>
      <c r="J28" s="438"/>
      <c r="K28" s="439" t="s">
        <v>5192</v>
      </c>
      <c r="L28" s="438" t="s">
        <v>5255</v>
      </c>
      <c r="M28" s="438"/>
      <c r="N28" s="438"/>
      <c r="O28" s="438"/>
      <c r="P28" s="438"/>
      <c r="Q28" s="438"/>
      <c r="R28" s="438"/>
      <c r="S28" s="438"/>
      <c r="T28" s="438"/>
      <c r="U28" s="438"/>
      <c r="V28" s="438"/>
      <c r="W28" s="438"/>
      <c r="X28" s="438"/>
      <c r="Y28" s="438"/>
      <c r="Z28" s="438"/>
      <c r="AA28" s="438"/>
      <c r="AB28" s="439" t="s">
        <v>5192</v>
      </c>
      <c r="AC28" s="441" t="s">
        <v>5196</v>
      </c>
      <c r="AD28" s="442"/>
      <c r="AE28" s="442"/>
      <c r="AF28" s="442"/>
      <c r="AG28" s="442"/>
      <c r="AH28" s="442"/>
      <c r="AI28" s="442"/>
      <c r="AJ28" s="442"/>
      <c r="AK28" s="442"/>
      <c r="AL28" s="443"/>
      <c r="AM28" s="460" t="s">
        <v>5240</v>
      </c>
      <c r="AN28" s="460"/>
      <c r="AO28" s="460"/>
      <c r="AP28" s="460"/>
      <c r="AQ28" s="460"/>
      <c r="AR28" s="460"/>
    </row>
    <row r="29" spans="2:45" ht="13.2" customHeight="1">
      <c r="B29" s="438"/>
      <c r="C29" s="438"/>
      <c r="D29" s="438"/>
      <c r="E29" s="438"/>
      <c r="F29" s="438"/>
      <c r="G29" s="438"/>
      <c r="H29" s="438"/>
      <c r="I29" s="438"/>
      <c r="J29" s="438"/>
      <c r="K29" s="440"/>
      <c r="L29" s="438"/>
      <c r="M29" s="438"/>
      <c r="N29" s="438"/>
      <c r="O29" s="438"/>
      <c r="P29" s="438"/>
      <c r="Q29" s="438"/>
      <c r="R29" s="438"/>
      <c r="S29" s="438"/>
      <c r="T29" s="438"/>
      <c r="U29" s="438"/>
      <c r="V29" s="438"/>
      <c r="W29" s="438"/>
      <c r="X29" s="438"/>
      <c r="Y29" s="438"/>
      <c r="Z29" s="438"/>
      <c r="AA29" s="438"/>
      <c r="AB29" s="440"/>
      <c r="AC29" s="444"/>
      <c r="AD29" s="445"/>
      <c r="AE29" s="445"/>
      <c r="AF29" s="445"/>
      <c r="AG29" s="445"/>
      <c r="AH29" s="445"/>
      <c r="AI29" s="445"/>
      <c r="AJ29" s="445"/>
      <c r="AK29" s="445"/>
      <c r="AL29" s="446"/>
      <c r="AM29" s="460"/>
      <c r="AN29" s="460"/>
      <c r="AO29" s="460"/>
      <c r="AP29" s="460"/>
      <c r="AQ29" s="460"/>
      <c r="AR29" s="460"/>
    </row>
    <row r="30" spans="2:45" ht="13.2" customHeight="1">
      <c r="B30" s="438"/>
      <c r="C30" s="438"/>
      <c r="D30" s="438"/>
      <c r="E30" s="438"/>
      <c r="F30" s="438"/>
      <c r="G30" s="438"/>
      <c r="H30" s="438"/>
      <c r="I30" s="438"/>
      <c r="J30" s="438"/>
      <c r="K30" s="439" t="s">
        <v>5192</v>
      </c>
      <c r="L30" s="438" t="s">
        <v>5197</v>
      </c>
      <c r="M30" s="438"/>
      <c r="N30" s="438"/>
      <c r="O30" s="438"/>
      <c r="P30" s="438"/>
      <c r="Q30" s="438"/>
      <c r="R30" s="438"/>
      <c r="S30" s="438"/>
      <c r="T30" s="438"/>
      <c r="U30" s="438"/>
      <c r="V30" s="438"/>
      <c r="W30" s="438"/>
      <c r="X30" s="438"/>
      <c r="Y30" s="438"/>
      <c r="Z30" s="438"/>
      <c r="AA30" s="438"/>
      <c r="AB30" s="439" t="s">
        <v>5192</v>
      </c>
      <c r="AC30" s="441" t="s">
        <v>5198</v>
      </c>
      <c r="AD30" s="442"/>
      <c r="AE30" s="442"/>
      <c r="AF30" s="442"/>
      <c r="AG30" s="442"/>
      <c r="AH30" s="442"/>
      <c r="AI30" s="442"/>
      <c r="AJ30" s="442"/>
      <c r="AK30" s="442"/>
      <c r="AL30" s="443"/>
      <c r="AM30" s="454" t="s">
        <v>5240</v>
      </c>
      <c r="AN30" s="455"/>
      <c r="AO30" s="455"/>
      <c r="AP30" s="455"/>
      <c r="AQ30" s="455"/>
      <c r="AR30" s="456"/>
    </row>
    <row r="31" spans="2:45" ht="13.2" customHeight="1">
      <c r="B31" s="438"/>
      <c r="C31" s="438"/>
      <c r="D31" s="438"/>
      <c r="E31" s="438"/>
      <c r="F31" s="438"/>
      <c r="G31" s="438"/>
      <c r="H31" s="438"/>
      <c r="I31" s="438"/>
      <c r="J31" s="438"/>
      <c r="K31" s="440"/>
      <c r="L31" s="438"/>
      <c r="M31" s="438"/>
      <c r="N31" s="438"/>
      <c r="O31" s="438"/>
      <c r="P31" s="438"/>
      <c r="Q31" s="438"/>
      <c r="R31" s="438"/>
      <c r="S31" s="438"/>
      <c r="T31" s="438"/>
      <c r="U31" s="438"/>
      <c r="V31" s="438"/>
      <c r="W31" s="438"/>
      <c r="X31" s="438"/>
      <c r="Y31" s="438"/>
      <c r="Z31" s="438"/>
      <c r="AA31" s="438"/>
      <c r="AB31" s="440"/>
      <c r="AC31" s="444"/>
      <c r="AD31" s="445"/>
      <c r="AE31" s="445"/>
      <c r="AF31" s="445"/>
      <c r="AG31" s="445"/>
      <c r="AH31" s="445"/>
      <c r="AI31" s="445"/>
      <c r="AJ31" s="445"/>
      <c r="AK31" s="445"/>
      <c r="AL31" s="446"/>
      <c r="AM31" s="457"/>
      <c r="AN31" s="458"/>
      <c r="AO31" s="458"/>
      <c r="AP31" s="458"/>
      <c r="AQ31" s="458"/>
      <c r="AR31" s="459"/>
    </row>
    <row r="32" spans="2:45" ht="13.2" customHeight="1">
      <c r="B32" s="438"/>
      <c r="C32" s="438"/>
      <c r="D32" s="438"/>
      <c r="E32" s="438"/>
      <c r="F32" s="438"/>
      <c r="G32" s="438"/>
      <c r="H32" s="438"/>
      <c r="I32" s="438"/>
      <c r="J32" s="438"/>
      <c r="K32" s="439" t="s">
        <v>5192</v>
      </c>
      <c r="L32" s="438" t="s">
        <v>5199</v>
      </c>
      <c r="M32" s="438"/>
      <c r="N32" s="438"/>
      <c r="O32" s="438"/>
      <c r="P32" s="438"/>
      <c r="Q32" s="438"/>
      <c r="R32" s="438"/>
      <c r="S32" s="438"/>
      <c r="T32" s="438"/>
      <c r="U32" s="438"/>
      <c r="V32" s="438"/>
      <c r="W32" s="438"/>
      <c r="X32" s="438"/>
      <c r="Y32" s="438"/>
      <c r="Z32" s="438"/>
      <c r="AA32" s="438"/>
      <c r="AB32" s="439" t="s">
        <v>5192</v>
      </c>
      <c r="AC32" s="441" t="s">
        <v>5200</v>
      </c>
      <c r="AD32" s="442"/>
      <c r="AE32" s="442"/>
      <c r="AF32" s="442"/>
      <c r="AG32" s="442"/>
      <c r="AH32" s="442"/>
      <c r="AI32" s="442"/>
      <c r="AJ32" s="442"/>
      <c r="AK32" s="442"/>
      <c r="AL32" s="443"/>
      <c r="AM32" s="454" t="s">
        <v>5240</v>
      </c>
      <c r="AN32" s="455"/>
      <c r="AO32" s="455"/>
      <c r="AP32" s="455"/>
      <c r="AQ32" s="455"/>
      <c r="AR32" s="456"/>
    </row>
    <row r="33" spans="1:45" ht="13.2" customHeight="1">
      <c r="B33" s="438"/>
      <c r="C33" s="438"/>
      <c r="D33" s="438"/>
      <c r="E33" s="438"/>
      <c r="F33" s="438"/>
      <c r="G33" s="438"/>
      <c r="H33" s="438"/>
      <c r="I33" s="438"/>
      <c r="J33" s="438"/>
      <c r="K33" s="440"/>
      <c r="L33" s="438"/>
      <c r="M33" s="438"/>
      <c r="N33" s="438"/>
      <c r="O33" s="438"/>
      <c r="P33" s="438"/>
      <c r="Q33" s="438"/>
      <c r="R33" s="438"/>
      <c r="S33" s="438"/>
      <c r="T33" s="438"/>
      <c r="U33" s="438"/>
      <c r="V33" s="438"/>
      <c r="W33" s="438"/>
      <c r="X33" s="438"/>
      <c r="Y33" s="438"/>
      <c r="Z33" s="438"/>
      <c r="AA33" s="438"/>
      <c r="AB33" s="440"/>
      <c r="AC33" s="444"/>
      <c r="AD33" s="445"/>
      <c r="AE33" s="445"/>
      <c r="AF33" s="445"/>
      <c r="AG33" s="445"/>
      <c r="AH33" s="445"/>
      <c r="AI33" s="445"/>
      <c r="AJ33" s="445"/>
      <c r="AK33" s="445"/>
      <c r="AL33" s="446"/>
      <c r="AM33" s="457"/>
      <c r="AN33" s="458"/>
      <c r="AO33" s="458"/>
      <c r="AP33" s="458"/>
      <c r="AQ33" s="458"/>
      <c r="AR33" s="459"/>
    </row>
    <row r="34" spans="1:45" ht="13.2" customHeight="1">
      <c r="B34" s="438" t="s">
        <v>5201</v>
      </c>
      <c r="C34" s="438"/>
      <c r="D34" s="438"/>
      <c r="E34" s="438"/>
      <c r="F34" s="438"/>
      <c r="G34" s="438"/>
      <c r="H34" s="438"/>
      <c r="I34" s="438"/>
      <c r="J34" s="438"/>
      <c r="K34" s="439" t="s">
        <v>5192</v>
      </c>
      <c r="L34" s="438" t="s">
        <v>5204</v>
      </c>
      <c r="M34" s="438"/>
      <c r="N34" s="438"/>
      <c r="O34" s="438"/>
      <c r="P34" s="438"/>
      <c r="Q34" s="438"/>
      <c r="R34" s="438"/>
      <c r="S34" s="438"/>
      <c r="T34" s="438"/>
      <c r="U34" s="438"/>
      <c r="V34" s="438"/>
      <c r="W34" s="438"/>
      <c r="X34" s="438"/>
      <c r="Y34" s="438"/>
      <c r="Z34" s="438"/>
      <c r="AA34" s="438"/>
      <c r="AB34" s="439" t="s">
        <v>5192</v>
      </c>
      <c r="AC34" s="441" t="s">
        <v>5195</v>
      </c>
      <c r="AD34" s="442"/>
      <c r="AE34" s="442"/>
      <c r="AF34" s="442"/>
      <c r="AG34" s="442"/>
      <c r="AH34" s="442"/>
      <c r="AI34" s="442"/>
      <c r="AJ34" s="442"/>
      <c r="AK34" s="442"/>
      <c r="AL34" s="443"/>
      <c r="AM34" s="454" t="s">
        <v>5240</v>
      </c>
      <c r="AN34" s="455"/>
      <c r="AO34" s="455"/>
      <c r="AP34" s="455"/>
      <c r="AQ34" s="455"/>
      <c r="AR34" s="456"/>
    </row>
    <row r="35" spans="1:45" ht="13.2" customHeight="1">
      <c r="B35" s="438"/>
      <c r="C35" s="438"/>
      <c r="D35" s="438"/>
      <c r="E35" s="438"/>
      <c r="F35" s="438"/>
      <c r="G35" s="438"/>
      <c r="H35" s="438"/>
      <c r="I35" s="438"/>
      <c r="J35" s="438"/>
      <c r="K35" s="440"/>
      <c r="L35" s="438"/>
      <c r="M35" s="438"/>
      <c r="N35" s="438"/>
      <c r="O35" s="438"/>
      <c r="P35" s="438"/>
      <c r="Q35" s="438"/>
      <c r="R35" s="438"/>
      <c r="S35" s="438"/>
      <c r="T35" s="438"/>
      <c r="U35" s="438"/>
      <c r="V35" s="438"/>
      <c r="W35" s="438"/>
      <c r="X35" s="438"/>
      <c r="Y35" s="438"/>
      <c r="Z35" s="438"/>
      <c r="AA35" s="438"/>
      <c r="AB35" s="440"/>
      <c r="AC35" s="444"/>
      <c r="AD35" s="445"/>
      <c r="AE35" s="445"/>
      <c r="AF35" s="445"/>
      <c r="AG35" s="445"/>
      <c r="AH35" s="445"/>
      <c r="AI35" s="445"/>
      <c r="AJ35" s="445"/>
      <c r="AK35" s="445"/>
      <c r="AL35" s="446"/>
      <c r="AM35" s="457"/>
      <c r="AN35" s="458"/>
      <c r="AO35" s="458"/>
      <c r="AP35" s="458"/>
      <c r="AQ35" s="458"/>
      <c r="AR35" s="459"/>
    </row>
    <row r="36" spans="1:45" ht="13.2" customHeight="1">
      <c r="B36" s="438"/>
      <c r="C36" s="438"/>
      <c r="D36" s="438"/>
      <c r="E36" s="438"/>
      <c r="F36" s="438"/>
      <c r="G36" s="438"/>
      <c r="H36" s="438"/>
      <c r="I36" s="438"/>
      <c r="J36" s="438"/>
      <c r="K36" s="439" t="s">
        <v>5192</v>
      </c>
      <c r="L36" s="438" t="s">
        <v>5202</v>
      </c>
      <c r="M36" s="438"/>
      <c r="N36" s="438"/>
      <c r="O36" s="438"/>
      <c r="P36" s="438"/>
      <c r="Q36" s="438"/>
      <c r="R36" s="438"/>
      <c r="S36" s="438"/>
      <c r="T36" s="438"/>
      <c r="U36" s="438"/>
      <c r="V36" s="438"/>
      <c r="W36" s="438"/>
      <c r="X36" s="438"/>
      <c r="Y36" s="438"/>
      <c r="Z36" s="438"/>
      <c r="AA36" s="438"/>
      <c r="AB36" s="439" t="s">
        <v>5192</v>
      </c>
      <c r="AC36" s="441" t="s">
        <v>5203</v>
      </c>
      <c r="AD36" s="442"/>
      <c r="AE36" s="442"/>
      <c r="AF36" s="442"/>
      <c r="AG36" s="442"/>
      <c r="AH36" s="442"/>
      <c r="AI36" s="442"/>
      <c r="AJ36" s="442"/>
      <c r="AK36" s="442"/>
      <c r="AL36" s="443"/>
      <c r="AM36" s="454" t="s">
        <v>5240</v>
      </c>
      <c r="AN36" s="455"/>
      <c r="AO36" s="455"/>
      <c r="AP36" s="455"/>
      <c r="AQ36" s="455"/>
      <c r="AR36" s="456"/>
    </row>
    <row r="37" spans="1:45" ht="13.2" customHeight="1">
      <c r="B37" s="438"/>
      <c r="C37" s="438"/>
      <c r="D37" s="438"/>
      <c r="E37" s="438"/>
      <c r="F37" s="438"/>
      <c r="G37" s="438"/>
      <c r="H37" s="438"/>
      <c r="I37" s="438"/>
      <c r="J37" s="438"/>
      <c r="K37" s="440"/>
      <c r="L37" s="438"/>
      <c r="M37" s="438"/>
      <c r="N37" s="438"/>
      <c r="O37" s="438"/>
      <c r="P37" s="438"/>
      <c r="Q37" s="438"/>
      <c r="R37" s="438"/>
      <c r="S37" s="438"/>
      <c r="T37" s="438"/>
      <c r="U37" s="438"/>
      <c r="V37" s="438"/>
      <c r="W37" s="438"/>
      <c r="X37" s="438"/>
      <c r="Y37" s="438"/>
      <c r="Z37" s="438"/>
      <c r="AA37" s="438"/>
      <c r="AB37" s="440"/>
      <c r="AC37" s="444"/>
      <c r="AD37" s="445"/>
      <c r="AE37" s="445"/>
      <c r="AF37" s="445"/>
      <c r="AG37" s="445"/>
      <c r="AH37" s="445"/>
      <c r="AI37" s="445"/>
      <c r="AJ37" s="445"/>
      <c r="AK37" s="445"/>
      <c r="AL37" s="446"/>
      <c r="AM37" s="457"/>
      <c r="AN37" s="458"/>
      <c r="AO37" s="458"/>
      <c r="AP37" s="458"/>
      <c r="AQ37" s="458"/>
      <c r="AR37" s="459"/>
    </row>
    <row r="38" spans="1:45" ht="13.2" customHeight="1">
      <c r="B38" s="92"/>
      <c r="C38" s="92"/>
      <c r="D38" s="92"/>
      <c r="E38" s="92"/>
      <c r="F38" s="92"/>
      <c r="G38" s="92"/>
      <c r="H38" s="104"/>
      <c r="I38" s="92"/>
      <c r="J38" s="92"/>
      <c r="K38" s="92"/>
      <c r="L38" s="92"/>
      <c r="M38" s="92"/>
      <c r="N38" s="92"/>
      <c r="O38" s="92"/>
      <c r="P38" s="92"/>
      <c r="Q38" s="92"/>
      <c r="R38" s="92"/>
      <c r="S38" s="92"/>
      <c r="T38" s="92"/>
      <c r="U38" s="92"/>
      <c r="V38" s="92"/>
      <c r="W38" s="92"/>
      <c r="X38" s="92"/>
      <c r="Y38" s="92"/>
      <c r="Z38" s="92"/>
      <c r="AA38" s="92"/>
      <c r="AB38" s="92"/>
      <c r="AC38" s="104"/>
      <c r="AD38" s="92"/>
      <c r="AE38" s="92"/>
      <c r="AF38" s="92"/>
      <c r="AG38" s="92"/>
      <c r="AH38" s="92"/>
      <c r="AI38" s="92"/>
      <c r="AJ38" s="92"/>
      <c r="AK38" s="92"/>
      <c r="AL38" s="92"/>
      <c r="AM38" s="92"/>
      <c r="AN38" s="105"/>
      <c r="AO38" s="105"/>
      <c r="AP38" s="105"/>
      <c r="AQ38" s="105"/>
      <c r="AR38" s="105"/>
      <c r="AS38" s="105"/>
    </row>
    <row r="39" spans="1:45" ht="13.2" customHeight="1">
      <c r="A39" s="89">
        <v>2</v>
      </c>
      <c r="B39" s="87" t="s">
        <v>5205</v>
      </c>
    </row>
    <row r="40" spans="1:45" ht="13.2" customHeight="1">
      <c r="B40" s="88" t="s">
        <v>5206</v>
      </c>
      <c r="C40" s="88" t="s">
        <v>5237</v>
      </c>
    </row>
    <row r="41" spans="1:45" ht="13.2" customHeight="1">
      <c r="B41" s="88" t="s">
        <v>5206</v>
      </c>
      <c r="C41" s="437" t="s">
        <v>5207</v>
      </c>
      <c r="D41" s="437"/>
      <c r="E41" s="437"/>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437"/>
      <c r="AL41" s="437"/>
      <c r="AM41" s="437"/>
      <c r="AN41" s="437"/>
      <c r="AO41" s="437"/>
      <c r="AP41" s="437"/>
      <c r="AQ41" s="437"/>
      <c r="AR41" s="437"/>
    </row>
    <row r="42" spans="1:45" ht="13.2" customHeight="1">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437"/>
      <c r="AG42" s="437"/>
      <c r="AH42" s="437"/>
      <c r="AI42" s="437"/>
      <c r="AJ42" s="437"/>
      <c r="AK42" s="437"/>
      <c r="AL42" s="437"/>
      <c r="AM42" s="437"/>
      <c r="AN42" s="437"/>
      <c r="AO42" s="437"/>
      <c r="AP42" s="437"/>
      <c r="AQ42" s="437"/>
      <c r="AR42" s="437"/>
    </row>
    <row r="43" spans="1:45" ht="13.2" customHeight="1">
      <c r="C43" s="88" t="s">
        <v>5208</v>
      </c>
    </row>
  </sheetData>
  <sheetProtection algorithmName="SHA-512" hashValue="iiV/Bm0cGHEbG8GulEcutcD9PLQ+YccBzwPJN0QUPqBn/jas4WW4MOwzj3akiFg1XOxTQNQRGf7hAQCAd139lw==" saltValue="OQgZefJzxCZRCkU3DdRajg==" spinCount="100000" sheet="1" objects="1" scenarios="1"/>
  <mergeCells count="53">
    <mergeCell ref="AM32:AR33"/>
    <mergeCell ref="AM36:AR37"/>
    <mergeCell ref="AM34:AR35"/>
    <mergeCell ref="C12:AR13"/>
    <mergeCell ref="D16:AR18"/>
    <mergeCell ref="AM24:AR25"/>
    <mergeCell ref="AM26:AR27"/>
    <mergeCell ref="AM21:AR23"/>
    <mergeCell ref="AM28:AR29"/>
    <mergeCell ref="AM30:AR31"/>
    <mergeCell ref="B21:J33"/>
    <mergeCell ref="K21:K27"/>
    <mergeCell ref="L21:R27"/>
    <mergeCell ref="S24:S25"/>
    <mergeCell ref="T24:AA25"/>
    <mergeCell ref="S21:S23"/>
    <mergeCell ref="D6:AR7"/>
    <mergeCell ref="D8:AR9"/>
    <mergeCell ref="D15:AR15"/>
    <mergeCell ref="B20:AA20"/>
    <mergeCell ref="AC20:AL20"/>
    <mergeCell ref="AM20:AR20"/>
    <mergeCell ref="K28:K29"/>
    <mergeCell ref="L28:AA29"/>
    <mergeCell ref="AB28:AB29"/>
    <mergeCell ref="AC21:AL23"/>
    <mergeCell ref="AC28:AL29"/>
    <mergeCell ref="T21:AA23"/>
    <mergeCell ref="AB24:AB25"/>
    <mergeCell ref="S26:S27"/>
    <mergeCell ref="T26:AA27"/>
    <mergeCell ref="AB26:AB27"/>
    <mergeCell ref="AC26:AL27"/>
    <mergeCell ref="AC24:AL25"/>
    <mergeCell ref="AB21:AB23"/>
    <mergeCell ref="AB30:AB31"/>
    <mergeCell ref="K32:K33"/>
    <mergeCell ref="L32:AA33"/>
    <mergeCell ref="AB32:AB33"/>
    <mergeCell ref="AC30:AL31"/>
    <mergeCell ref="AC32:AL33"/>
    <mergeCell ref="K30:K31"/>
    <mergeCell ref="L30:AA31"/>
    <mergeCell ref="C41:AR42"/>
    <mergeCell ref="B34:J37"/>
    <mergeCell ref="K36:K37"/>
    <mergeCell ref="L36:AA37"/>
    <mergeCell ref="AB36:AB37"/>
    <mergeCell ref="K34:K35"/>
    <mergeCell ref="L34:AA35"/>
    <mergeCell ref="AB34:AB35"/>
    <mergeCell ref="AC36:AL37"/>
    <mergeCell ref="AC34:AL35"/>
  </mergeCells>
  <phoneticPr fontId="4"/>
  <pageMargins left="0.21" right="0.19" top="0.28000000000000003" bottom="0.22" header="0.16" footer="0.16"/>
  <pageSetup paperSize="9" scale="94"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B68E7-9FED-45FB-935D-9CA6F50A51B5}">
  <sheetPr>
    <tabColor rgb="FF92D050"/>
  </sheetPr>
  <dimension ref="A1:CM18"/>
  <sheetViews>
    <sheetView zoomScale="85" zoomScaleNormal="85" workbookViewId="0">
      <pane ySplit="8" topLeftCell="A9" activePane="bottomLeft" state="frozen"/>
      <selection activeCell="B12" sqref="B12:Q14"/>
      <selection pane="bottomLeft"/>
    </sheetView>
  </sheetViews>
  <sheetFormatPr defaultColWidth="0" defaultRowHeight="18" zeroHeight="1"/>
  <cols>
    <col min="1" max="1" width="3" style="34" customWidth="1"/>
    <col min="2" max="2" width="4.5" style="39" customWidth="1"/>
    <col min="3" max="3" width="47.5" style="30" customWidth="1"/>
    <col min="4" max="4" width="14.3984375" style="1" customWidth="1"/>
    <col min="5" max="5" width="11.8984375" style="1" customWidth="1"/>
    <col min="6" max="6" width="20.09765625" style="1" customWidth="1"/>
    <col min="7" max="7" width="15.5" style="1" customWidth="1"/>
    <col min="8" max="8" width="11.8984375" style="1" customWidth="1"/>
    <col min="9" max="9" width="15.5" style="1" customWidth="1"/>
    <col min="10" max="10" width="6" style="1" customWidth="1"/>
    <col min="11" max="11" width="11.8984375" style="1" customWidth="1"/>
    <col min="12" max="12" width="14.69921875" style="1" customWidth="1"/>
    <col min="13" max="13" width="15.3984375" style="1" customWidth="1"/>
    <col min="14" max="14" width="12.3984375" style="2" customWidth="1"/>
    <col min="15" max="15" width="42.5" style="32" customWidth="1"/>
    <col min="16" max="16" width="10.5" style="32" customWidth="1"/>
    <col min="17" max="17" width="13.19921875" style="34" customWidth="1"/>
    <col min="18" max="18" width="19.19921875" style="35" hidden="1" customWidth="1"/>
    <col min="19" max="19" width="17" style="35" hidden="1" customWidth="1"/>
    <col min="20" max="26" width="9.19921875" hidden="1" customWidth="1"/>
    <col min="27" max="33" width="3.09765625" style="1" hidden="1" customWidth="1"/>
    <col min="34" max="47" width="9.19921875" hidden="1" customWidth="1"/>
    <col min="48" max="54" width="3.09765625" style="1" hidden="1" customWidth="1"/>
    <col min="55" max="62" width="9.19921875" hidden="1" customWidth="1"/>
    <col min="63" max="69" width="3.09765625" style="1" hidden="1" customWidth="1"/>
    <col min="70" max="70" width="9.19921875" hidden="1" customWidth="1"/>
    <col min="71" max="72" width="13.3984375" hidden="1" customWidth="1"/>
    <col min="73" max="76" width="9.19921875" hidden="1" customWidth="1"/>
    <col min="77" max="83" width="3.09765625" style="1" hidden="1" customWidth="1"/>
    <col min="84" max="85" width="10.59765625" hidden="1" customWidth="1"/>
    <col min="86" max="16384" width="9" hidden="1"/>
  </cols>
  <sheetData>
    <row r="1" spans="1:91" ht="4.5" customHeight="1"/>
    <row r="2" spans="1:91" ht="24.75" customHeight="1">
      <c r="B2" s="131" t="s">
        <v>5209</v>
      </c>
      <c r="C2" s="132"/>
      <c r="D2" s="98" t="s">
        <v>5154</v>
      </c>
      <c r="E2" s="121" t="s">
        <v>5475</v>
      </c>
      <c r="F2" s="98" t="s">
        <v>5155</v>
      </c>
      <c r="G2" s="81" t="s">
        <v>5476</v>
      </c>
      <c r="H2" s="98" t="s">
        <v>5159</v>
      </c>
      <c r="I2" s="81" t="s">
        <v>5477</v>
      </c>
      <c r="J2" s="156" t="s">
        <v>5160</v>
      </c>
      <c r="K2" s="157"/>
      <c r="L2" s="158" t="s">
        <v>5478</v>
      </c>
      <c r="M2" s="159"/>
      <c r="N2" s="110" t="s">
        <v>5161</v>
      </c>
      <c r="O2" s="120" t="s">
        <v>5483</v>
      </c>
      <c r="P2" s="106"/>
      <c r="R2" s="35" t="s">
        <v>5262</v>
      </c>
      <c r="S2" s="118" t="str">
        <f>IFERROR(VLOOKUP(E2,T所属所!$A$1:$G$2000,5,FALSE),"")</f>
        <v/>
      </c>
      <c r="T2" t="s">
        <v>5263</v>
      </c>
      <c r="U2" t="str">
        <f>IFERROR(VLOOKUP(E2,T所属所!$A$1:$G$2000,6,FALSE),"")</f>
        <v/>
      </c>
    </row>
    <row r="3" spans="1:91" ht="18" customHeight="1">
      <c r="B3" s="133"/>
      <c r="C3" s="134"/>
      <c r="D3" s="107"/>
      <c r="E3" s="107"/>
      <c r="F3" s="107"/>
      <c r="G3" s="107"/>
      <c r="H3" s="107"/>
      <c r="I3" s="107"/>
      <c r="J3" s="107"/>
      <c r="K3" s="107"/>
      <c r="L3" s="107"/>
      <c r="M3" s="107"/>
      <c r="N3" s="107"/>
      <c r="O3" s="107"/>
      <c r="P3" s="107"/>
    </row>
    <row r="4" spans="1:91" ht="23.25" customHeight="1">
      <c r="B4" s="137" t="s">
        <v>5114</v>
      </c>
      <c r="C4" s="135" t="s">
        <v>5113</v>
      </c>
      <c r="D4" s="143" t="s">
        <v>5135</v>
      </c>
      <c r="E4" s="144"/>
      <c r="F4" s="144"/>
      <c r="G4" s="144"/>
      <c r="H4" s="144"/>
      <c r="I4" s="144"/>
      <c r="J4" s="144"/>
      <c r="K4" s="144"/>
      <c r="L4" s="144"/>
      <c r="M4" s="144"/>
      <c r="N4" s="144"/>
      <c r="O4" s="144"/>
      <c r="P4" s="461"/>
    </row>
    <row r="5" spans="1:91" ht="21.75" customHeight="1">
      <c r="B5" s="138"/>
      <c r="C5" s="136"/>
      <c r="D5" s="153" t="s">
        <v>5051</v>
      </c>
      <c r="E5" s="154"/>
      <c r="F5" s="154"/>
      <c r="G5" s="155"/>
      <c r="H5" s="151" t="s">
        <v>5153</v>
      </c>
      <c r="I5" s="152"/>
      <c r="J5" s="462" t="s">
        <v>5235</v>
      </c>
      <c r="K5" s="463"/>
      <c r="L5" s="463"/>
      <c r="M5" s="463"/>
      <c r="N5" s="463"/>
      <c r="O5" s="463"/>
      <c r="P5" s="463"/>
      <c r="R5" s="46" t="s">
        <v>5109</v>
      </c>
      <c r="S5" s="46"/>
      <c r="T5" s="12" t="s">
        <v>5072</v>
      </c>
      <c r="U5" s="12"/>
      <c r="V5" s="12"/>
      <c r="W5" s="13" t="s">
        <v>5062</v>
      </c>
      <c r="X5" s="13"/>
      <c r="Y5" s="13"/>
      <c r="Z5" s="13"/>
      <c r="AA5" s="24"/>
      <c r="AB5" s="24"/>
      <c r="AC5" s="24"/>
      <c r="AD5" s="24"/>
      <c r="AE5" s="24"/>
      <c r="AF5" s="24"/>
      <c r="AG5" s="24"/>
      <c r="AH5" s="21" t="s">
        <v>5064</v>
      </c>
      <c r="AI5" s="21"/>
      <c r="AJ5" s="21"/>
      <c r="AK5" s="21"/>
      <c r="AL5" s="21"/>
      <c r="AM5" s="22" t="s">
        <v>5063</v>
      </c>
      <c r="AN5" s="22"/>
      <c r="AO5" s="22"/>
      <c r="AP5" s="22"/>
      <c r="AQ5" s="22"/>
      <c r="AR5" s="21" t="s">
        <v>5076</v>
      </c>
      <c r="AS5" s="21"/>
      <c r="AT5" s="21"/>
      <c r="AU5" s="21"/>
      <c r="AV5" s="24"/>
      <c r="AW5" s="24"/>
      <c r="AX5" s="24"/>
      <c r="AY5" s="24"/>
      <c r="AZ5" s="24"/>
      <c r="BA5" s="24"/>
      <c r="BB5" s="24"/>
      <c r="BC5" s="22" t="s">
        <v>5065</v>
      </c>
      <c r="BD5" s="12" t="s">
        <v>5066</v>
      </c>
      <c r="BE5" s="12"/>
      <c r="BF5" s="12"/>
      <c r="BG5" s="22" t="s">
        <v>5067</v>
      </c>
      <c r="BH5" s="22"/>
      <c r="BI5" s="22"/>
      <c r="BJ5" s="22"/>
      <c r="BK5" s="24"/>
      <c r="BL5" s="24"/>
      <c r="BM5" s="24"/>
      <c r="BN5" s="24"/>
      <c r="BO5" s="24"/>
      <c r="BP5" s="24"/>
      <c r="BQ5" s="24"/>
      <c r="BR5" s="21" t="s">
        <v>5068</v>
      </c>
      <c r="BS5" s="23"/>
      <c r="BT5" s="23"/>
      <c r="BU5" s="22" t="s">
        <v>5099</v>
      </c>
      <c r="BV5" s="22"/>
      <c r="BW5" s="22"/>
      <c r="BX5" s="22"/>
      <c r="BY5" s="24"/>
      <c r="BZ5" s="24"/>
      <c r="CA5" s="24"/>
      <c r="CB5" s="24"/>
      <c r="CC5" s="24"/>
      <c r="CD5" s="24"/>
      <c r="CE5" s="24"/>
      <c r="CF5" s="21" t="s">
        <v>5069</v>
      </c>
      <c r="CG5" s="22" t="s">
        <v>5070</v>
      </c>
      <c r="CH5" s="23" t="s">
        <v>5156</v>
      </c>
      <c r="CI5" t="s">
        <v>5131</v>
      </c>
      <c r="CJ5" t="s">
        <v>5162</v>
      </c>
    </row>
    <row r="6" spans="1:91" ht="50.25" customHeight="1">
      <c r="B6" s="138"/>
      <c r="C6" s="60" t="s">
        <v>5137</v>
      </c>
      <c r="D6" s="51" t="s">
        <v>5232</v>
      </c>
      <c r="E6" s="51" t="s">
        <v>5062</v>
      </c>
      <c r="F6" s="51" t="s">
        <v>5064</v>
      </c>
      <c r="G6" s="51" t="s">
        <v>5063</v>
      </c>
      <c r="H6" s="52" t="s">
        <v>5111</v>
      </c>
      <c r="I6" s="53" t="s">
        <v>5065</v>
      </c>
      <c r="J6" s="54" t="s">
        <v>5136</v>
      </c>
      <c r="K6" s="55" t="s">
        <v>5067</v>
      </c>
      <c r="L6" s="54" t="s">
        <v>5108</v>
      </c>
      <c r="M6" s="54" t="s">
        <v>5258</v>
      </c>
      <c r="N6" s="54" t="s">
        <v>5107</v>
      </c>
      <c r="O6" s="147" t="s">
        <v>5070</v>
      </c>
      <c r="P6" s="148"/>
      <c r="R6" s="149" t="s">
        <v>5110</v>
      </c>
      <c r="S6" s="149" t="s">
        <v>5112</v>
      </c>
      <c r="T6" s="8" t="s">
        <v>5071</v>
      </c>
      <c r="U6" s="10" t="s">
        <v>5080</v>
      </c>
      <c r="V6" s="11" t="s">
        <v>5078</v>
      </c>
      <c r="W6" s="8" t="s">
        <v>5071</v>
      </c>
      <c r="X6" s="8"/>
      <c r="Y6" s="10" t="s">
        <v>5080</v>
      </c>
      <c r="Z6" s="11" t="s">
        <v>5078</v>
      </c>
      <c r="AA6" s="25"/>
      <c r="AB6" s="25"/>
      <c r="AC6" s="25"/>
      <c r="AD6" s="25"/>
      <c r="AE6" s="25"/>
      <c r="AF6" s="25"/>
      <c r="AG6" s="25"/>
      <c r="AH6" s="8" t="s">
        <v>5071</v>
      </c>
      <c r="AI6" s="8"/>
      <c r="AJ6" s="10" t="s">
        <v>5080</v>
      </c>
      <c r="AK6" s="11" t="s">
        <v>5078</v>
      </c>
      <c r="AL6" s="11"/>
      <c r="AM6" s="8" t="s">
        <v>5071</v>
      </c>
      <c r="AN6" s="8"/>
      <c r="AO6" s="10" t="s">
        <v>5080</v>
      </c>
      <c r="AP6" s="11" t="s">
        <v>5078</v>
      </c>
      <c r="AQ6" s="11"/>
      <c r="AR6" s="8" t="s">
        <v>5071</v>
      </c>
      <c r="AS6" s="8"/>
      <c r="AT6" s="10" t="s">
        <v>5080</v>
      </c>
      <c r="AU6" s="11" t="s">
        <v>5078</v>
      </c>
      <c r="AV6" s="25"/>
      <c r="AW6" s="25"/>
      <c r="AX6" s="25"/>
      <c r="AY6" s="25"/>
      <c r="AZ6" s="25"/>
      <c r="BA6" s="25"/>
      <c r="BB6" s="25"/>
      <c r="BC6" s="11" t="s">
        <v>5078</v>
      </c>
      <c r="BD6" s="8" t="s">
        <v>5071</v>
      </c>
      <c r="BE6" s="10" t="s">
        <v>5080</v>
      </c>
      <c r="BF6" s="11" t="s">
        <v>5078</v>
      </c>
      <c r="BG6" s="8" t="s">
        <v>5071</v>
      </c>
      <c r="BH6" s="8"/>
      <c r="BI6" s="10" t="s">
        <v>5080</v>
      </c>
      <c r="BJ6" s="11" t="s">
        <v>5078</v>
      </c>
      <c r="BK6" s="25"/>
      <c r="BL6" s="25"/>
      <c r="BM6" s="25"/>
      <c r="BN6" s="25"/>
      <c r="BO6" s="25"/>
      <c r="BP6" s="25"/>
      <c r="BQ6" s="25"/>
      <c r="BR6" s="11" t="s">
        <v>5080</v>
      </c>
      <c r="BS6" s="11" t="s">
        <v>5080</v>
      </c>
      <c r="BT6" s="11" t="s">
        <v>5078</v>
      </c>
      <c r="BU6" s="8" t="s">
        <v>5071</v>
      </c>
      <c r="BV6" s="8"/>
      <c r="BW6" s="10" t="s">
        <v>5080</v>
      </c>
      <c r="BX6" s="11" t="s">
        <v>5078</v>
      </c>
      <c r="BY6" s="25"/>
      <c r="BZ6" s="25"/>
      <c r="CA6" s="25"/>
      <c r="CB6" s="25"/>
      <c r="CC6" s="25"/>
      <c r="CD6" s="25"/>
      <c r="CE6" s="25"/>
      <c r="CF6" s="11" t="s">
        <v>5078</v>
      </c>
      <c r="CG6" s="11" t="s">
        <v>5078</v>
      </c>
      <c r="CH6" s="76" t="s">
        <v>5157</v>
      </c>
      <c r="CJ6" t="s">
        <v>5163</v>
      </c>
      <c r="CK6" t="s">
        <v>5164</v>
      </c>
      <c r="CL6" t="s">
        <v>5165</v>
      </c>
      <c r="CM6" t="s">
        <v>5166</v>
      </c>
    </row>
    <row r="7" spans="1:91" ht="69" customHeight="1">
      <c r="B7" s="139"/>
      <c r="C7" s="61"/>
      <c r="D7" s="56" t="s">
        <v>5179</v>
      </c>
      <c r="E7" s="57" t="s">
        <v>5138</v>
      </c>
      <c r="F7" s="57" t="s">
        <v>5115</v>
      </c>
      <c r="G7" s="57" t="s">
        <v>5178</v>
      </c>
      <c r="H7" s="58" t="s">
        <v>5138</v>
      </c>
      <c r="I7" s="58" t="s">
        <v>5177</v>
      </c>
      <c r="J7" s="59"/>
      <c r="K7" s="59" t="s">
        <v>5138</v>
      </c>
      <c r="L7" s="59" t="s">
        <v>5167</v>
      </c>
      <c r="M7" s="59" t="s">
        <v>5259</v>
      </c>
      <c r="N7" s="103" t="s">
        <v>5257</v>
      </c>
      <c r="O7" s="111" t="s">
        <v>5492</v>
      </c>
      <c r="P7" s="129" t="s">
        <v>5491</v>
      </c>
      <c r="R7" s="150"/>
      <c r="S7" s="150"/>
      <c r="T7" s="8" t="s">
        <v>5086</v>
      </c>
      <c r="U7" s="10" t="s">
        <v>5081</v>
      </c>
      <c r="V7" s="11" t="s">
        <v>5090</v>
      </c>
      <c r="W7" s="8" t="s">
        <v>5088</v>
      </c>
      <c r="X7" s="8"/>
      <c r="Y7" s="10" t="s">
        <v>5081</v>
      </c>
      <c r="Z7" s="11" t="s">
        <v>5090</v>
      </c>
      <c r="AA7" s="25"/>
      <c r="AB7" s="25"/>
      <c r="AC7" s="25"/>
      <c r="AD7" s="25"/>
      <c r="AE7" s="25"/>
      <c r="AF7" s="25"/>
      <c r="AG7" s="25"/>
      <c r="AH7" s="9" t="s">
        <v>5089</v>
      </c>
      <c r="AI7" s="8"/>
      <c r="AJ7" s="10" t="s">
        <v>5081</v>
      </c>
      <c r="AK7" s="11" t="s">
        <v>5090</v>
      </c>
      <c r="AL7" s="11"/>
      <c r="AM7" s="9" t="s">
        <v>5089</v>
      </c>
      <c r="AN7" s="8"/>
      <c r="AO7" s="10" t="s">
        <v>5081</v>
      </c>
      <c r="AP7" s="11" t="s">
        <v>5090</v>
      </c>
      <c r="AQ7" s="11"/>
      <c r="AR7" s="8" t="s">
        <v>5088</v>
      </c>
      <c r="AS7" s="8"/>
      <c r="AT7" s="10" t="s">
        <v>5081</v>
      </c>
      <c r="AU7" s="11" t="s">
        <v>5090</v>
      </c>
      <c r="AV7" s="25"/>
      <c r="AW7" s="25"/>
      <c r="AX7" s="25"/>
      <c r="AY7" s="25"/>
      <c r="AZ7" s="25"/>
      <c r="BA7" s="25"/>
      <c r="BB7" s="25"/>
      <c r="BC7" s="11" t="s">
        <v>5093</v>
      </c>
      <c r="BD7" s="8" t="s">
        <v>5095</v>
      </c>
      <c r="BE7" s="10" t="s">
        <v>5081</v>
      </c>
      <c r="BF7" s="11" t="s">
        <v>5093</v>
      </c>
      <c r="BG7" s="8" t="s">
        <v>5088</v>
      </c>
      <c r="BH7" s="8"/>
      <c r="BI7" s="10" t="s">
        <v>5081</v>
      </c>
      <c r="BJ7" s="11" t="s">
        <v>5090</v>
      </c>
      <c r="BK7" s="25"/>
      <c r="BL7" s="25"/>
      <c r="BM7" s="25"/>
      <c r="BN7" s="25"/>
      <c r="BO7" s="25"/>
      <c r="BP7" s="25"/>
      <c r="BQ7" s="25"/>
      <c r="BR7" s="11" t="s">
        <v>5096</v>
      </c>
      <c r="BS7" s="11" t="s">
        <v>5093</v>
      </c>
      <c r="BT7" s="11" t="s">
        <v>5098</v>
      </c>
      <c r="BU7" s="8" t="s">
        <v>5088</v>
      </c>
      <c r="BV7" s="8"/>
      <c r="BW7" s="10" t="s">
        <v>5081</v>
      </c>
      <c r="BX7" s="11" t="s">
        <v>5090</v>
      </c>
      <c r="BY7" s="25"/>
      <c r="BZ7" s="25"/>
      <c r="CA7" s="25"/>
      <c r="CB7" s="25"/>
      <c r="CC7" s="25"/>
      <c r="CD7" s="25"/>
      <c r="CE7" s="25"/>
      <c r="CF7" s="11" t="s">
        <v>5100</v>
      </c>
      <c r="CG7" s="11"/>
      <c r="CH7" s="76" t="s">
        <v>5158</v>
      </c>
    </row>
    <row r="8" spans="1:91" s="7" customFormat="1" ht="18" hidden="1" customHeight="1">
      <c r="A8" s="36"/>
      <c r="B8" s="45"/>
      <c r="C8" s="33"/>
      <c r="D8" s="28"/>
      <c r="E8" s="28"/>
      <c r="F8" s="28"/>
      <c r="G8" s="28"/>
      <c r="H8" s="28"/>
      <c r="I8" s="28"/>
      <c r="J8" s="31"/>
      <c r="K8" s="28"/>
      <c r="L8" s="28"/>
      <c r="M8" s="28"/>
      <c r="N8" s="28"/>
      <c r="O8" s="109"/>
      <c r="Q8" s="36"/>
      <c r="R8" s="37"/>
      <c r="S8" s="37"/>
      <c r="T8" s="9"/>
      <c r="U8" s="10" t="s">
        <v>5081</v>
      </c>
      <c r="V8" s="11" t="s">
        <v>5087</v>
      </c>
      <c r="W8" s="9" t="s">
        <v>5083</v>
      </c>
      <c r="X8" s="9" t="s">
        <v>5082</v>
      </c>
      <c r="Y8" s="10" t="s">
        <v>5081</v>
      </c>
      <c r="Z8" s="11" t="s">
        <v>5079</v>
      </c>
      <c r="AA8" s="25"/>
      <c r="AB8" s="25"/>
      <c r="AC8" s="25"/>
      <c r="AD8" s="25"/>
      <c r="AE8" s="25"/>
      <c r="AF8" s="25"/>
      <c r="AG8" s="25"/>
      <c r="AH8" s="9" t="s">
        <v>5084</v>
      </c>
      <c r="AI8" s="9" t="s">
        <v>5085</v>
      </c>
      <c r="AJ8" s="10" t="s">
        <v>5081</v>
      </c>
      <c r="AK8" s="11" t="s">
        <v>5091</v>
      </c>
      <c r="AL8" s="11" t="s">
        <v>5092</v>
      </c>
      <c r="AM8" s="9" t="s">
        <v>5084</v>
      </c>
      <c r="AN8" s="9" t="s">
        <v>5085</v>
      </c>
      <c r="AO8" s="10" t="s">
        <v>5081</v>
      </c>
      <c r="AP8" s="11" t="s">
        <v>5091</v>
      </c>
      <c r="AQ8" s="11" t="s">
        <v>5092</v>
      </c>
      <c r="AR8" s="7" t="s">
        <v>5083</v>
      </c>
      <c r="AS8" s="9" t="s">
        <v>5082</v>
      </c>
      <c r="AT8" s="10" t="s">
        <v>5081</v>
      </c>
      <c r="AU8" s="11" t="s">
        <v>5079</v>
      </c>
      <c r="AV8" s="25"/>
      <c r="AW8" s="25"/>
      <c r="AX8" s="25"/>
      <c r="AY8" s="25"/>
      <c r="AZ8" s="25"/>
      <c r="BA8" s="25"/>
      <c r="BB8" s="25"/>
      <c r="BC8" s="11" t="s">
        <v>5094</v>
      </c>
      <c r="BD8" s="9"/>
      <c r="BE8" s="10" t="s">
        <v>5081</v>
      </c>
      <c r="BF8" s="11" t="s">
        <v>5094</v>
      </c>
      <c r="BG8" s="7" t="s">
        <v>5083</v>
      </c>
      <c r="BH8" s="9" t="s">
        <v>5082</v>
      </c>
      <c r="BI8" s="10" t="s">
        <v>5081</v>
      </c>
      <c r="BJ8" s="11" t="s">
        <v>5079</v>
      </c>
      <c r="BK8" s="25"/>
      <c r="BL8" s="25"/>
      <c r="BM8" s="25"/>
      <c r="BN8" s="25"/>
      <c r="BO8" s="25"/>
      <c r="BP8" s="25"/>
      <c r="BQ8" s="25"/>
      <c r="BR8" s="10" t="s">
        <v>5097</v>
      </c>
      <c r="BS8" s="10" t="s">
        <v>5094</v>
      </c>
      <c r="BT8" s="11"/>
      <c r="BU8" s="7" t="s">
        <v>5083</v>
      </c>
      <c r="BV8" s="9" t="s">
        <v>5082</v>
      </c>
      <c r="BW8" s="10" t="s">
        <v>5081</v>
      </c>
      <c r="BX8" s="11" t="s">
        <v>5079</v>
      </c>
      <c r="BY8" s="25"/>
      <c r="BZ8" s="25"/>
      <c r="CA8" s="25"/>
      <c r="CB8" s="25"/>
      <c r="CC8" s="25"/>
      <c r="CD8" s="25"/>
      <c r="CE8" s="25"/>
      <c r="CF8" s="11" t="s">
        <v>5079</v>
      </c>
      <c r="CG8" s="11" t="s">
        <v>5079</v>
      </c>
      <c r="CH8" s="10"/>
    </row>
    <row r="9" spans="1:91" s="7" customFormat="1" ht="68.400000000000006" customHeight="1">
      <c r="A9" s="36"/>
      <c r="B9" s="45">
        <v>1</v>
      </c>
      <c r="C9" s="82" t="str">
        <f>R9</f>
        <v/>
      </c>
      <c r="D9" s="62" t="s">
        <v>5435</v>
      </c>
      <c r="E9" s="63">
        <v>3590911</v>
      </c>
      <c r="F9" s="62" t="s">
        <v>5171</v>
      </c>
      <c r="G9" s="62" t="s">
        <v>5439</v>
      </c>
      <c r="H9" s="64">
        <v>5070401</v>
      </c>
      <c r="I9" s="65" t="s">
        <v>5176</v>
      </c>
      <c r="J9" s="66"/>
      <c r="K9" s="67"/>
      <c r="L9" s="68"/>
      <c r="M9" s="67"/>
      <c r="N9" s="66"/>
      <c r="O9" s="69"/>
      <c r="P9" s="68"/>
      <c r="Q9" s="44"/>
      <c r="R9" s="38" t="str">
        <f>U9&amp;Y9&amp;AJ9&amp;AO9&amp;AT9&amp;BE9&amp;BI9&amp;BW9&amp;CH9</f>
        <v/>
      </c>
      <c r="S9" s="38" t="str">
        <f>IF(R9&lt;&gt;"",B9&amp;" ","")</f>
        <v/>
      </c>
      <c r="T9" s="15" t="str">
        <f t="shared" ref="T9:T13" si="0">IF(D9&lt;&gt;"",IF(LEN(D9)&lt;&gt;8,"・組合員番号が８桁でない"&amp;CHAR(10),""),"")</f>
        <v/>
      </c>
      <c r="U9" s="16" t="str">
        <f>T9</f>
        <v/>
      </c>
      <c r="V9" s="17" t="str">
        <f t="shared" ref="V9:V13" si="1">IF(U9="",UPPER(D9),"")</f>
        <v>11111111</v>
      </c>
      <c r="W9" s="18">
        <f t="shared" ref="W9:W13" si="2">IF(E9&lt;&gt;"",IFERROR((SUBSTITUTE(SUBSTITUTE(SUBSTITUTE(INT(E9/1000000),3,"S"),4,"H"),5,"R")&amp;MID(E9,2,2)&amp;"."&amp;MID(E9,4,2)&amp;"."&amp;MID(E9,6,2))*1,"日付が無効"),"")</f>
        <v>30936</v>
      </c>
      <c r="X9" s="19" t="str">
        <f>IF(W9="日付が無効","・生年月日が無効"&amp;CHAR(10),"")</f>
        <v/>
      </c>
      <c r="Y9" s="20" t="str">
        <f>X9</f>
        <v/>
      </c>
      <c r="Z9" s="27">
        <f t="shared" ref="Z9:Z13" si="3">IF(AND(E9&lt;&gt;"",Y9=""),E9,"")</f>
        <v>3590911</v>
      </c>
      <c r="AA9" s="26" t="str">
        <f>MID(Z9,1,1)</f>
        <v>3</v>
      </c>
      <c r="AB9" s="26" t="str">
        <f>MID(Z9,2,1)</f>
        <v>5</v>
      </c>
      <c r="AC9" s="26" t="str">
        <f>MID(Z9,3,1)</f>
        <v>9</v>
      </c>
      <c r="AD9" s="26" t="str">
        <f>MID(Z9,4,1)</f>
        <v>0</v>
      </c>
      <c r="AE9" s="26" t="str">
        <f>MID(Z9,5,1)</f>
        <v>9</v>
      </c>
      <c r="AF9" s="26" t="str">
        <f>MID(Z9,6,1)</f>
        <v>1</v>
      </c>
      <c r="AG9" s="26" t="str">
        <f>MID(Z9,7,1)</f>
        <v>1</v>
      </c>
      <c r="AH9" s="14" t="str">
        <f t="shared" ref="AH9:AH13" si="4">SUBSTITUTE(F9,"　"," ")</f>
        <v>所属所 異動</v>
      </c>
      <c r="AI9" s="15" t="str">
        <f>IF(OR(AH9="",LEN(AH9)-LEN(SUBSTITUTE(AH9," ",""))=1),"","・氏名漢字のスペースが１つでない"&amp;CHAR(10))</f>
        <v/>
      </c>
      <c r="AJ9" s="16" t="str">
        <f>AI9</f>
        <v/>
      </c>
      <c r="AK9" s="17" t="str">
        <f>IFERROR(IF(AJ9="",MID(AH9,1,FIND(" ",AH9)),""),"")</f>
        <v xml:space="preserve">所属所 </v>
      </c>
      <c r="AL9" s="17" t="str">
        <f>IFERROR(IF(AJ9="",MID(AH9,FIND(" ",AH9)+1,100),""),"")</f>
        <v>異動</v>
      </c>
      <c r="AM9" s="14" t="str">
        <f t="shared" ref="AM9:AM13" si="5">SUBSTITUTE(G9,"　"," ")</f>
        <v>ｼｮｿﾞｸｼｮ ｲﾄﾞｳ</v>
      </c>
      <c r="AN9" s="15" t="str">
        <f>IF(OR(AM9="",LEN(AM9)-LEN(SUBSTITUTE(AM9," ",""))=1),"","・氏名カナのスペースが１つでない"&amp;CHAR(10))</f>
        <v/>
      </c>
      <c r="AO9" s="16" t="str">
        <f>AN9</f>
        <v/>
      </c>
      <c r="AP9" s="17" t="str">
        <f>IFERROR(SUBSTITUTE(SUBSTITUTE(SUBSTITUTE(SUBSTITUTE(SUBSTITUTE(SUBSTITUTE(SUBSTITUTE(SUBSTITUTE(SUBSTITUTE(IF(AO9="",MID(AM9,1,FIND(" ",AM9)),""),"ｧ","ｱ"),"ｨ","ｲ"),"ｩ","ｳ"),"ｪ","ｴ"),"ｫ","ｵ"),"ｯ","ﾂ"),"ｬ","ﾔ"),"ｭ","ﾕ"),"ｮ","ﾖ"),"")</f>
        <v xml:space="preserve">ｼﾖｿﾞｸｼﾖ </v>
      </c>
      <c r="AQ9" s="17" t="str">
        <f>IFERROR(SUBSTITUTE(SUBSTITUTE(SUBSTITUTE(SUBSTITUTE(SUBSTITUTE(SUBSTITUTE(SUBSTITUTE(SUBSTITUTE(SUBSTITUTE(IF(AO9="",MID(AM9,FIND(" ",AM9)+1,100),""),"ｧ","ｱ"),"ｨ","ｲ"),"ｩ","ｳ"),"ｪ","ｴ"),"ｫ","ｵ"),"ｯ","ﾂ"),"ｬ","ﾔ"),"ｭ","ﾕ"),"ｮ","ﾖ"),"")</f>
        <v>ｲﾄﾞｳ</v>
      </c>
      <c r="AR9" s="18">
        <f t="shared" ref="AR9:AR13" si="6">IF(H9&lt;&gt;"",IFERROR((SUBSTITUTE(SUBSTITUTE(SUBSTITUTE(INT(H9/1000000),3,"S"),4,"H"),5,"R")&amp;MID(H9,2,2)&amp;"."&amp;MID(H9,4,2)&amp;"."&amp;MID(H9,6,2))*1,FALSE),"")</f>
        <v>45748</v>
      </c>
      <c r="AS9" s="19" t="str">
        <f>IF(AR9=FALSE,"・所属所異動日が無効"&amp;CHAR(10),"")</f>
        <v/>
      </c>
      <c r="AT9" s="20" t="str">
        <f>AS9</f>
        <v/>
      </c>
      <c r="AU9" s="27">
        <f t="shared" ref="AU9:AU13" si="7">IF(AND(H9&lt;&gt;"",AT9=""),H9,"")</f>
        <v>5070401</v>
      </c>
      <c r="AV9" s="26" t="str">
        <f>MID(AU9,1,1)</f>
        <v>5</v>
      </c>
      <c r="AW9" s="26" t="str">
        <f>MID(AU9,2,1)</f>
        <v>0</v>
      </c>
      <c r="AX9" s="26" t="str">
        <f>MID(AU9,3,1)</f>
        <v>7</v>
      </c>
      <c r="AY9" s="26" t="str">
        <f>MID(AU9,4,1)</f>
        <v>0</v>
      </c>
      <c r="AZ9" s="26" t="str">
        <f>MID(AU9,5,1)</f>
        <v>4</v>
      </c>
      <c r="BA9" s="26" t="str">
        <f>MID(AU9,6,1)</f>
        <v>0</v>
      </c>
      <c r="BB9" s="26" t="str">
        <f>MID(AU9,7,1)</f>
        <v>1</v>
      </c>
      <c r="BC9" s="17" t="str">
        <f t="shared" ref="BC9:BC13" si="8">IF(I9&lt;&gt;"",I9,"")</f>
        <v>△△△△学校</v>
      </c>
      <c r="BD9" s="15" t="str">
        <f t="shared" ref="BD9:BD13" si="9">IF(J9&lt;&gt;"",IF(AND(0&lt;J9,J9&lt;9),"","・退職コードが無効"&amp;CHAR(10)),"")</f>
        <v/>
      </c>
      <c r="BE9" s="16" t="str">
        <f>BD9</f>
        <v/>
      </c>
      <c r="BF9" s="17" t="str">
        <f t="shared" ref="BF9:BF13" si="10">IF(BE9="",IF(J9&lt;&gt;"",J9,""),"")</f>
        <v/>
      </c>
      <c r="BG9" s="18" t="str">
        <f t="shared" ref="BG9:BG13" si="11">IF(K9&lt;&gt;"",IFERROR((SUBSTITUTE(SUBSTITUTE(SUBSTITUTE(INT(K9/1000000),3,"S"),4,"H"),5,"R")&amp;MID(K9,2,2)&amp;"."&amp;MID(K9,4,2)&amp;"."&amp;MID(K9,6,2))*1,"日付が無効"),"")</f>
        <v/>
      </c>
      <c r="BH9" s="19" t="str">
        <f>IF(BG9="日付が無効","・退職日が無効"&amp;CHAR(10),"")</f>
        <v/>
      </c>
      <c r="BI9" s="20" t="str">
        <f>BH9</f>
        <v/>
      </c>
      <c r="BJ9" s="27" t="str">
        <f t="shared" ref="BJ9:BJ13" si="12">IF(AND(K9&lt;&gt;"",BI9=""),K9,"")</f>
        <v/>
      </c>
      <c r="BK9" s="26" t="str">
        <f>MID(BJ9,1,1)</f>
        <v/>
      </c>
      <c r="BL9" s="26" t="str">
        <f>MID(BJ9,2,1)</f>
        <v/>
      </c>
      <c r="BM9" s="26" t="str">
        <f>MID(BJ9,3,1)</f>
        <v/>
      </c>
      <c r="BN9" s="26" t="str">
        <f>MID(BJ9,4,1)</f>
        <v/>
      </c>
      <c r="BO9" s="26" t="str">
        <f>MID(BJ9,5,1)</f>
        <v/>
      </c>
      <c r="BP9" s="26" t="str">
        <f>MID(BJ9,6,1)</f>
        <v/>
      </c>
      <c r="BQ9" s="26" t="str">
        <f>MID(BJ9,7,1)</f>
        <v/>
      </c>
      <c r="BR9" s="29" t="str">
        <f>IF(AND(BF9=2,L9&lt;&gt;""),"公立学校共済組合 ","")</f>
        <v/>
      </c>
      <c r="BS9" s="29" t="str">
        <f t="shared" ref="BS9:BS13" si="13">IF(L9&lt;&gt;"",L9,"")</f>
        <v/>
      </c>
      <c r="BT9" s="17" t="str">
        <f>BR9&amp;BS9</f>
        <v/>
      </c>
      <c r="BU9" s="18" t="str">
        <f t="shared" ref="BU9:BU13" si="14">IF(M9&lt;&gt;"",IFERROR((SUBSTITUTE(SUBSTITUTE(SUBSTITUTE(INT(M9/1000000),3,"S"),4,"H"),5,"R")&amp;MID(M9,2,2)&amp;"."&amp;MID(M9,4,2)&amp;"."&amp;MID(M9,6,2))*1,"日付が無効"),"")</f>
        <v/>
      </c>
      <c r="BV9" s="19" t="str">
        <f>IF(BU9="日付が無効","・組合員証等回収日が無効"&amp;CHAR(10),"")</f>
        <v/>
      </c>
      <c r="BW9" s="20" t="str">
        <f>BV9</f>
        <v/>
      </c>
      <c r="BX9" s="27" t="str">
        <f t="shared" ref="BX9:BX13" si="15">IF(AND(M9&lt;&gt;"",BW9=""),M9,"")</f>
        <v/>
      </c>
      <c r="BY9" s="26" t="str">
        <f>MID(BX9,1,1)</f>
        <v/>
      </c>
      <c r="BZ9" s="26" t="str">
        <f>MID(BX9,2,1)</f>
        <v/>
      </c>
      <c r="CA9" s="26" t="str">
        <f>MID(BX9,3,1)</f>
        <v/>
      </c>
      <c r="CB9" s="26" t="str">
        <f>MID(BX9,4,1)</f>
        <v/>
      </c>
      <c r="CC9" s="26" t="str">
        <f>MID(BX9,5,1)</f>
        <v/>
      </c>
      <c r="CD9" s="26" t="str">
        <f>MID(BX9,6,1)</f>
        <v/>
      </c>
      <c r="CE9" s="26" t="str">
        <f>MID(BX9,7,1)</f>
        <v/>
      </c>
      <c r="CF9" s="17" t="str">
        <f t="shared" ref="CF9:CF13" si="16">IF(N9&lt;&gt;"",N9,"")</f>
        <v/>
      </c>
      <c r="CG9" s="17" t="str">
        <f>IF(O9&lt;&gt;"",O9,"")&amp;IF(P9="0","【資格確認書 未交付】","")</f>
        <v/>
      </c>
      <c r="CH9" s="10" t="str">
        <f>IF(AND(COUNTBLANK(H9:I9)&lt;&gt;2,COUNTBLANK(J9:O9)&lt;&gt;6),"・所属所異動記入欄と退職等記入欄が併記されている。"&amp;CHAR(10),"")</f>
        <v/>
      </c>
      <c r="CI9" s="7" t="str">
        <f>IF(R9&lt;&gt;"",1,"")</f>
        <v/>
      </c>
      <c r="CK9" s="7" t="str">
        <f>IF(OR(COUNTBLANK(H9:I9)=0,COUNTBLANK(H9:I9)=2),"",1)</f>
        <v/>
      </c>
      <c r="CL9" s="7" t="str">
        <f>IF(OR(COUNTBLANK(J9:M9)=0,COUNTBLANK(J9:M9)=4),"",1)</f>
        <v/>
      </c>
      <c r="CM9" s="7" t="str">
        <f>IF(CH9&lt;&gt;"",1,"")</f>
        <v/>
      </c>
    </row>
    <row r="10" spans="1:91" s="7" customFormat="1" ht="68.400000000000006" customHeight="1">
      <c r="A10" s="36"/>
      <c r="B10" s="45">
        <v>2</v>
      </c>
      <c r="C10" s="82" t="str">
        <f t="shared" ref="C10:C13" si="17">R10</f>
        <v/>
      </c>
      <c r="D10" s="62" t="s">
        <v>5436</v>
      </c>
      <c r="E10" s="63">
        <v>3590912</v>
      </c>
      <c r="F10" s="62" t="s">
        <v>5170</v>
      </c>
      <c r="G10" s="62" t="s">
        <v>5440</v>
      </c>
      <c r="H10" s="64"/>
      <c r="I10" s="65"/>
      <c r="J10" s="66">
        <v>1</v>
      </c>
      <c r="K10" s="67">
        <v>5070331</v>
      </c>
      <c r="L10" s="68"/>
      <c r="M10" s="67">
        <v>5070331</v>
      </c>
      <c r="N10" s="66">
        <v>1</v>
      </c>
      <c r="O10" s="69"/>
      <c r="P10" s="68" t="s">
        <v>5426</v>
      </c>
      <c r="Q10" s="44"/>
      <c r="R10" s="38" t="str">
        <f t="shared" ref="R10:R13" si="18">U10&amp;Y10&amp;AJ10&amp;AO10&amp;AT10&amp;BE10&amp;BI10&amp;BW10&amp;CH10</f>
        <v/>
      </c>
      <c r="S10" s="38" t="str">
        <f t="shared" ref="S10:S13" si="19">IF(R10&lt;&gt;"",B10&amp;" ","")</f>
        <v/>
      </c>
      <c r="T10" s="15" t="str">
        <f t="shared" si="0"/>
        <v/>
      </c>
      <c r="U10" s="16" t="str">
        <f t="shared" ref="U10:U13" si="20">T10</f>
        <v/>
      </c>
      <c r="V10" s="17" t="str">
        <f t="shared" si="1"/>
        <v>22222222</v>
      </c>
      <c r="W10" s="18">
        <f t="shared" si="2"/>
        <v>30937</v>
      </c>
      <c r="X10" s="19" t="str">
        <f t="shared" ref="X10:X13" si="21">IF(W10="日付が無効","・生年月日が無効"&amp;CHAR(10),"")</f>
        <v/>
      </c>
      <c r="Y10" s="20" t="str">
        <f t="shared" ref="Y10:Y13" si="22">X10</f>
        <v/>
      </c>
      <c r="Z10" s="27">
        <f t="shared" si="3"/>
        <v>3590912</v>
      </c>
      <c r="AA10" s="26" t="str">
        <f t="shared" ref="AA10:AA13" si="23">MID(Z10,1,1)</f>
        <v>3</v>
      </c>
      <c r="AB10" s="26" t="str">
        <f t="shared" ref="AB10:AB13" si="24">MID(Z10,2,1)</f>
        <v>5</v>
      </c>
      <c r="AC10" s="26" t="str">
        <f t="shared" ref="AC10:AC13" si="25">MID(Z10,3,1)</f>
        <v>9</v>
      </c>
      <c r="AD10" s="26" t="str">
        <f t="shared" ref="AD10:AD13" si="26">MID(Z10,4,1)</f>
        <v>0</v>
      </c>
      <c r="AE10" s="26" t="str">
        <f t="shared" ref="AE10:AE13" si="27">MID(Z10,5,1)</f>
        <v>9</v>
      </c>
      <c r="AF10" s="26" t="str">
        <f t="shared" ref="AF10:AF13" si="28">MID(Z10,6,1)</f>
        <v>1</v>
      </c>
      <c r="AG10" s="26" t="str">
        <f t="shared" ref="AG10:AG13" si="29">MID(Z10,7,1)</f>
        <v>2</v>
      </c>
      <c r="AH10" s="14" t="str">
        <f t="shared" si="4"/>
        <v>退職 満了</v>
      </c>
      <c r="AI10" s="15" t="str">
        <f t="shared" ref="AI10:AI13" si="30">IF(OR(AH10="",LEN(AH10)-LEN(SUBSTITUTE(AH10," ",""))=1),"","・氏名漢字のスペースが１つでない"&amp;CHAR(10))</f>
        <v/>
      </c>
      <c r="AJ10" s="16" t="str">
        <f t="shared" ref="AJ10:AJ13" si="31">AI10</f>
        <v/>
      </c>
      <c r="AK10" s="17" t="str">
        <f t="shared" ref="AK10:AK13" si="32">IFERROR(IF(AJ10="",MID(AH10,1,FIND(" ",AH10)),""),"")</f>
        <v xml:space="preserve">退職 </v>
      </c>
      <c r="AL10" s="17" t="str">
        <f t="shared" ref="AL10:AL13" si="33">IFERROR(IF(AJ10="",MID(AH10,FIND(" ",AH10)+1,100),""),"")</f>
        <v>満了</v>
      </c>
      <c r="AM10" s="14" t="str">
        <f t="shared" si="5"/>
        <v>ﾀｲｼｮｸ ﾏﾝﾘｮｳ</v>
      </c>
      <c r="AN10" s="15" t="str">
        <f t="shared" ref="AN10:AN13" si="34">IF(OR(AM10="",LEN(AM10)-LEN(SUBSTITUTE(AM10," ",""))=1),"","・氏名カナのスペースが１つでない"&amp;CHAR(10))</f>
        <v/>
      </c>
      <c r="AO10" s="16" t="str">
        <f t="shared" ref="AO10:AO13" si="35">AN10</f>
        <v/>
      </c>
      <c r="AP10" s="17" t="str">
        <f t="shared" ref="AP10:AP13" si="36">IFERROR(SUBSTITUTE(SUBSTITUTE(SUBSTITUTE(SUBSTITUTE(SUBSTITUTE(SUBSTITUTE(SUBSTITUTE(SUBSTITUTE(SUBSTITUTE(IF(AO10="",MID(AM10,1,FIND(" ",AM10)),""),"ｧ","ｱ"),"ｨ","ｲ"),"ｩ","ｳ"),"ｪ","ｴ"),"ｫ","ｵ"),"ｯ","ﾂ"),"ｬ","ﾔ"),"ｭ","ﾕ"),"ｮ","ﾖ"),"")</f>
        <v xml:space="preserve">ﾀｲｼﾖｸ </v>
      </c>
      <c r="AQ10" s="17" t="str">
        <f t="shared" ref="AQ10:AQ13" si="37">IFERROR(SUBSTITUTE(SUBSTITUTE(SUBSTITUTE(SUBSTITUTE(SUBSTITUTE(SUBSTITUTE(SUBSTITUTE(SUBSTITUTE(SUBSTITUTE(IF(AO10="",MID(AM10,FIND(" ",AM10)+1,100),""),"ｧ","ｱ"),"ｨ","ｲ"),"ｩ","ｳ"),"ｪ","ｴ"),"ｫ","ｵ"),"ｯ","ﾂ"),"ｬ","ﾔ"),"ｭ","ﾕ"),"ｮ","ﾖ"),"")</f>
        <v>ﾏﾝﾘﾖｳ</v>
      </c>
      <c r="AR10" s="18" t="str">
        <f t="shared" si="6"/>
        <v/>
      </c>
      <c r="AS10" s="19" t="str">
        <f t="shared" ref="AS10:AS13" si="38">IF(AR10=FALSE,"・所属所異動日が無効"&amp;CHAR(10),"")</f>
        <v/>
      </c>
      <c r="AT10" s="20" t="str">
        <f t="shared" ref="AT10:AT13" si="39">AS10</f>
        <v/>
      </c>
      <c r="AU10" s="27" t="str">
        <f t="shared" si="7"/>
        <v/>
      </c>
      <c r="AV10" s="26" t="str">
        <f t="shared" ref="AV10:AV13" si="40">MID(AU10,1,1)</f>
        <v/>
      </c>
      <c r="AW10" s="26" t="str">
        <f t="shared" ref="AW10:AW13" si="41">MID(AU10,2,1)</f>
        <v/>
      </c>
      <c r="AX10" s="26" t="str">
        <f t="shared" ref="AX10:AX13" si="42">MID(AU10,3,1)</f>
        <v/>
      </c>
      <c r="AY10" s="26" t="str">
        <f t="shared" ref="AY10:AY13" si="43">MID(AU10,4,1)</f>
        <v/>
      </c>
      <c r="AZ10" s="26" t="str">
        <f t="shared" ref="AZ10:AZ13" si="44">MID(AU10,5,1)</f>
        <v/>
      </c>
      <c r="BA10" s="26" t="str">
        <f t="shared" ref="BA10:BA13" si="45">MID(AU10,6,1)</f>
        <v/>
      </c>
      <c r="BB10" s="26" t="str">
        <f t="shared" ref="BB10:BB13" si="46">MID(AU10,7,1)</f>
        <v/>
      </c>
      <c r="BC10" s="17" t="str">
        <f t="shared" si="8"/>
        <v/>
      </c>
      <c r="BD10" s="15" t="str">
        <f t="shared" si="9"/>
        <v/>
      </c>
      <c r="BE10" s="16" t="str">
        <f t="shared" ref="BE10:BE13" si="47">BD10</f>
        <v/>
      </c>
      <c r="BF10" s="17">
        <f t="shared" si="10"/>
        <v>1</v>
      </c>
      <c r="BG10" s="18">
        <f t="shared" si="11"/>
        <v>45747</v>
      </c>
      <c r="BH10" s="19" t="str">
        <f t="shared" ref="BH10:BH13" si="48">IF(BG10="日付が無効","・退職日が無効"&amp;CHAR(10),"")</f>
        <v/>
      </c>
      <c r="BI10" s="20" t="str">
        <f t="shared" ref="BI10:BI13" si="49">BH10</f>
        <v/>
      </c>
      <c r="BJ10" s="27">
        <f t="shared" si="12"/>
        <v>5070331</v>
      </c>
      <c r="BK10" s="26" t="str">
        <f t="shared" ref="BK10:BK13" si="50">MID(BJ10,1,1)</f>
        <v>5</v>
      </c>
      <c r="BL10" s="26" t="str">
        <f t="shared" ref="BL10:BL13" si="51">MID(BJ10,2,1)</f>
        <v>0</v>
      </c>
      <c r="BM10" s="26" t="str">
        <f t="shared" ref="BM10:BM13" si="52">MID(BJ10,3,1)</f>
        <v>7</v>
      </c>
      <c r="BN10" s="26" t="str">
        <f t="shared" ref="BN10:BN13" si="53">MID(BJ10,4,1)</f>
        <v>0</v>
      </c>
      <c r="BO10" s="26" t="str">
        <f t="shared" ref="BO10:BO13" si="54">MID(BJ10,5,1)</f>
        <v>3</v>
      </c>
      <c r="BP10" s="26" t="str">
        <f t="shared" ref="BP10:BP13" si="55">MID(BJ10,6,1)</f>
        <v>3</v>
      </c>
      <c r="BQ10" s="26" t="str">
        <f t="shared" ref="BQ10:BQ13" si="56">MID(BJ10,7,1)</f>
        <v>1</v>
      </c>
      <c r="BR10" s="29" t="str">
        <f t="shared" ref="BR10:BR13" si="57">IF(AND(BF10=2,L10&lt;&gt;""),"公立学校共済組合 ","")</f>
        <v/>
      </c>
      <c r="BS10" s="29" t="str">
        <f t="shared" si="13"/>
        <v/>
      </c>
      <c r="BT10" s="17" t="str">
        <f t="shared" ref="BT10:BT13" si="58">BR10&amp;BS10</f>
        <v/>
      </c>
      <c r="BU10" s="18">
        <f t="shared" si="14"/>
        <v>45747</v>
      </c>
      <c r="BV10" s="19" t="str">
        <f t="shared" ref="BV10:BV13" si="59">IF(BU10="日付が無効","・組合員証等回収日が無効"&amp;CHAR(10),"")</f>
        <v/>
      </c>
      <c r="BW10" s="20" t="str">
        <f t="shared" ref="BW10:BW13" si="60">BV10</f>
        <v/>
      </c>
      <c r="BX10" s="27">
        <f t="shared" si="15"/>
        <v>5070331</v>
      </c>
      <c r="BY10" s="26" t="str">
        <f t="shared" ref="BY10:BY13" si="61">MID(BX10,1,1)</f>
        <v>5</v>
      </c>
      <c r="BZ10" s="26" t="str">
        <f t="shared" ref="BZ10:BZ13" si="62">MID(BX10,2,1)</f>
        <v>0</v>
      </c>
      <c r="CA10" s="26" t="str">
        <f t="shared" ref="CA10:CA13" si="63">MID(BX10,3,1)</f>
        <v>7</v>
      </c>
      <c r="CB10" s="26" t="str">
        <f t="shared" ref="CB10:CB13" si="64">MID(BX10,4,1)</f>
        <v>0</v>
      </c>
      <c r="CC10" s="26" t="str">
        <f t="shared" ref="CC10:CC13" si="65">MID(BX10,5,1)</f>
        <v>3</v>
      </c>
      <c r="CD10" s="26" t="str">
        <f t="shared" ref="CD10:CD13" si="66">MID(BX10,6,1)</f>
        <v>3</v>
      </c>
      <c r="CE10" s="26" t="str">
        <f t="shared" ref="CE10:CE13" si="67">MID(BX10,7,1)</f>
        <v>1</v>
      </c>
      <c r="CF10" s="17">
        <f t="shared" si="16"/>
        <v>1</v>
      </c>
      <c r="CG10" s="17" t="str">
        <f t="shared" ref="CG10:CG13" si="68">IF(O10&lt;&gt;"",O10,"")&amp;IF(P10="0","【資格確認書 未交付】","")</f>
        <v>【資格確認書 未交付】</v>
      </c>
      <c r="CH10" s="10" t="str">
        <f t="shared" ref="CH10:CH13" si="69">IF(AND(COUNTBLANK(H10:I10)&lt;&gt;2,COUNTBLANK(J10:O10)&lt;&gt;6),"・所属所異動記入欄と退職等記入欄が併記されている。"&amp;CHAR(10),"")</f>
        <v/>
      </c>
      <c r="CI10" s="7" t="str">
        <f t="shared" ref="CI10:CI13" si="70">IF(R10&lt;&gt;"",1,"")</f>
        <v/>
      </c>
    </row>
    <row r="11" spans="1:91" s="7" customFormat="1" ht="68.400000000000006" customHeight="1">
      <c r="A11" s="36"/>
      <c r="B11" s="45">
        <v>3</v>
      </c>
      <c r="C11" s="82" t="str">
        <f t="shared" si="17"/>
        <v/>
      </c>
      <c r="D11" s="62" t="s">
        <v>5437</v>
      </c>
      <c r="E11" s="63">
        <v>3590914</v>
      </c>
      <c r="F11" s="62" t="s">
        <v>5172</v>
      </c>
      <c r="G11" s="62" t="s">
        <v>5442</v>
      </c>
      <c r="H11" s="64"/>
      <c r="I11" s="65"/>
      <c r="J11" s="66">
        <v>2</v>
      </c>
      <c r="K11" s="67">
        <v>5070331</v>
      </c>
      <c r="L11" s="68" t="s">
        <v>5174</v>
      </c>
      <c r="M11" s="67">
        <v>5070331</v>
      </c>
      <c r="N11" s="66">
        <v>0</v>
      </c>
      <c r="O11" s="69"/>
      <c r="P11" s="68"/>
      <c r="Q11" s="44"/>
      <c r="R11" s="38" t="str">
        <f t="shared" si="18"/>
        <v/>
      </c>
      <c r="S11" s="38" t="str">
        <f t="shared" si="19"/>
        <v/>
      </c>
      <c r="T11" s="15" t="str">
        <f t="shared" si="0"/>
        <v/>
      </c>
      <c r="U11" s="16" t="str">
        <f t="shared" si="20"/>
        <v/>
      </c>
      <c r="V11" s="17" t="str">
        <f t="shared" si="1"/>
        <v>33333333</v>
      </c>
      <c r="W11" s="18">
        <f t="shared" si="2"/>
        <v>30939</v>
      </c>
      <c r="X11" s="19" t="str">
        <f t="shared" si="21"/>
        <v/>
      </c>
      <c r="Y11" s="20" t="str">
        <f t="shared" si="22"/>
        <v/>
      </c>
      <c r="Z11" s="27">
        <f t="shared" si="3"/>
        <v>3590914</v>
      </c>
      <c r="AA11" s="26" t="str">
        <f t="shared" si="23"/>
        <v>3</v>
      </c>
      <c r="AB11" s="26" t="str">
        <f t="shared" si="24"/>
        <v>5</v>
      </c>
      <c r="AC11" s="26" t="str">
        <f t="shared" si="25"/>
        <v>9</v>
      </c>
      <c r="AD11" s="26" t="str">
        <f t="shared" si="26"/>
        <v>0</v>
      </c>
      <c r="AE11" s="26" t="str">
        <f t="shared" si="27"/>
        <v>9</v>
      </c>
      <c r="AF11" s="26" t="str">
        <f t="shared" si="28"/>
        <v>1</v>
      </c>
      <c r="AG11" s="26" t="str">
        <f t="shared" si="29"/>
        <v>4</v>
      </c>
      <c r="AH11" s="14" t="str">
        <f t="shared" si="4"/>
        <v>他支部 転出</v>
      </c>
      <c r="AI11" s="15" t="str">
        <f t="shared" si="30"/>
        <v/>
      </c>
      <c r="AJ11" s="16" t="str">
        <f t="shared" si="31"/>
        <v/>
      </c>
      <c r="AK11" s="17" t="str">
        <f t="shared" si="32"/>
        <v xml:space="preserve">他支部 </v>
      </c>
      <c r="AL11" s="17" t="str">
        <f t="shared" si="33"/>
        <v>転出</v>
      </c>
      <c r="AM11" s="14" t="str">
        <f t="shared" si="5"/>
        <v>ﾀｼﾌﾞ ﾃﾝｼｭﾂ</v>
      </c>
      <c r="AN11" s="15" t="str">
        <f t="shared" si="34"/>
        <v/>
      </c>
      <c r="AO11" s="16" t="str">
        <f t="shared" si="35"/>
        <v/>
      </c>
      <c r="AP11" s="17" t="str">
        <f t="shared" si="36"/>
        <v xml:space="preserve">ﾀｼﾌﾞ </v>
      </c>
      <c r="AQ11" s="17" t="str">
        <f t="shared" si="37"/>
        <v>ﾃﾝｼﾕﾂ</v>
      </c>
      <c r="AR11" s="18" t="str">
        <f t="shared" si="6"/>
        <v/>
      </c>
      <c r="AS11" s="19" t="str">
        <f t="shared" si="38"/>
        <v/>
      </c>
      <c r="AT11" s="20" t="str">
        <f t="shared" si="39"/>
        <v/>
      </c>
      <c r="AU11" s="27" t="str">
        <f t="shared" si="7"/>
        <v/>
      </c>
      <c r="AV11" s="26" t="str">
        <f t="shared" si="40"/>
        <v/>
      </c>
      <c r="AW11" s="26" t="str">
        <f t="shared" si="41"/>
        <v/>
      </c>
      <c r="AX11" s="26" t="str">
        <f t="shared" si="42"/>
        <v/>
      </c>
      <c r="AY11" s="26" t="str">
        <f t="shared" si="43"/>
        <v/>
      </c>
      <c r="AZ11" s="26" t="str">
        <f t="shared" si="44"/>
        <v/>
      </c>
      <c r="BA11" s="26" t="str">
        <f t="shared" si="45"/>
        <v/>
      </c>
      <c r="BB11" s="26" t="str">
        <f t="shared" si="46"/>
        <v/>
      </c>
      <c r="BC11" s="17" t="str">
        <f t="shared" si="8"/>
        <v/>
      </c>
      <c r="BD11" s="15" t="str">
        <f t="shared" si="9"/>
        <v/>
      </c>
      <c r="BE11" s="16" t="str">
        <f t="shared" si="47"/>
        <v/>
      </c>
      <c r="BF11" s="17">
        <f t="shared" si="10"/>
        <v>2</v>
      </c>
      <c r="BG11" s="18">
        <f t="shared" si="11"/>
        <v>45747</v>
      </c>
      <c r="BH11" s="19" t="str">
        <f t="shared" si="48"/>
        <v/>
      </c>
      <c r="BI11" s="20" t="str">
        <f t="shared" si="49"/>
        <v/>
      </c>
      <c r="BJ11" s="27">
        <f t="shared" si="12"/>
        <v>5070331</v>
      </c>
      <c r="BK11" s="26" t="str">
        <f t="shared" si="50"/>
        <v>5</v>
      </c>
      <c r="BL11" s="26" t="str">
        <f t="shared" si="51"/>
        <v>0</v>
      </c>
      <c r="BM11" s="26" t="str">
        <f t="shared" si="52"/>
        <v>7</v>
      </c>
      <c r="BN11" s="26" t="str">
        <f t="shared" si="53"/>
        <v>0</v>
      </c>
      <c r="BO11" s="26" t="str">
        <f t="shared" si="54"/>
        <v>3</v>
      </c>
      <c r="BP11" s="26" t="str">
        <f t="shared" si="55"/>
        <v>3</v>
      </c>
      <c r="BQ11" s="26" t="str">
        <f t="shared" si="56"/>
        <v>1</v>
      </c>
      <c r="BR11" s="29" t="str">
        <f t="shared" si="57"/>
        <v xml:space="preserve">公立学校共済組合 </v>
      </c>
      <c r="BS11" s="29" t="str">
        <f t="shared" si="13"/>
        <v>□□支部</v>
      </c>
      <c r="BT11" s="17" t="str">
        <f t="shared" si="58"/>
        <v>公立学校共済組合 □□支部</v>
      </c>
      <c r="BU11" s="18">
        <f t="shared" si="14"/>
        <v>45747</v>
      </c>
      <c r="BV11" s="19" t="str">
        <f t="shared" si="59"/>
        <v/>
      </c>
      <c r="BW11" s="20" t="str">
        <f t="shared" si="60"/>
        <v/>
      </c>
      <c r="BX11" s="27">
        <f t="shared" si="15"/>
        <v>5070331</v>
      </c>
      <c r="BY11" s="26" t="str">
        <f t="shared" si="61"/>
        <v>5</v>
      </c>
      <c r="BZ11" s="26" t="str">
        <f t="shared" si="62"/>
        <v>0</v>
      </c>
      <c r="CA11" s="26" t="str">
        <f t="shared" si="63"/>
        <v>7</v>
      </c>
      <c r="CB11" s="26" t="str">
        <f t="shared" si="64"/>
        <v>0</v>
      </c>
      <c r="CC11" s="26" t="str">
        <f t="shared" si="65"/>
        <v>3</v>
      </c>
      <c r="CD11" s="26" t="str">
        <f t="shared" si="66"/>
        <v>3</v>
      </c>
      <c r="CE11" s="26" t="str">
        <f t="shared" si="67"/>
        <v>1</v>
      </c>
      <c r="CF11" s="17">
        <f t="shared" si="16"/>
        <v>0</v>
      </c>
      <c r="CG11" s="17" t="str">
        <f t="shared" si="68"/>
        <v/>
      </c>
      <c r="CH11" s="10" t="str">
        <f t="shared" si="69"/>
        <v/>
      </c>
      <c r="CI11" s="7" t="str">
        <f t="shared" si="70"/>
        <v/>
      </c>
    </row>
    <row r="12" spans="1:91" s="7" customFormat="1" ht="68.400000000000006" customHeight="1">
      <c r="A12" s="36"/>
      <c r="B12" s="45">
        <v>4</v>
      </c>
      <c r="C12" s="82" t="str">
        <f t="shared" si="17"/>
        <v/>
      </c>
      <c r="D12" s="62" t="s">
        <v>5438</v>
      </c>
      <c r="E12" s="63">
        <v>3590915</v>
      </c>
      <c r="F12" s="62" t="s">
        <v>5173</v>
      </c>
      <c r="G12" s="62" t="s">
        <v>5443</v>
      </c>
      <c r="H12" s="64"/>
      <c r="I12" s="65"/>
      <c r="J12" s="66">
        <v>3</v>
      </c>
      <c r="K12" s="67">
        <v>5070331</v>
      </c>
      <c r="L12" s="68" t="s">
        <v>5175</v>
      </c>
      <c r="M12" s="67">
        <v>5070331</v>
      </c>
      <c r="N12" s="66">
        <v>3</v>
      </c>
      <c r="O12" s="69"/>
      <c r="P12" s="68" t="s">
        <v>5426</v>
      </c>
      <c r="Q12" s="44"/>
      <c r="R12" s="38" t="str">
        <f t="shared" si="18"/>
        <v/>
      </c>
      <c r="S12" s="38" t="str">
        <f t="shared" si="19"/>
        <v/>
      </c>
      <c r="T12" s="15" t="str">
        <f t="shared" si="0"/>
        <v/>
      </c>
      <c r="U12" s="16" t="str">
        <f t="shared" si="20"/>
        <v/>
      </c>
      <c r="V12" s="17" t="str">
        <f t="shared" si="1"/>
        <v>44444444</v>
      </c>
      <c r="W12" s="18">
        <f t="shared" si="2"/>
        <v>30940</v>
      </c>
      <c r="X12" s="19" t="str">
        <f t="shared" si="21"/>
        <v/>
      </c>
      <c r="Y12" s="20" t="str">
        <f t="shared" si="22"/>
        <v/>
      </c>
      <c r="Z12" s="27">
        <f t="shared" si="3"/>
        <v>3590915</v>
      </c>
      <c r="AA12" s="26" t="str">
        <f t="shared" si="23"/>
        <v>3</v>
      </c>
      <c r="AB12" s="26" t="str">
        <f t="shared" si="24"/>
        <v>5</v>
      </c>
      <c r="AC12" s="26" t="str">
        <f t="shared" si="25"/>
        <v>9</v>
      </c>
      <c r="AD12" s="26" t="str">
        <f t="shared" si="26"/>
        <v>0</v>
      </c>
      <c r="AE12" s="26" t="str">
        <f t="shared" si="27"/>
        <v>9</v>
      </c>
      <c r="AF12" s="26" t="str">
        <f t="shared" si="28"/>
        <v>1</v>
      </c>
      <c r="AG12" s="26" t="str">
        <f t="shared" si="29"/>
        <v>5</v>
      </c>
      <c r="AH12" s="14" t="str">
        <f t="shared" si="4"/>
        <v>他組合転出 国以外</v>
      </c>
      <c r="AI12" s="15" t="str">
        <f t="shared" si="30"/>
        <v/>
      </c>
      <c r="AJ12" s="16" t="str">
        <f t="shared" si="31"/>
        <v/>
      </c>
      <c r="AK12" s="17" t="str">
        <f t="shared" si="32"/>
        <v xml:space="preserve">他組合転出 </v>
      </c>
      <c r="AL12" s="17" t="str">
        <f t="shared" si="33"/>
        <v>国以外</v>
      </c>
      <c r="AM12" s="14" t="str">
        <f t="shared" si="5"/>
        <v>ﾀｸﾐｱｲﾃﾝｼｭﾂ ｸﾆｲｶﾞｲ</v>
      </c>
      <c r="AN12" s="15" t="str">
        <f t="shared" si="34"/>
        <v/>
      </c>
      <c r="AO12" s="16" t="str">
        <f t="shared" si="35"/>
        <v/>
      </c>
      <c r="AP12" s="17" t="str">
        <f t="shared" si="36"/>
        <v xml:space="preserve">ﾀｸﾐｱｲﾃﾝｼﾕﾂ </v>
      </c>
      <c r="AQ12" s="17" t="str">
        <f t="shared" si="37"/>
        <v>ｸﾆｲｶﾞｲ</v>
      </c>
      <c r="AR12" s="18" t="str">
        <f t="shared" si="6"/>
        <v/>
      </c>
      <c r="AS12" s="19" t="str">
        <f t="shared" si="38"/>
        <v/>
      </c>
      <c r="AT12" s="20" t="str">
        <f t="shared" si="39"/>
        <v/>
      </c>
      <c r="AU12" s="27" t="str">
        <f t="shared" si="7"/>
        <v/>
      </c>
      <c r="AV12" s="26" t="str">
        <f t="shared" si="40"/>
        <v/>
      </c>
      <c r="AW12" s="26" t="str">
        <f t="shared" si="41"/>
        <v/>
      </c>
      <c r="AX12" s="26" t="str">
        <f t="shared" si="42"/>
        <v/>
      </c>
      <c r="AY12" s="26" t="str">
        <f t="shared" si="43"/>
        <v/>
      </c>
      <c r="AZ12" s="26" t="str">
        <f t="shared" si="44"/>
        <v/>
      </c>
      <c r="BA12" s="26" t="str">
        <f t="shared" si="45"/>
        <v/>
      </c>
      <c r="BB12" s="26" t="str">
        <f t="shared" si="46"/>
        <v/>
      </c>
      <c r="BC12" s="17" t="str">
        <f t="shared" si="8"/>
        <v/>
      </c>
      <c r="BD12" s="15" t="str">
        <f t="shared" si="9"/>
        <v/>
      </c>
      <c r="BE12" s="16" t="str">
        <f t="shared" si="47"/>
        <v/>
      </c>
      <c r="BF12" s="17">
        <f t="shared" si="10"/>
        <v>3</v>
      </c>
      <c r="BG12" s="18">
        <f t="shared" si="11"/>
        <v>45747</v>
      </c>
      <c r="BH12" s="19" t="str">
        <f t="shared" si="48"/>
        <v/>
      </c>
      <c r="BI12" s="20" t="str">
        <f t="shared" si="49"/>
        <v/>
      </c>
      <c r="BJ12" s="27">
        <f t="shared" si="12"/>
        <v>5070331</v>
      </c>
      <c r="BK12" s="26" t="str">
        <f t="shared" si="50"/>
        <v>5</v>
      </c>
      <c r="BL12" s="26" t="str">
        <f t="shared" si="51"/>
        <v>0</v>
      </c>
      <c r="BM12" s="26" t="str">
        <f t="shared" si="52"/>
        <v>7</v>
      </c>
      <c r="BN12" s="26" t="str">
        <f t="shared" si="53"/>
        <v>0</v>
      </c>
      <c r="BO12" s="26" t="str">
        <f t="shared" si="54"/>
        <v>3</v>
      </c>
      <c r="BP12" s="26" t="str">
        <f t="shared" si="55"/>
        <v>3</v>
      </c>
      <c r="BQ12" s="26" t="str">
        <f t="shared" si="56"/>
        <v>1</v>
      </c>
      <c r="BR12" s="29" t="str">
        <f t="shared" si="57"/>
        <v/>
      </c>
      <c r="BS12" s="29" t="str">
        <f t="shared" si="13"/>
        <v>□□共済組合</v>
      </c>
      <c r="BT12" s="17" t="str">
        <f t="shared" si="58"/>
        <v>□□共済組合</v>
      </c>
      <c r="BU12" s="18">
        <f t="shared" si="14"/>
        <v>45747</v>
      </c>
      <c r="BV12" s="19" t="str">
        <f t="shared" si="59"/>
        <v/>
      </c>
      <c r="BW12" s="20" t="str">
        <f t="shared" si="60"/>
        <v/>
      </c>
      <c r="BX12" s="27">
        <f t="shared" si="15"/>
        <v>5070331</v>
      </c>
      <c r="BY12" s="26" t="str">
        <f t="shared" si="61"/>
        <v>5</v>
      </c>
      <c r="BZ12" s="26" t="str">
        <f t="shared" si="62"/>
        <v>0</v>
      </c>
      <c r="CA12" s="26" t="str">
        <f t="shared" si="63"/>
        <v>7</v>
      </c>
      <c r="CB12" s="26" t="str">
        <f t="shared" si="64"/>
        <v>0</v>
      </c>
      <c r="CC12" s="26" t="str">
        <f t="shared" si="65"/>
        <v>3</v>
      </c>
      <c r="CD12" s="26" t="str">
        <f t="shared" si="66"/>
        <v>3</v>
      </c>
      <c r="CE12" s="26" t="str">
        <f t="shared" si="67"/>
        <v>1</v>
      </c>
      <c r="CF12" s="17">
        <f t="shared" si="16"/>
        <v>3</v>
      </c>
      <c r="CG12" s="17" t="str">
        <f t="shared" si="68"/>
        <v>【資格確認書 未交付】</v>
      </c>
      <c r="CH12" s="10" t="str">
        <f t="shared" si="69"/>
        <v/>
      </c>
      <c r="CI12" s="7" t="str">
        <f t="shared" si="70"/>
        <v/>
      </c>
    </row>
    <row r="13" spans="1:91" s="7" customFormat="1" ht="68.400000000000006" customHeight="1">
      <c r="A13" s="36"/>
      <c r="B13" s="45">
        <v>5</v>
      </c>
      <c r="C13" s="82" t="str">
        <f t="shared" si="17"/>
        <v/>
      </c>
      <c r="D13" s="122" t="s">
        <v>5180</v>
      </c>
      <c r="E13" s="123">
        <v>3590913</v>
      </c>
      <c r="F13" s="124" t="s">
        <v>5181</v>
      </c>
      <c r="G13" s="124" t="s">
        <v>5441</v>
      </c>
      <c r="H13" s="64"/>
      <c r="I13" s="65"/>
      <c r="J13" s="66"/>
      <c r="K13" s="67"/>
      <c r="L13" s="68"/>
      <c r="M13" s="67"/>
      <c r="N13" s="66"/>
      <c r="O13" s="69"/>
      <c r="P13" s="68"/>
      <c r="Q13" s="44"/>
      <c r="R13" s="38" t="str">
        <f t="shared" si="18"/>
        <v/>
      </c>
      <c r="S13" s="38" t="str">
        <f t="shared" si="19"/>
        <v/>
      </c>
      <c r="T13" s="15" t="str">
        <f t="shared" si="0"/>
        <v/>
      </c>
      <c r="U13" s="16" t="str">
        <f t="shared" si="20"/>
        <v/>
      </c>
      <c r="V13" s="17" t="str">
        <f t="shared" si="1"/>
        <v>55555555</v>
      </c>
      <c r="W13" s="18">
        <f t="shared" si="2"/>
        <v>30938</v>
      </c>
      <c r="X13" s="19" t="str">
        <f t="shared" si="21"/>
        <v/>
      </c>
      <c r="Y13" s="20" t="str">
        <f t="shared" si="22"/>
        <v/>
      </c>
      <c r="Z13" s="27">
        <f t="shared" si="3"/>
        <v>3590913</v>
      </c>
      <c r="AA13" s="26" t="str">
        <f t="shared" si="23"/>
        <v>3</v>
      </c>
      <c r="AB13" s="26" t="str">
        <f t="shared" si="24"/>
        <v>5</v>
      </c>
      <c r="AC13" s="26" t="str">
        <f t="shared" si="25"/>
        <v>9</v>
      </c>
      <c r="AD13" s="26" t="str">
        <f t="shared" si="26"/>
        <v>0</v>
      </c>
      <c r="AE13" s="26" t="str">
        <f t="shared" si="27"/>
        <v>9</v>
      </c>
      <c r="AF13" s="26" t="str">
        <f t="shared" si="28"/>
        <v>1</v>
      </c>
      <c r="AG13" s="26" t="str">
        <f t="shared" si="29"/>
        <v>3</v>
      </c>
      <c r="AH13" s="14" t="str">
        <f t="shared" si="4"/>
        <v>退職後 次任用</v>
      </c>
      <c r="AI13" s="15" t="str">
        <f t="shared" si="30"/>
        <v/>
      </c>
      <c r="AJ13" s="16" t="str">
        <f t="shared" si="31"/>
        <v/>
      </c>
      <c r="AK13" s="17" t="str">
        <f t="shared" si="32"/>
        <v xml:space="preserve">退職後 </v>
      </c>
      <c r="AL13" s="17" t="str">
        <f t="shared" si="33"/>
        <v>次任用</v>
      </c>
      <c r="AM13" s="14" t="str">
        <f t="shared" si="5"/>
        <v>ﾀｲｼｮｸｺﾞ ﾂｷﾞﾆﾝﾖｳ</v>
      </c>
      <c r="AN13" s="15" t="str">
        <f t="shared" si="34"/>
        <v/>
      </c>
      <c r="AO13" s="16" t="str">
        <f t="shared" si="35"/>
        <v/>
      </c>
      <c r="AP13" s="17" t="str">
        <f t="shared" si="36"/>
        <v xml:space="preserve">ﾀｲｼﾖｸｺﾞ </v>
      </c>
      <c r="AQ13" s="17" t="str">
        <f t="shared" si="37"/>
        <v>ﾂｷﾞﾆﾝﾖｳ</v>
      </c>
      <c r="AR13" s="18" t="str">
        <f t="shared" si="6"/>
        <v/>
      </c>
      <c r="AS13" s="19" t="str">
        <f t="shared" si="38"/>
        <v/>
      </c>
      <c r="AT13" s="20" t="str">
        <f t="shared" si="39"/>
        <v/>
      </c>
      <c r="AU13" s="27" t="str">
        <f t="shared" si="7"/>
        <v/>
      </c>
      <c r="AV13" s="26" t="str">
        <f t="shared" si="40"/>
        <v/>
      </c>
      <c r="AW13" s="26" t="str">
        <f t="shared" si="41"/>
        <v/>
      </c>
      <c r="AX13" s="26" t="str">
        <f t="shared" si="42"/>
        <v/>
      </c>
      <c r="AY13" s="26" t="str">
        <f t="shared" si="43"/>
        <v/>
      </c>
      <c r="AZ13" s="26" t="str">
        <f t="shared" si="44"/>
        <v/>
      </c>
      <c r="BA13" s="26" t="str">
        <f t="shared" si="45"/>
        <v/>
      </c>
      <c r="BB13" s="26" t="str">
        <f t="shared" si="46"/>
        <v/>
      </c>
      <c r="BC13" s="17" t="str">
        <f t="shared" si="8"/>
        <v/>
      </c>
      <c r="BD13" s="15" t="str">
        <f t="shared" si="9"/>
        <v/>
      </c>
      <c r="BE13" s="16" t="str">
        <f t="shared" si="47"/>
        <v/>
      </c>
      <c r="BF13" s="17" t="str">
        <f t="shared" si="10"/>
        <v/>
      </c>
      <c r="BG13" s="18" t="str">
        <f t="shared" si="11"/>
        <v/>
      </c>
      <c r="BH13" s="19" t="str">
        <f t="shared" si="48"/>
        <v/>
      </c>
      <c r="BI13" s="20" t="str">
        <f t="shared" si="49"/>
        <v/>
      </c>
      <c r="BJ13" s="27" t="str">
        <f t="shared" si="12"/>
        <v/>
      </c>
      <c r="BK13" s="26" t="str">
        <f t="shared" si="50"/>
        <v/>
      </c>
      <c r="BL13" s="26" t="str">
        <f t="shared" si="51"/>
        <v/>
      </c>
      <c r="BM13" s="26" t="str">
        <f t="shared" si="52"/>
        <v/>
      </c>
      <c r="BN13" s="26" t="str">
        <f t="shared" si="53"/>
        <v/>
      </c>
      <c r="BO13" s="26" t="str">
        <f t="shared" si="54"/>
        <v/>
      </c>
      <c r="BP13" s="26" t="str">
        <f t="shared" si="55"/>
        <v/>
      </c>
      <c r="BQ13" s="26" t="str">
        <f t="shared" si="56"/>
        <v/>
      </c>
      <c r="BR13" s="29" t="str">
        <f t="shared" si="57"/>
        <v/>
      </c>
      <c r="BS13" s="29" t="str">
        <f t="shared" si="13"/>
        <v/>
      </c>
      <c r="BT13" s="17" t="str">
        <f t="shared" si="58"/>
        <v/>
      </c>
      <c r="BU13" s="18" t="str">
        <f t="shared" si="14"/>
        <v/>
      </c>
      <c r="BV13" s="19" t="str">
        <f t="shared" si="59"/>
        <v/>
      </c>
      <c r="BW13" s="20" t="str">
        <f t="shared" si="60"/>
        <v/>
      </c>
      <c r="BX13" s="27" t="str">
        <f t="shared" si="15"/>
        <v/>
      </c>
      <c r="BY13" s="26" t="str">
        <f t="shared" si="61"/>
        <v/>
      </c>
      <c r="BZ13" s="26" t="str">
        <f t="shared" si="62"/>
        <v/>
      </c>
      <c r="CA13" s="26" t="str">
        <f t="shared" si="63"/>
        <v/>
      </c>
      <c r="CB13" s="26" t="str">
        <f t="shared" si="64"/>
        <v/>
      </c>
      <c r="CC13" s="26" t="str">
        <f t="shared" si="65"/>
        <v/>
      </c>
      <c r="CD13" s="26" t="str">
        <f t="shared" si="66"/>
        <v/>
      </c>
      <c r="CE13" s="26" t="str">
        <f t="shared" si="67"/>
        <v/>
      </c>
      <c r="CF13" s="17" t="str">
        <f t="shared" si="16"/>
        <v/>
      </c>
      <c r="CG13" s="17" t="str">
        <f t="shared" si="68"/>
        <v/>
      </c>
      <c r="CH13" s="10" t="str">
        <f t="shared" si="69"/>
        <v/>
      </c>
      <c r="CI13" s="7" t="str">
        <f t="shared" si="70"/>
        <v/>
      </c>
    </row>
    <row r="14" spans="1:91" s="34" customFormat="1" hidden="1">
      <c r="B14" s="39"/>
      <c r="C14" s="40"/>
      <c r="D14" s="41"/>
      <c r="E14" s="41"/>
      <c r="F14" s="41"/>
      <c r="G14" s="41"/>
      <c r="H14" s="41"/>
      <c r="I14" s="41"/>
      <c r="J14" s="41"/>
      <c r="K14" s="41"/>
      <c r="L14" s="41"/>
      <c r="M14" s="41"/>
      <c r="N14" s="42"/>
      <c r="O14" s="43"/>
      <c r="P14" s="43"/>
      <c r="R14" s="35"/>
      <c r="S14" s="35"/>
      <c r="AA14" s="41"/>
      <c r="AB14" s="41"/>
      <c r="AC14" s="41"/>
      <c r="AD14" s="41"/>
      <c r="AE14" s="41"/>
      <c r="AF14" s="41"/>
      <c r="AG14" s="41"/>
      <c r="AV14" s="41"/>
      <c r="AW14" s="41"/>
      <c r="AX14" s="41"/>
      <c r="AY14" s="41"/>
      <c r="AZ14" s="41"/>
      <c r="BA14" s="41"/>
      <c r="BB14" s="41"/>
      <c r="BK14" s="41"/>
      <c r="BL14" s="41"/>
      <c r="BM14" s="41"/>
      <c r="BN14" s="41"/>
      <c r="BO14" s="41"/>
      <c r="BP14" s="41"/>
      <c r="BQ14" s="41"/>
      <c r="BY14" s="41"/>
      <c r="BZ14" s="41"/>
      <c r="CA14" s="41"/>
      <c r="CB14" s="41"/>
      <c r="CC14" s="41"/>
      <c r="CD14" s="41"/>
      <c r="CE14" s="41"/>
    </row>
    <row r="15" spans="1:91" s="34" customFormat="1" hidden="1">
      <c r="B15" s="39"/>
      <c r="C15" s="40"/>
      <c r="D15" s="41"/>
      <c r="E15" s="41"/>
      <c r="F15" s="41"/>
      <c r="G15" s="41"/>
      <c r="H15" s="41"/>
      <c r="I15" s="41"/>
      <c r="J15" s="41"/>
      <c r="K15" s="41"/>
      <c r="L15" s="41"/>
      <c r="M15" s="41"/>
      <c r="N15" s="42"/>
      <c r="O15" s="43"/>
      <c r="P15" s="43"/>
      <c r="R15" s="35"/>
      <c r="S15" s="35"/>
      <c r="AA15" s="41"/>
      <c r="AB15" s="41"/>
      <c r="AC15" s="41"/>
      <c r="AD15" s="41"/>
      <c r="AE15" s="41"/>
      <c r="AF15" s="41"/>
      <c r="AG15" s="41"/>
      <c r="AV15" s="41"/>
      <c r="AW15" s="41"/>
      <c r="AX15" s="41"/>
      <c r="AY15" s="41"/>
      <c r="AZ15" s="41"/>
      <c r="BA15" s="41"/>
      <c r="BB15" s="41"/>
      <c r="BK15" s="41"/>
      <c r="BL15" s="41"/>
      <c r="BM15" s="41"/>
      <c r="BN15" s="41"/>
      <c r="BO15" s="41"/>
      <c r="BP15" s="41"/>
      <c r="BQ15" s="41"/>
      <c r="BY15" s="41"/>
      <c r="BZ15" s="41"/>
      <c r="CA15" s="41"/>
      <c r="CB15" s="41"/>
      <c r="CC15" s="41"/>
      <c r="CD15" s="41"/>
      <c r="CE15" s="41"/>
    </row>
    <row r="16" spans="1:91" s="34" customFormat="1" hidden="1">
      <c r="B16" s="39"/>
      <c r="C16" s="40"/>
      <c r="D16" s="41"/>
      <c r="E16" s="41"/>
      <c r="F16" s="41"/>
      <c r="G16" s="41"/>
      <c r="H16" s="41"/>
      <c r="I16" s="41"/>
      <c r="J16" s="41"/>
      <c r="K16" s="41"/>
      <c r="L16" s="41"/>
      <c r="M16" s="41"/>
      <c r="N16" s="42"/>
      <c r="O16" s="43"/>
      <c r="P16" s="43"/>
      <c r="R16" s="35"/>
      <c r="S16" s="35"/>
      <c r="AA16" s="41"/>
      <c r="AB16" s="41"/>
      <c r="AC16" s="41"/>
      <c r="AD16" s="41"/>
      <c r="AE16" s="41"/>
      <c r="AF16" s="41"/>
      <c r="AG16" s="41"/>
      <c r="AV16" s="41"/>
      <c r="AW16" s="41"/>
      <c r="AX16" s="41"/>
      <c r="AY16" s="41"/>
      <c r="AZ16" s="41"/>
      <c r="BA16" s="41"/>
      <c r="BB16" s="41"/>
      <c r="BK16" s="41"/>
      <c r="BL16" s="41"/>
      <c r="BM16" s="41"/>
      <c r="BN16" s="41"/>
      <c r="BO16" s="41"/>
      <c r="BP16" s="41"/>
      <c r="BQ16" s="41"/>
      <c r="BY16" s="41"/>
      <c r="BZ16" s="41"/>
      <c r="CA16" s="41"/>
      <c r="CB16" s="41"/>
      <c r="CC16" s="41"/>
      <c r="CD16" s="41"/>
      <c r="CE16" s="41"/>
    </row>
    <row r="17" spans="2:83" s="34" customFormat="1" hidden="1">
      <c r="B17" s="39"/>
      <c r="C17" s="40"/>
      <c r="D17" s="41"/>
      <c r="E17" s="41"/>
      <c r="F17" s="41"/>
      <c r="G17" s="41"/>
      <c r="H17" s="41"/>
      <c r="I17" s="41"/>
      <c r="J17" s="41"/>
      <c r="K17" s="41"/>
      <c r="L17" s="41"/>
      <c r="M17" s="41"/>
      <c r="N17" s="42"/>
      <c r="O17" s="43"/>
      <c r="P17" s="43"/>
      <c r="R17" s="35"/>
      <c r="S17" s="35"/>
      <c r="AA17" s="41"/>
      <c r="AB17" s="41"/>
      <c r="AC17" s="41"/>
      <c r="AD17" s="41"/>
      <c r="AE17" s="41"/>
      <c r="AF17" s="41"/>
      <c r="AG17" s="41"/>
      <c r="AV17" s="41"/>
      <c r="AW17" s="41"/>
      <c r="AX17" s="41"/>
      <c r="AY17" s="41"/>
      <c r="AZ17" s="41"/>
      <c r="BA17" s="41"/>
      <c r="BB17" s="41"/>
      <c r="BK17" s="41"/>
      <c r="BL17" s="41"/>
      <c r="BM17" s="41"/>
      <c r="BN17" s="41"/>
      <c r="BO17" s="41"/>
      <c r="BP17" s="41"/>
      <c r="BQ17" s="41"/>
      <c r="BY17" s="41"/>
      <c r="BZ17" s="41"/>
      <c r="CA17" s="41"/>
      <c r="CB17" s="41"/>
      <c r="CC17" s="41"/>
      <c r="CD17" s="41"/>
      <c r="CE17" s="41"/>
    </row>
    <row r="18" spans="2:83" s="34" customFormat="1" hidden="1">
      <c r="B18" s="39"/>
      <c r="C18" s="40"/>
      <c r="D18" s="41"/>
      <c r="E18" s="41"/>
      <c r="F18" s="41"/>
      <c r="G18" s="41"/>
      <c r="H18" s="41"/>
      <c r="I18" s="41"/>
      <c r="J18" s="41"/>
      <c r="K18" s="41"/>
      <c r="L18" s="41"/>
      <c r="M18" s="41"/>
      <c r="N18" s="42"/>
      <c r="O18" s="43"/>
      <c r="P18" s="43"/>
      <c r="R18" s="35"/>
      <c r="S18" s="35"/>
      <c r="AA18" s="41"/>
      <c r="AB18" s="41"/>
      <c r="AC18" s="41"/>
      <c r="AD18" s="41"/>
      <c r="AE18" s="41"/>
      <c r="AF18" s="41"/>
      <c r="AG18" s="41"/>
      <c r="AV18" s="41"/>
      <c r="AW18" s="41"/>
      <c r="AX18" s="41"/>
      <c r="AY18" s="41"/>
      <c r="AZ18" s="41"/>
      <c r="BA18" s="41"/>
      <c r="BB18" s="41"/>
      <c r="BK18" s="41"/>
      <c r="BL18" s="41"/>
      <c r="BM18" s="41"/>
      <c r="BN18" s="41"/>
      <c r="BO18" s="41"/>
      <c r="BP18" s="41"/>
      <c r="BQ18" s="41"/>
      <c r="BY18" s="41"/>
      <c r="BZ18" s="41"/>
      <c r="CA18" s="41"/>
      <c r="CB18" s="41"/>
      <c r="CC18" s="41"/>
      <c r="CD18" s="41"/>
      <c r="CE18" s="41"/>
    </row>
  </sheetData>
  <sheetProtection algorithmName="SHA-512" hashValue="XapNyriZ+k2NGGjz5lv0xlAOihhMqNgk/u/7tye7u3NLFd34H3pHVdakZGfrT2kn4e11+ywZbOqqWcnWE23E3w==" saltValue="p6EhYVge1f+iAXEcUJPJog==" spinCount="100000" sheet="1" objects="1" scenarios="1"/>
  <mergeCells count="13">
    <mergeCell ref="O6:P6"/>
    <mergeCell ref="R6:R7"/>
    <mergeCell ref="S6:S7"/>
    <mergeCell ref="B2:C2"/>
    <mergeCell ref="J2:K2"/>
    <mergeCell ref="L2:M2"/>
    <mergeCell ref="B3:C3"/>
    <mergeCell ref="B4:B7"/>
    <mergeCell ref="C4:C5"/>
    <mergeCell ref="D4:P4"/>
    <mergeCell ref="D5:G5"/>
    <mergeCell ref="H5:I5"/>
    <mergeCell ref="J5:P5"/>
  </mergeCells>
  <phoneticPr fontId="4"/>
  <conditionalFormatting sqref="D9:G13">
    <cfRule type="containsBlanks" dxfId="6" priority="1">
      <formula>LEN(TRIM(D9))=0</formula>
    </cfRule>
  </conditionalFormatting>
  <conditionalFormatting sqref="E2 L2:M2 O2">
    <cfRule type="containsBlanks" dxfId="5" priority="2">
      <formula>LEN(TRIM(E2))=0</formula>
    </cfRule>
  </conditionalFormatting>
  <dataValidations count="16">
    <dataValidation type="list" imeMode="hiragana" allowBlank="1" showInputMessage="1" showErrorMessage="1" promptTitle="資格確認書が未交付である場合" prompt="数字の「0」を入力してください。_x000a_備考欄に追記されます。_x000a_" sqref="P9" xr:uid="{F22D827B-958A-4684-B049-5C0B75F5069F}">
      <formula1>"　,0"</formula1>
    </dataValidation>
    <dataValidation type="list" imeMode="hiragana" allowBlank="1" showInputMessage="1" showErrorMessage="1" sqref="P10:P13" xr:uid="{90D838DC-8099-4E5B-BA52-7F65FAB0F73F}">
      <formula1>"　,0"</formula1>
    </dataValidation>
    <dataValidation imeMode="hiragana" allowBlank="1" showInputMessage="1" showErrorMessage="1" promptTitle="【備考欄】　　本欄には以下のような事項を記入してください。" prompt="・次の任用が決定している場合は、その情報_x000a_　（例：R○.○.○より○○学校臨時的任用職員）_x000a_・資格確認書等を紛失等のため返却できない場合_x000a_　（例：○○○○分の○○書　○○のため返却不能）" sqref="O9:O13" xr:uid="{FC7DE328-4B6F-4227-8A2C-07994A7FC18E}"/>
    <dataValidation allowBlank="1" showInputMessage="1" showErrorMessage="1" prompt="所属所コードから自動的に入力されます。" sqref="G2 I2" xr:uid="{1AE55621-E11D-4A10-9212-1301A7D1F20C}"/>
    <dataValidation imeMode="hiragana" allowBlank="1" showInputMessage="1" showErrorMessage="1" promptTitle="【所属所長　職氏名】　入力時の注意点は以下のとおりです。" prompt="_x000a_所属所長の職名と氏名を記入してください_x000a_例：校長　　愛知 太郎_x000a__x000a_※書類作成者の職名・氏名ではないことに注意してください。" sqref="L2:M2" xr:uid="{D83958A5-727D-474C-922E-BE48E1D0BF9F}"/>
    <dataValidation type="textLength" imeMode="disabled" operator="equal" allowBlank="1" showInputMessage="1" showErrorMessage="1" prompt="所属所コードは５桁の数字又はアルファベットです。_x000a_アルファベットは大文字です。" sqref="E2" xr:uid="{AF0EC168-A63B-4833-9470-18D6B14071D3}">
      <formula1>5</formula1>
    </dataValidation>
    <dataValidation allowBlank="1" showInputMessage="1" showErrorMessage="1" promptTitle="【報告日】本欄の入力時には以下の点に注意してください。" prompt="_x000a_様式に表示される報告日を「数字７桁」で入力してください。_x000a_元号は以下のコードを使用して下の例のように入力してください。_x000a__x000a_・令和・・・「５」_x000a__x000a_例：令和６年１２月１４日　→　５０６１２１４" sqref="O2" xr:uid="{371F4F1F-F6D6-4DA0-A30C-E4789D7ECA0B}"/>
    <dataValidation type="whole" imeMode="disabled" allowBlank="1" showInputMessage="1" showErrorMessage="1" promptTitle="【資格確認書等 回収日】入力時の注意点について" prompt="_x000a_資格確認書等の回収日を「数字７桁」で入力してください。_x000a_元号は以下のコードを使用して下の例のように入力してください。_x000a__x000a_・令和・・・「５」_x000a__x000a_例：令和６年１２月１４日　→　５０６１２１４" sqref="M9:M13" xr:uid="{B76957D3-206B-42CE-96FA-9719F6C9F2B5}">
      <formula1>5000000</formula1>
      <formula2>5999999</formula2>
    </dataValidation>
    <dataValidation type="whole" imeMode="disabled" allowBlank="1" showInputMessage="1" showErrorMessage="1" promptTitle="【退職日】本欄の入力時には以下の点に注意してください。" prompt="_x000a_退職等の日を「数字７桁」で入力してください。_x000a_元号は以下のコードを使用して下の例のように入力してください。_x000a__x000a_・令和・・・「５」_x000a__x000a_例：令和６年１２月１４日　→　５０６１２１４" sqref="K9:K13" xr:uid="{131B5217-C1B1-41A2-B450-6468F56E1B3E}">
      <formula1>5000000</formula1>
      <formula2>5999999</formula2>
    </dataValidation>
    <dataValidation type="whole" imeMode="disabled" allowBlank="1" showInputMessage="1" showErrorMessage="1" promptTitle="【生年月日】本欄の入力時には以下の点に注意してください。" prompt="_x000a_組合員の生年月日を「数字７桁」で入力してください。_x000a__x000a_元号は以下のコードを使用して下の例のように入力してください。_x000a_・昭和の場合・・・「３」_x000a_・平成の場合・・・「４」_x000a__x000a_例１：昭和５９年９月１３日　→　３５９０９１３_x000a_例２：平成１３年３月２７日　→　４１３０３２７" sqref="E9:E13" xr:uid="{E48C8624-572A-4CE4-AB0D-AF4E4F2B2FA2}">
      <formula1>3000000</formula1>
      <formula2>4999999</formula2>
    </dataValidation>
    <dataValidation type="whole" imeMode="disabled" allowBlank="1" showInputMessage="1" showErrorMessage="1" promptTitle="【所属所異動日】本欄の入力時には以下の点に注意してください。" prompt="_x000a_所属所異動日を「数字７桁」で入力してください。_x000a_元号は以下のコードを使用して下の例のように入力してください。_x000a__x000a_・令和・・・「５」_x000a__x000a_例：令和６年１２月１４日　→　５０６１２１４" sqref="H9:H13" xr:uid="{949593CD-3DF8-44BF-86A5-850B7DD3F904}">
      <formula1>5000000</formula1>
      <formula2>5999999</formula2>
    </dataValidation>
    <dataValidation type="whole" imeMode="disabled" allowBlank="1" showInputMessage="1" showErrorMessage="1" sqref="N9:N13" xr:uid="{D2F7849D-B088-41B4-9F0F-833BBFC23918}">
      <formula1>0</formula1>
      <formula2>30</formula2>
    </dataValidation>
    <dataValidation imeMode="hiragana" allowBlank="1" showInputMessage="1" showErrorMessage="1" sqref="I9:I13 L9:L13 F9:F13" xr:uid="{EC0FD930-B5D3-4BB1-99C3-156983A77EA9}"/>
    <dataValidation type="textLength" imeMode="disabled" operator="equal" allowBlank="1" showInputMessage="1" showErrorMessage="1" sqref="D9:D13" xr:uid="{E4A25749-D54B-429A-B843-E09908F17BAB}">
      <formula1>8</formula1>
    </dataValidation>
    <dataValidation imeMode="halfKatakana" allowBlank="1" showInputMessage="1" showErrorMessage="1" sqref="G6 G8:G1048576" xr:uid="{C79C0BC5-4760-4DF6-B80D-4E608DD1F255}"/>
    <dataValidation type="list" imeMode="disabled" allowBlank="1" showInputMessage="1" showErrorMessage="1" promptTitle="退職コード一覧は次のとおりです" prompt="_x000a_1:退職・任期満了_x000a_2:公立学校共済他支部転出_x000a_3:他組合転出(国以外)_x000a_4:他組合転出(国)_x000a_5:死亡退職" sqref="J9:J13" xr:uid="{A1AF131A-DB4C-4006-9F49-E081D627E5C3}">
      <formula1>"1,2,3,4,5"</formula1>
    </dataValidation>
  </dataValidations>
  <pageMargins left="0.7" right="0.7" top="0.75" bottom="0.75" header="0.3" footer="0.3"/>
  <pageSetup paperSize="9" orientation="portrait"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B2453-30B0-49FA-ABA2-8508227BC679}">
  <sheetPr>
    <tabColor rgb="FF92D050"/>
    <pageSetUpPr fitToPage="1"/>
  </sheetPr>
  <dimension ref="A1:CE61"/>
  <sheetViews>
    <sheetView showGridLines="0" zoomScale="85" zoomScaleNormal="85" zoomScaleSheetLayoutView="85" workbookViewId="0"/>
  </sheetViews>
  <sheetFormatPr defaultColWidth="0" defaultRowHeight="8.25" customHeight="1" zeroHeight="1"/>
  <cols>
    <col min="1" max="1" width="2.3984375" style="47" customWidth="1"/>
    <col min="2" max="30" width="2.3984375" style="3" customWidth="1"/>
    <col min="31" max="54" width="2.3984375" style="4" customWidth="1"/>
    <col min="55" max="58" width="2.3984375" style="48" customWidth="1"/>
    <col min="59" max="59" width="2.5" style="4" customWidth="1"/>
    <col min="60" max="73" width="2.5" style="4" hidden="1" customWidth="1"/>
    <col min="74" max="83" width="0" style="4" hidden="1" customWidth="1"/>
    <col min="84" max="16384" width="2.5" style="4" hidden="1"/>
  </cols>
  <sheetData>
    <row r="1" spans="1:58" ht="8.25" customHeight="1"/>
    <row r="2" spans="1:58" ht="8.25" customHeight="1"/>
    <row r="3" spans="1:58" ht="8.25" customHeight="1">
      <c r="A3" s="49"/>
      <c r="B3" s="275" t="s">
        <v>5474</v>
      </c>
      <c r="C3" s="275"/>
      <c r="D3" s="275"/>
      <c r="E3" s="275"/>
      <c r="F3" s="275"/>
      <c r="G3" s="275"/>
      <c r="H3" s="275"/>
      <c r="I3" s="275"/>
      <c r="J3" s="275"/>
      <c r="K3" s="275"/>
      <c r="L3" s="275"/>
      <c r="M3" s="275"/>
      <c r="N3" s="275"/>
      <c r="O3" s="278">
        <v>45714</v>
      </c>
      <c r="P3" s="278"/>
      <c r="Q3" s="278"/>
      <c r="S3" s="279" t="s">
        <v>5139</v>
      </c>
      <c r="T3" s="280"/>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119"/>
      <c r="AY3" s="216" t="s">
        <v>5050</v>
      </c>
      <c r="AZ3" s="217"/>
      <c r="BA3" s="217"/>
      <c r="BB3" s="217"/>
      <c r="BC3" s="217"/>
      <c r="BD3" s="217"/>
      <c r="BE3" s="217"/>
      <c r="BF3" s="218"/>
    </row>
    <row r="4" spans="1:58" ht="8.25" customHeight="1">
      <c r="A4" s="49"/>
      <c r="B4" s="275"/>
      <c r="C4" s="275"/>
      <c r="D4" s="275"/>
      <c r="E4" s="275"/>
      <c r="F4" s="275"/>
      <c r="G4" s="275"/>
      <c r="H4" s="275"/>
      <c r="I4" s="275"/>
      <c r="J4" s="275"/>
      <c r="K4" s="275"/>
      <c r="L4" s="275"/>
      <c r="M4" s="275"/>
      <c r="N4" s="275"/>
      <c r="O4" s="277">
        <v>46008</v>
      </c>
      <c r="P4" s="277"/>
      <c r="Q4" s="277"/>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119"/>
      <c r="AY4" s="219"/>
      <c r="AZ4" s="183"/>
      <c r="BA4" s="183"/>
      <c r="BB4" s="183"/>
      <c r="BC4" s="183"/>
      <c r="BD4" s="183"/>
      <c r="BE4" s="183"/>
      <c r="BF4" s="220"/>
    </row>
    <row r="5" spans="1:58" ht="8.25" customHeight="1">
      <c r="B5" s="275"/>
      <c r="C5" s="275"/>
      <c r="D5" s="275"/>
      <c r="E5" s="275"/>
      <c r="F5" s="275"/>
      <c r="G5" s="275"/>
      <c r="H5" s="275"/>
      <c r="I5" s="275"/>
      <c r="J5" s="275"/>
      <c r="K5" s="275"/>
      <c r="L5" s="275"/>
      <c r="M5" s="275"/>
      <c r="N5" s="275"/>
      <c r="O5" s="276" t="s">
        <v>5210</v>
      </c>
      <c r="P5" s="276"/>
      <c r="Q5" s="276"/>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119"/>
      <c r="AY5" s="221"/>
      <c r="AZ5" s="222"/>
      <c r="BA5" s="222"/>
      <c r="BB5" s="222"/>
      <c r="BC5" s="222"/>
      <c r="BD5" s="222"/>
      <c r="BE5" s="222"/>
      <c r="BF5" s="223"/>
    </row>
    <row r="6" spans="1:58" ht="8.25" customHeight="1">
      <c r="B6" s="269" t="s">
        <v>5120</v>
      </c>
      <c r="C6" s="270"/>
      <c r="D6" s="270"/>
      <c r="E6" s="270"/>
      <c r="F6" s="270"/>
      <c r="G6" s="270"/>
      <c r="H6" s="170">
        <v>1</v>
      </c>
      <c r="I6" s="170"/>
      <c r="J6" s="170">
        <v>2</v>
      </c>
      <c r="K6" s="170"/>
      <c r="L6" s="170">
        <v>3</v>
      </c>
      <c r="M6" s="170"/>
      <c r="N6" s="170" t="s">
        <v>5480</v>
      </c>
      <c r="O6" s="170"/>
      <c r="P6" s="170" t="s">
        <v>5480</v>
      </c>
      <c r="Q6" s="171"/>
      <c r="S6" s="281" t="s">
        <v>5140</v>
      </c>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119"/>
      <c r="AY6" s="224"/>
      <c r="AZ6" s="182"/>
      <c r="BA6" s="182"/>
      <c r="BB6" s="182"/>
      <c r="BC6" s="182"/>
      <c r="BD6" s="182"/>
      <c r="BE6" s="182"/>
      <c r="BF6" s="225"/>
    </row>
    <row r="7" spans="1:58" ht="8.25" customHeight="1">
      <c r="B7" s="271"/>
      <c r="C7" s="272"/>
      <c r="D7" s="272"/>
      <c r="E7" s="272"/>
      <c r="F7" s="272"/>
      <c r="G7" s="272"/>
      <c r="H7" s="172"/>
      <c r="I7" s="172"/>
      <c r="J7" s="172"/>
      <c r="K7" s="172"/>
      <c r="L7" s="172"/>
      <c r="M7" s="172"/>
      <c r="N7" s="172"/>
      <c r="O7" s="172"/>
      <c r="P7" s="172"/>
      <c r="Q7" s="173"/>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119"/>
      <c r="AY7" s="224"/>
      <c r="AZ7" s="182"/>
      <c r="BA7" s="182"/>
      <c r="BB7" s="182"/>
      <c r="BC7" s="182"/>
      <c r="BD7" s="182"/>
      <c r="BE7" s="182"/>
      <c r="BF7" s="225"/>
    </row>
    <row r="8" spans="1:58" ht="8.25" customHeight="1">
      <c r="B8" s="273"/>
      <c r="C8" s="274"/>
      <c r="D8" s="274"/>
      <c r="E8" s="274"/>
      <c r="F8" s="274"/>
      <c r="G8" s="274"/>
      <c r="H8" s="174"/>
      <c r="I8" s="174"/>
      <c r="J8" s="174"/>
      <c r="K8" s="174"/>
      <c r="L8" s="174"/>
      <c r="M8" s="174"/>
      <c r="N8" s="174"/>
      <c r="O8" s="174"/>
      <c r="P8" s="174"/>
      <c r="Q8" s="175"/>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119"/>
      <c r="AY8" s="224"/>
      <c r="AZ8" s="182"/>
      <c r="BA8" s="182"/>
      <c r="BB8" s="182"/>
      <c r="BC8" s="182"/>
      <c r="BD8" s="182"/>
      <c r="BE8" s="182"/>
      <c r="BF8" s="225"/>
    </row>
    <row r="9" spans="1:58" ht="8.25" customHeight="1">
      <c r="B9" s="250" t="s">
        <v>5054</v>
      </c>
      <c r="C9" s="251"/>
      <c r="D9" s="251"/>
      <c r="E9" s="251"/>
      <c r="F9" s="251"/>
      <c r="G9" s="251"/>
      <c r="H9" s="327" t="s">
        <v>5476</v>
      </c>
      <c r="I9" s="328"/>
      <c r="J9" s="328"/>
      <c r="K9" s="328"/>
      <c r="L9" s="328"/>
      <c r="M9" s="328"/>
      <c r="N9" s="328"/>
      <c r="O9" s="328"/>
      <c r="P9" s="328"/>
      <c r="Q9" s="329"/>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119"/>
      <c r="AY9" s="224"/>
      <c r="AZ9" s="182"/>
      <c r="BA9" s="182"/>
      <c r="BB9" s="182"/>
      <c r="BC9" s="182"/>
      <c r="BD9" s="182"/>
      <c r="BE9" s="182"/>
      <c r="BF9" s="225"/>
    </row>
    <row r="10" spans="1:58" ht="8.25" customHeight="1">
      <c r="B10" s="250"/>
      <c r="C10" s="251"/>
      <c r="D10" s="251"/>
      <c r="E10" s="251"/>
      <c r="F10" s="251"/>
      <c r="G10" s="251"/>
      <c r="H10" s="327"/>
      <c r="I10" s="328"/>
      <c r="J10" s="328"/>
      <c r="K10" s="328"/>
      <c r="L10" s="328"/>
      <c r="M10" s="328"/>
      <c r="N10" s="328"/>
      <c r="O10" s="328"/>
      <c r="P10" s="328"/>
      <c r="Q10" s="329"/>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119"/>
      <c r="AY10" s="224"/>
      <c r="AZ10" s="182"/>
      <c r="BA10" s="182"/>
      <c r="BB10" s="182"/>
      <c r="BC10" s="182"/>
      <c r="BD10" s="182"/>
      <c r="BE10" s="182"/>
      <c r="BF10" s="225"/>
    </row>
    <row r="11" spans="1:58" ht="8.25" customHeight="1">
      <c r="B11" s="252"/>
      <c r="C11" s="253"/>
      <c r="D11" s="253"/>
      <c r="E11" s="253"/>
      <c r="F11" s="253"/>
      <c r="G11" s="253"/>
      <c r="H11" s="330"/>
      <c r="I11" s="331"/>
      <c r="J11" s="331"/>
      <c r="K11" s="331"/>
      <c r="L11" s="331"/>
      <c r="M11" s="331"/>
      <c r="N11" s="331"/>
      <c r="O11" s="331"/>
      <c r="P11" s="331"/>
      <c r="Q11" s="332"/>
      <c r="R11" s="5"/>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119"/>
      <c r="AY11" s="224"/>
      <c r="AZ11" s="182"/>
      <c r="BA11" s="182"/>
      <c r="BB11" s="182"/>
      <c r="BC11" s="182"/>
      <c r="BD11" s="182"/>
      <c r="BE11" s="182"/>
      <c r="BF11" s="225"/>
    </row>
    <row r="12" spans="1:58" ht="8.25" customHeight="1">
      <c r="B12" s="333" t="s">
        <v>5047</v>
      </c>
      <c r="C12" s="333"/>
      <c r="D12" s="333"/>
      <c r="E12" s="333"/>
      <c r="F12" s="333"/>
      <c r="G12" s="333"/>
      <c r="H12" s="333"/>
      <c r="I12" s="333"/>
      <c r="J12" s="333"/>
      <c r="K12" s="333"/>
      <c r="L12" s="333"/>
      <c r="M12" s="333"/>
      <c r="N12" s="333"/>
      <c r="O12" s="333"/>
      <c r="P12" s="333"/>
      <c r="Q12" s="333"/>
      <c r="R12" s="5"/>
      <c r="S12" s="334" t="s">
        <v>5053</v>
      </c>
      <c r="T12" s="334"/>
      <c r="U12" s="334"/>
      <c r="V12" s="334"/>
      <c r="W12" s="334"/>
      <c r="X12" s="334"/>
      <c r="Y12" s="334"/>
      <c r="Z12" s="334"/>
      <c r="AA12" s="334"/>
      <c r="AB12" s="260" t="s">
        <v>5214</v>
      </c>
      <c r="AC12" s="260"/>
      <c r="AD12" s="260"/>
      <c r="AE12" s="260"/>
      <c r="AF12" s="260"/>
      <c r="AG12" s="260"/>
      <c r="AH12" s="260"/>
      <c r="AI12" s="260"/>
      <c r="AJ12" s="260"/>
      <c r="AK12" s="260"/>
      <c r="AL12" s="260"/>
      <c r="AM12" s="260"/>
      <c r="AN12" s="260"/>
      <c r="AO12" s="260"/>
      <c r="AP12" s="260"/>
      <c r="AQ12" s="260"/>
      <c r="AR12" s="260"/>
      <c r="AS12" s="260"/>
      <c r="AT12" s="260"/>
      <c r="AU12" s="260"/>
      <c r="AV12" s="260"/>
      <c r="AW12" s="260"/>
      <c r="AY12" s="226"/>
      <c r="AZ12" s="227"/>
      <c r="BA12" s="227"/>
      <c r="BB12" s="227"/>
      <c r="BC12" s="227"/>
      <c r="BD12" s="227"/>
      <c r="BE12" s="227"/>
      <c r="BF12" s="228"/>
    </row>
    <row r="13" spans="1:58" ht="8.25" customHeight="1">
      <c r="B13" s="333"/>
      <c r="C13" s="333"/>
      <c r="D13" s="333"/>
      <c r="E13" s="333"/>
      <c r="F13" s="333"/>
      <c r="G13" s="333"/>
      <c r="H13" s="333"/>
      <c r="I13" s="333"/>
      <c r="J13" s="333"/>
      <c r="K13" s="333"/>
      <c r="L13" s="333"/>
      <c r="M13" s="333"/>
      <c r="N13" s="333"/>
      <c r="O13" s="333"/>
      <c r="P13" s="333"/>
      <c r="Q13" s="333"/>
      <c r="R13" s="5"/>
      <c r="S13" s="334"/>
      <c r="T13" s="334"/>
      <c r="U13" s="334"/>
      <c r="V13" s="334"/>
      <c r="W13" s="334"/>
      <c r="X13" s="334"/>
      <c r="Y13" s="334"/>
      <c r="Z13" s="334"/>
      <c r="AA13" s="334"/>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row>
    <row r="14" spans="1:58" ht="8.25" customHeight="1">
      <c r="B14" s="333"/>
      <c r="C14" s="333"/>
      <c r="D14" s="333"/>
      <c r="E14" s="333"/>
      <c r="F14" s="333"/>
      <c r="G14" s="333"/>
      <c r="H14" s="333"/>
      <c r="I14" s="333"/>
      <c r="J14" s="333"/>
      <c r="K14" s="333"/>
      <c r="L14" s="333"/>
      <c r="M14" s="333"/>
      <c r="N14" s="333"/>
      <c r="O14" s="333"/>
      <c r="P14" s="333"/>
      <c r="Q14" s="333"/>
      <c r="R14" s="4"/>
      <c r="S14" s="262" t="s">
        <v>5490</v>
      </c>
      <c r="T14" s="262"/>
      <c r="U14" s="262"/>
      <c r="V14" s="262"/>
      <c r="W14" s="262"/>
      <c r="X14" s="262"/>
      <c r="Y14" s="262"/>
      <c r="Z14" s="262"/>
      <c r="AA14" s="262"/>
      <c r="AB14" s="262" t="s">
        <v>5488</v>
      </c>
      <c r="AC14" s="262"/>
      <c r="AD14" s="262"/>
      <c r="AE14" s="262"/>
      <c r="AF14" s="262"/>
      <c r="AG14" s="262"/>
      <c r="AH14" s="262"/>
      <c r="AI14" s="262" t="s">
        <v>5489</v>
      </c>
      <c r="AJ14" s="262"/>
      <c r="AK14" s="262"/>
      <c r="AL14" s="262"/>
      <c r="AM14" s="262"/>
      <c r="AN14" s="262"/>
      <c r="AO14" s="262"/>
      <c r="AP14" s="262"/>
      <c r="AQ14" s="262"/>
      <c r="AR14" s="184" t="s">
        <v>5493</v>
      </c>
      <c r="AS14" s="184"/>
      <c r="AT14" s="184"/>
      <c r="AU14" s="184"/>
      <c r="AV14" s="184"/>
      <c r="AW14" s="184"/>
      <c r="AX14" s="184"/>
      <c r="AY14" s="184"/>
      <c r="AZ14" s="184"/>
      <c r="BA14" s="184"/>
      <c r="BB14" s="184"/>
      <c r="BC14" s="184"/>
      <c r="BD14" s="184"/>
      <c r="BE14" s="184"/>
      <c r="BF14" s="184"/>
    </row>
    <row r="15" spans="1:58" ht="8.25" customHeight="1">
      <c r="B15" s="335" t="s">
        <v>5038</v>
      </c>
      <c r="C15" s="335"/>
      <c r="D15" s="335" t="s">
        <v>5479</v>
      </c>
      <c r="E15" s="335"/>
      <c r="F15" s="335" t="s">
        <v>5044</v>
      </c>
      <c r="G15" s="335"/>
      <c r="H15" s="335">
        <v>4</v>
      </c>
      <c r="I15" s="335"/>
      <c r="J15" s="182" t="s">
        <v>5045</v>
      </c>
      <c r="K15" s="182"/>
      <c r="L15" s="182">
        <v>1</v>
      </c>
      <c r="M15" s="182"/>
      <c r="N15" s="182" t="s">
        <v>5046</v>
      </c>
      <c r="O15" s="182"/>
      <c r="P15" s="4"/>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185"/>
      <c r="AS15" s="185"/>
      <c r="AT15" s="185"/>
      <c r="AU15" s="185"/>
      <c r="AV15" s="185"/>
      <c r="AW15" s="185"/>
      <c r="AX15" s="185"/>
      <c r="AY15" s="185"/>
      <c r="AZ15" s="185"/>
      <c r="BA15" s="185"/>
      <c r="BB15" s="185"/>
      <c r="BC15" s="185"/>
      <c r="BD15" s="185"/>
      <c r="BE15" s="185"/>
      <c r="BF15" s="185"/>
    </row>
    <row r="16" spans="1:58" ht="8.25" customHeight="1">
      <c r="B16" s="336"/>
      <c r="C16" s="336"/>
      <c r="D16" s="336"/>
      <c r="E16" s="336"/>
      <c r="F16" s="336"/>
      <c r="G16" s="336"/>
      <c r="H16" s="336"/>
      <c r="I16" s="336"/>
      <c r="J16" s="183"/>
      <c r="K16" s="183"/>
      <c r="L16" s="183"/>
      <c r="M16" s="183"/>
      <c r="N16" s="183"/>
      <c r="O16" s="183"/>
      <c r="P16" s="4"/>
      <c r="Q16" s="4"/>
      <c r="R16" s="4"/>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185"/>
      <c r="AS16" s="185"/>
      <c r="AT16" s="185"/>
      <c r="AU16" s="185"/>
      <c r="AV16" s="185"/>
      <c r="AW16" s="185"/>
      <c r="AX16" s="185"/>
      <c r="AY16" s="185"/>
      <c r="AZ16" s="185"/>
      <c r="BA16" s="185"/>
      <c r="BB16" s="185"/>
      <c r="BC16" s="185"/>
      <c r="BD16" s="185"/>
      <c r="BE16" s="185"/>
      <c r="BF16" s="185"/>
    </row>
    <row r="17" spans="1:59" ht="8.25" customHeight="1">
      <c r="B17" s="182" t="s">
        <v>5048</v>
      </c>
      <c r="C17" s="182"/>
      <c r="D17" s="182"/>
      <c r="E17" s="325" t="s">
        <v>5481</v>
      </c>
      <c r="F17" s="325"/>
      <c r="G17" s="325"/>
      <c r="H17" s="325"/>
      <c r="I17" s="325"/>
      <c r="J17" s="325"/>
      <c r="K17" s="325"/>
      <c r="L17" s="325"/>
      <c r="M17" s="325"/>
      <c r="N17" s="325"/>
      <c r="O17" s="325"/>
      <c r="P17" s="325"/>
      <c r="Q17" s="325"/>
      <c r="R17" s="4"/>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185"/>
      <c r="AS17" s="185"/>
      <c r="AT17" s="185"/>
      <c r="AU17" s="185"/>
      <c r="AV17" s="185"/>
      <c r="AW17" s="185"/>
      <c r="AX17" s="185"/>
      <c r="AY17" s="185"/>
      <c r="AZ17" s="185"/>
      <c r="BA17" s="185"/>
      <c r="BB17" s="185"/>
      <c r="BC17" s="185"/>
      <c r="BD17" s="185"/>
      <c r="BE17" s="185"/>
      <c r="BF17" s="185"/>
    </row>
    <row r="18" spans="1:59" ht="8.25" customHeight="1">
      <c r="B18" s="183"/>
      <c r="C18" s="183"/>
      <c r="D18" s="183"/>
      <c r="E18" s="326"/>
      <c r="F18" s="326"/>
      <c r="G18" s="326"/>
      <c r="H18" s="326"/>
      <c r="I18" s="326"/>
      <c r="J18" s="326"/>
      <c r="K18" s="326"/>
      <c r="L18" s="326"/>
      <c r="M18" s="326"/>
      <c r="N18" s="326"/>
      <c r="O18" s="326"/>
      <c r="P18" s="326"/>
      <c r="Q18" s="326"/>
      <c r="R18" s="4"/>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185"/>
      <c r="AS18" s="185"/>
      <c r="AT18" s="185"/>
      <c r="AU18" s="185"/>
      <c r="AV18" s="185"/>
      <c r="AW18" s="185"/>
      <c r="AX18" s="185"/>
      <c r="AY18" s="185"/>
      <c r="AZ18" s="185"/>
      <c r="BA18" s="185"/>
      <c r="BB18" s="185"/>
      <c r="BC18" s="185"/>
      <c r="BD18" s="185"/>
      <c r="BE18" s="185"/>
      <c r="BF18" s="185"/>
    </row>
    <row r="19" spans="1:59" ht="8.25" customHeight="1">
      <c r="B19" s="222" t="s">
        <v>5116</v>
      </c>
      <c r="C19" s="222"/>
      <c r="D19" s="222"/>
      <c r="E19" s="222" t="s">
        <v>5040</v>
      </c>
      <c r="F19" s="222"/>
      <c r="G19" s="222"/>
      <c r="H19" s="282" t="s">
        <v>5482</v>
      </c>
      <c r="I19" s="282"/>
      <c r="J19" s="282"/>
      <c r="K19" s="282"/>
      <c r="L19" s="282"/>
      <c r="M19" s="282"/>
      <c r="N19" s="282"/>
      <c r="O19" s="282"/>
      <c r="P19" s="282"/>
      <c r="Q19" s="282"/>
      <c r="R19" s="4"/>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185"/>
      <c r="AS19" s="185"/>
      <c r="AT19" s="185"/>
      <c r="AU19" s="185"/>
      <c r="AV19" s="185"/>
      <c r="AW19" s="185"/>
      <c r="AX19" s="185"/>
      <c r="AY19" s="185"/>
      <c r="AZ19" s="185"/>
      <c r="BA19" s="185"/>
      <c r="BB19" s="185"/>
      <c r="BC19" s="185"/>
      <c r="BD19" s="185"/>
      <c r="BE19" s="185"/>
      <c r="BF19" s="185"/>
    </row>
    <row r="20" spans="1:59" ht="8.25" customHeight="1">
      <c r="B20" s="183"/>
      <c r="C20" s="183"/>
      <c r="D20" s="183"/>
      <c r="E20" s="183"/>
      <c r="F20" s="183"/>
      <c r="G20" s="183"/>
      <c r="H20" s="283"/>
      <c r="I20" s="283"/>
      <c r="J20" s="283"/>
      <c r="K20" s="283"/>
      <c r="L20" s="283"/>
      <c r="M20" s="283"/>
      <c r="N20" s="283"/>
      <c r="O20" s="283"/>
      <c r="P20" s="283"/>
      <c r="Q20" s="283"/>
      <c r="R20" s="4"/>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185"/>
      <c r="AS20" s="185"/>
      <c r="AT20" s="185"/>
      <c r="AU20" s="185"/>
      <c r="AV20" s="185"/>
      <c r="AW20" s="185"/>
      <c r="AX20" s="185"/>
      <c r="AY20" s="185"/>
      <c r="AZ20" s="185"/>
      <c r="BA20" s="185"/>
      <c r="BB20" s="185"/>
      <c r="BC20" s="185"/>
      <c r="BD20" s="185"/>
      <c r="BE20" s="185"/>
      <c r="BF20" s="185"/>
    </row>
    <row r="21" spans="1:59" ht="8.25" customHeight="1">
      <c r="B21" s="222" t="s">
        <v>5049</v>
      </c>
      <c r="C21" s="222"/>
      <c r="D21" s="222"/>
      <c r="E21" s="282" t="s">
        <v>5477</v>
      </c>
      <c r="F21" s="282"/>
      <c r="G21" s="282"/>
      <c r="H21" s="282"/>
      <c r="I21" s="282"/>
      <c r="J21" s="282"/>
      <c r="K21" s="282"/>
      <c r="L21" s="282"/>
      <c r="M21" s="282"/>
      <c r="N21" s="282"/>
      <c r="O21" s="282"/>
      <c r="P21" s="282"/>
      <c r="Q21" s="282"/>
      <c r="R21" s="4"/>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185"/>
      <c r="AS21" s="185"/>
      <c r="AT21" s="185"/>
      <c r="AU21" s="185"/>
      <c r="AV21" s="185"/>
      <c r="AW21" s="185"/>
      <c r="AX21" s="185"/>
      <c r="AY21" s="185"/>
      <c r="AZ21" s="185"/>
      <c r="BA21" s="185"/>
      <c r="BB21" s="185"/>
      <c r="BC21" s="185"/>
      <c r="BD21" s="185"/>
      <c r="BE21" s="185"/>
      <c r="BF21" s="185"/>
    </row>
    <row r="22" spans="1:59" ht="8.25" customHeight="1">
      <c r="B22" s="183"/>
      <c r="C22" s="183"/>
      <c r="D22" s="183"/>
      <c r="E22" s="283"/>
      <c r="F22" s="283"/>
      <c r="G22" s="283"/>
      <c r="H22" s="283"/>
      <c r="I22" s="283"/>
      <c r="J22" s="283"/>
      <c r="K22" s="283"/>
      <c r="L22" s="283"/>
      <c r="M22" s="283"/>
      <c r="N22" s="283"/>
      <c r="O22" s="283"/>
      <c r="P22" s="283"/>
      <c r="Q22" s="283"/>
      <c r="R22" s="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186"/>
      <c r="AS22" s="186"/>
      <c r="AT22" s="186"/>
      <c r="AU22" s="186"/>
      <c r="AV22" s="186"/>
      <c r="AW22" s="186"/>
      <c r="AX22" s="186"/>
      <c r="AY22" s="186"/>
      <c r="AZ22" s="186"/>
      <c r="BA22" s="186"/>
      <c r="BB22" s="186"/>
      <c r="BC22" s="186"/>
      <c r="BD22" s="186"/>
      <c r="BE22" s="186"/>
      <c r="BF22" s="186"/>
    </row>
    <row r="23" spans="1:59" ht="8.25" customHeight="1">
      <c r="B23" s="4"/>
      <c r="C23" s="4"/>
      <c r="D23" s="4"/>
      <c r="E23" s="4"/>
      <c r="F23" s="4"/>
      <c r="G23" s="4"/>
      <c r="H23" s="4"/>
      <c r="I23" s="4"/>
    </row>
    <row r="24" spans="1:59" ht="8.25" customHeight="1">
      <c r="B24" s="298" t="s">
        <v>5051</v>
      </c>
      <c r="C24" s="299"/>
      <c r="D24" s="299"/>
      <c r="E24" s="299"/>
      <c r="F24" s="299"/>
      <c r="G24" s="299"/>
      <c r="H24" s="299"/>
      <c r="I24" s="299"/>
      <c r="J24" s="299"/>
      <c r="K24" s="299"/>
      <c r="L24" s="299"/>
      <c r="M24" s="299"/>
      <c r="N24" s="299"/>
      <c r="O24" s="299"/>
      <c r="P24" s="299"/>
      <c r="Q24" s="299"/>
      <c r="R24" s="300"/>
      <c r="S24" s="307" t="s">
        <v>5106</v>
      </c>
      <c r="T24" s="308"/>
      <c r="U24" s="308"/>
      <c r="V24" s="308"/>
      <c r="W24" s="308"/>
      <c r="X24" s="308"/>
      <c r="Y24" s="308"/>
      <c r="Z24" s="308"/>
      <c r="AA24" s="309"/>
      <c r="AB24" s="316" t="s">
        <v>5141</v>
      </c>
      <c r="AC24" s="317"/>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317"/>
      <c r="AZ24" s="317"/>
      <c r="BA24" s="317"/>
      <c r="BB24" s="318"/>
      <c r="BC24" s="195" t="s">
        <v>5117</v>
      </c>
      <c r="BD24" s="196"/>
      <c r="BE24" s="196"/>
      <c r="BF24" s="197"/>
    </row>
    <row r="25" spans="1:59" ht="8.25" customHeight="1">
      <c r="B25" s="301"/>
      <c r="C25" s="302"/>
      <c r="D25" s="302"/>
      <c r="E25" s="302"/>
      <c r="F25" s="302"/>
      <c r="G25" s="302"/>
      <c r="H25" s="302"/>
      <c r="I25" s="302"/>
      <c r="J25" s="302"/>
      <c r="K25" s="302"/>
      <c r="L25" s="302"/>
      <c r="M25" s="302"/>
      <c r="N25" s="302"/>
      <c r="O25" s="302"/>
      <c r="P25" s="302"/>
      <c r="Q25" s="302"/>
      <c r="R25" s="303"/>
      <c r="S25" s="310"/>
      <c r="T25" s="311"/>
      <c r="U25" s="311"/>
      <c r="V25" s="311"/>
      <c r="W25" s="311"/>
      <c r="X25" s="311"/>
      <c r="Y25" s="311"/>
      <c r="Z25" s="311"/>
      <c r="AA25" s="312"/>
      <c r="AB25" s="319"/>
      <c r="AC25" s="320"/>
      <c r="AD25" s="320"/>
      <c r="AE25" s="320"/>
      <c r="AF25" s="320"/>
      <c r="AG25" s="320"/>
      <c r="AH25" s="320"/>
      <c r="AI25" s="320"/>
      <c r="AJ25" s="320"/>
      <c r="AK25" s="320"/>
      <c r="AL25" s="320"/>
      <c r="AM25" s="320"/>
      <c r="AN25" s="320"/>
      <c r="AO25" s="320"/>
      <c r="AP25" s="320"/>
      <c r="AQ25" s="320"/>
      <c r="AR25" s="320"/>
      <c r="AS25" s="320"/>
      <c r="AT25" s="320"/>
      <c r="AU25" s="320"/>
      <c r="AV25" s="320"/>
      <c r="AW25" s="320"/>
      <c r="AX25" s="320"/>
      <c r="AY25" s="320"/>
      <c r="AZ25" s="320"/>
      <c r="BA25" s="320"/>
      <c r="BB25" s="321"/>
      <c r="BC25" s="198" t="s">
        <v>5118</v>
      </c>
      <c r="BD25" s="199"/>
      <c r="BE25" s="199"/>
      <c r="BF25" s="200"/>
    </row>
    <row r="26" spans="1:59" ht="7.5" customHeight="1">
      <c r="B26" s="304"/>
      <c r="C26" s="305"/>
      <c r="D26" s="305"/>
      <c r="E26" s="305"/>
      <c r="F26" s="305"/>
      <c r="G26" s="305"/>
      <c r="H26" s="305"/>
      <c r="I26" s="305"/>
      <c r="J26" s="305"/>
      <c r="K26" s="305"/>
      <c r="L26" s="305"/>
      <c r="M26" s="305"/>
      <c r="N26" s="305"/>
      <c r="O26" s="305"/>
      <c r="P26" s="305"/>
      <c r="Q26" s="305"/>
      <c r="R26" s="306"/>
      <c r="S26" s="313"/>
      <c r="T26" s="314"/>
      <c r="U26" s="314"/>
      <c r="V26" s="314"/>
      <c r="W26" s="314"/>
      <c r="X26" s="314"/>
      <c r="Y26" s="314"/>
      <c r="Z26" s="314"/>
      <c r="AA26" s="315"/>
      <c r="AB26" s="322"/>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4"/>
      <c r="BC26" s="201" t="s">
        <v>5119</v>
      </c>
      <c r="BD26" s="202"/>
      <c r="BE26" s="202"/>
      <c r="BF26" s="203"/>
      <c r="BG26" s="6"/>
    </row>
    <row r="27" spans="1:59" ht="10.5" customHeight="1">
      <c r="A27" s="337"/>
      <c r="B27" s="288" t="s">
        <v>5234</v>
      </c>
      <c r="C27" s="289"/>
      <c r="D27" s="289"/>
      <c r="E27" s="289"/>
      <c r="F27" s="289"/>
      <c r="G27" s="289"/>
      <c r="H27" s="289"/>
      <c r="I27" s="289"/>
      <c r="J27" s="289"/>
      <c r="K27" s="338" t="s">
        <v>5129</v>
      </c>
      <c r="L27" s="339"/>
      <c r="M27" s="339"/>
      <c r="N27" s="340"/>
      <c r="O27" s="343" t="s">
        <v>5130</v>
      </c>
      <c r="P27" s="289"/>
      <c r="Q27" s="289"/>
      <c r="R27" s="344"/>
      <c r="S27" s="346" t="s">
        <v>5056</v>
      </c>
      <c r="T27" s="347"/>
      <c r="U27" s="347"/>
      <c r="V27" s="347"/>
      <c r="W27" s="347"/>
      <c r="X27" s="347"/>
      <c r="Y27" s="347"/>
      <c r="Z27" s="347"/>
      <c r="AA27" s="348"/>
      <c r="AB27" s="352" t="s">
        <v>5058</v>
      </c>
      <c r="AC27" s="353"/>
      <c r="AD27" s="353"/>
      <c r="AE27" s="353"/>
      <c r="AF27" s="353"/>
      <c r="AG27" s="353"/>
      <c r="AH27" s="354"/>
      <c r="AI27" s="358" t="s">
        <v>5059</v>
      </c>
      <c r="AJ27" s="359"/>
      <c r="AK27" s="359"/>
      <c r="AL27" s="359"/>
      <c r="AM27" s="359"/>
      <c r="AN27" s="359"/>
      <c r="AO27" s="359"/>
      <c r="AP27" s="359"/>
      <c r="AQ27" s="360"/>
      <c r="AR27" s="284" t="s">
        <v>5256</v>
      </c>
      <c r="AS27" s="284"/>
      <c r="AT27" s="284"/>
      <c r="AU27" s="284"/>
      <c r="AV27" s="284"/>
      <c r="AW27" s="284"/>
      <c r="AX27" s="284"/>
      <c r="AY27" s="284"/>
      <c r="AZ27" s="285"/>
      <c r="BA27" s="432" t="s">
        <v>5125</v>
      </c>
      <c r="BB27" s="433"/>
      <c r="BC27" s="424" t="s">
        <v>5131</v>
      </c>
      <c r="BD27" s="425"/>
      <c r="BE27" s="187"/>
      <c r="BF27" s="188"/>
      <c r="BG27" s="6"/>
    </row>
    <row r="28" spans="1:59" ht="10.5" customHeight="1">
      <c r="A28" s="337"/>
      <c r="B28" s="290"/>
      <c r="C28" s="291"/>
      <c r="D28" s="291"/>
      <c r="E28" s="291"/>
      <c r="F28" s="291"/>
      <c r="G28" s="291"/>
      <c r="H28" s="291"/>
      <c r="I28" s="291"/>
      <c r="J28" s="291"/>
      <c r="K28" s="341"/>
      <c r="L28" s="291"/>
      <c r="M28" s="291"/>
      <c r="N28" s="342"/>
      <c r="O28" s="341"/>
      <c r="P28" s="291"/>
      <c r="Q28" s="291"/>
      <c r="R28" s="345"/>
      <c r="S28" s="349"/>
      <c r="T28" s="350"/>
      <c r="U28" s="350"/>
      <c r="V28" s="350"/>
      <c r="W28" s="350"/>
      <c r="X28" s="350"/>
      <c r="Y28" s="350"/>
      <c r="Z28" s="350"/>
      <c r="AA28" s="351"/>
      <c r="AB28" s="355"/>
      <c r="AC28" s="356"/>
      <c r="AD28" s="356"/>
      <c r="AE28" s="356"/>
      <c r="AF28" s="356"/>
      <c r="AG28" s="356"/>
      <c r="AH28" s="357"/>
      <c r="AI28" s="361"/>
      <c r="AJ28" s="362"/>
      <c r="AK28" s="362"/>
      <c r="AL28" s="362"/>
      <c r="AM28" s="362"/>
      <c r="AN28" s="362"/>
      <c r="AO28" s="362"/>
      <c r="AP28" s="362"/>
      <c r="AQ28" s="363"/>
      <c r="AR28" s="286"/>
      <c r="AS28" s="286"/>
      <c r="AT28" s="286"/>
      <c r="AU28" s="286"/>
      <c r="AV28" s="286"/>
      <c r="AW28" s="286"/>
      <c r="AX28" s="286"/>
      <c r="AY28" s="286"/>
      <c r="AZ28" s="287"/>
      <c r="BA28" s="429" t="s">
        <v>5126</v>
      </c>
      <c r="BB28" s="434"/>
      <c r="BC28" s="193" t="s">
        <v>5132</v>
      </c>
      <c r="BD28" s="194"/>
      <c r="BE28" s="189"/>
      <c r="BF28" s="190"/>
      <c r="BG28" s="6"/>
    </row>
    <row r="29" spans="1:59" ht="10.5" customHeight="1">
      <c r="A29" s="337"/>
      <c r="B29" s="288" t="s">
        <v>5055</v>
      </c>
      <c r="C29" s="289"/>
      <c r="D29" s="289"/>
      <c r="E29" s="289"/>
      <c r="F29" s="289"/>
      <c r="G29" s="289"/>
      <c r="H29" s="289"/>
      <c r="I29" s="289"/>
      <c r="J29" s="289"/>
      <c r="K29" s="384" t="s">
        <v>5127</v>
      </c>
      <c r="L29" s="385"/>
      <c r="M29" s="385"/>
      <c r="N29" s="386"/>
      <c r="O29" s="384" t="s">
        <v>5128</v>
      </c>
      <c r="P29" s="385"/>
      <c r="Q29" s="385"/>
      <c r="R29" s="435"/>
      <c r="S29" s="292" t="s">
        <v>5057</v>
      </c>
      <c r="T29" s="293"/>
      <c r="U29" s="293"/>
      <c r="V29" s="293"/>
      <c r="W29" s="293"/>
      <c r="X29" s="293"/>
      <c r="Y29" s="293"/>
      <c r="Z29" s="293"/>
      <c r="AA29" s="294"/>
      <c r="AB29" s="355"/>
      <c r="AC29" s="356"/>
      <c r="AD29" s="356"/>
      <c r="AE29" s="356"/>
      <c r="AF29" s="356"/>
      <c r="AG29" s="356"/>
      <c r="AH29" s="357"/>
      <c r="AI29" s="426" t="s">
        <v>5123</v>
      </c>
      <c r="AJ29" s="427"/>
      <c r="AK29" s="427"/>
      <c r="AL29" s="427"/>
      <c r="AM29" s="427"/>
      <c r="AN29" s="427"/>
      <c r="AO29" s="427"/>
      <c r="AP29" s="427"/>
      <c r="AQ29" s="428"/>
      <c r="AR29" s="284" t="s">
        <v>5061</v>
      </c>
      <c r="AS29" s="284"/>
      <c r="AT29" s="284"/>
      <c r="AU29" s="284"/>
      <c r="AV29" s="284"/>
      <c r="AW29" s="284"/>
      <c r="AX29" s="284"/>
      <c r="AY29" s="284"/>
      <c r="AZ29" s="284"/>
      <c r="BA29" s="284"/>
      <c r="BB29" s="284"/>
      <c r="BC29" s="193" t="s">
        <v>5133</v>
      </c>
      <c r="BD29" s="194"/>
      <c r="BE29" s="267" t="s">
        <v>5122</v>
      </c>
      <c r="BF29" s="268"/>
      <c r="BG29" s="6"/>
    </row>
    <row r="30" spans="1:59" ht="10.5" customHeight="1">
      <c r="A30" s="337"/>
      <c r="B30" s="290"/>
      <c r="C30" s="291"/>
      <c r="D30" s="291"/>
      <c r="E30" s="291"/>
      <c r="F30" s="291"/>
      <c r="G30" s="291"/>
      <c r="H30" s="291"/>
      <c r="I30" s="291"/>
      <c r="J30" s="291"/>
      <c r="K30" s="343"/>
      <c r="L30" s="289"/>
      <c r="M30" s="289"/>
      <c r="N30" s="387"/>
      <c r="O30" s="343"/>
      <c r="P30" s="289"/>
      <c r="Q30" s="289"/>
      <c r="R30" s="344"/>
      <c r="S30" s="295"/>
      <c r="T30" s="296"/>
      <c r="U30" s="296"/>
      <c r="V30" s="296"/>
      <c r="W30" s="296"/>
      <c r="X30" s="296"/>
      <c r="Y30" s="296"/>
      <c r="Z30" s="296"/>
      <c r="AA30" s="297"/>
      <c r="AB30" s="355"/>
      <c r="AC30" s="356"/>
      <c r="AD30" s="356"/>
      <c r="AE30" s="356"/>
      <c r="AF30" s="356"/>
      <c r="AG30" s="356"/>
      <c r="AH30" s="357"/>
      <c r="AI30" s="429" t="s">
        <v>5124</v>
      </c>
      <c r="AJ30" s="430"/>
      <c r="AK30" s="430"/>
      <c r="AL30" s="430"/>
      <c r="AM30" s="430"/>
      <c r="AN30" s="430"/>
      <c r="AO30" s="430"/>
      <c r="AP30" s="430"/>
      <c r="AQ30" s="431"/>
      <c r="AR30" s="284"/>
      <c r="AS30" s="284"/>
      <c r="AT30" s="284"/>
      <c r="AU30" s="284"/>
      <c r="AV30" s="284"/>
      <c r="AW30" s="284"/>
      <c r="AX30" s="284"/>
      <c r="AY30" s="284"/>
      <c r="AZ30" s="284"/>
      <c r="BA30" s="284"/>
      <c r="BB30" s="284"/>
      <c r="BC30" s="193" t="s">
        <v>5134</v>
      </c>
      <c r="BD30" s="194"/>
      <c r="BE30" s="265" t="s">
        <v>5121</v>
      </c>
      <c r="BF30" s="266"/>
      <c r="BG30" s="6"/>
    </row>
    <row r="31" spans="1:59" ht="10.5" customHeight="1">
      <c r="A31" s="337"/>
      <c r="B31" s="377" t="s">
        <v>5039</v>
      </c>
      <c r="C31" s="378"/>
      <c r="D31" s="379"/>
      <c r="E31" s="380" t="s">
        <v>5041</v>
      </c>
      <c r="F31" s="380"/>
      <c r="G31" s="381" t="s">
        <v>5042</v>
      </c>
      <c r="H31" s="382"/>
      <c r="I31" s="381" t="s">
        <v>5043</v>
      </c>
      <c r="J31" s="383"/>
      <c r="K31" s="388"/>
      <c r="L31" s="389"/>
      <c r="M31" s="389"/>
      <c r="N31" s="390"/>
      <c r="O31" s="388"/>
      <c r="P31" s="389"/>
      <c r="Q31" s="389"/>
      <c r="R31" s="436"/>
      <c r="S31" s="370" t="s">
        <v>5039</v>
      </c>
      <c r="T31" s="371"/>
      <c r="U31" s="371"/>
      <c r="V31" s="372" t="s">
        <v>5041</v>
      </c>
      <c r="W31" s="372"/>
      <c r="X31" s="372" t="s">
        <v>5042</v>
      </c>
      <c r="Y31" s="372"/>
      <c r="Z31" s="372" t="s">
        <v>5043</v>
      </c>
      <c r="AA31" s="373"/>
      <c r="AB31" s="374"/>
      <c r="AC31" s="375"/>
      <c r="AD31" s="375"/>
      <c r="AE31" s="375"/>
      <c r="AF31" s="375"/>
      <c r="AG31" s="375"/>
      <c r="AH31" s="376"/>
      <c r="AI31" s="369" t="s">
        <v>5039</v>
      </c>
      <c r="AJ31" s="369"/>
      <c r="AK31" s="369"/>
      <c r="AL31" s="364" t="s">
        <v>5041</v>
      </c>
      <c r="AM31" s="364"/>
      <c r="AN31" s="364" t="s">
        <v>5042</v>
      </c>
      <c r="AO31" s="364"/>
      <c r="AP31" s="364" t="s">
        <v>5043</v>
      </c>
      <c r="AQ31" s="364"/>
      <c r="AR31" s="368" t="s">
        <v>5039</v>
      </c>
      <c r="AS31" s="369"/>
      <c r="AT31" s="369"/>
      <c r="AU31" s="364" t="s">
        <v>5041</v>
      </c>
      <c r="AV31" s="364"/>
      <c r="AW31" s="364" t="s">
        <v>5042</v>
      </c>
      <c r="AX31" s="364"/>
      <c r="AY31" s="364" t="s">
        <v>5043</v>
      </c>
      <c r="AZ31" s="365"/>
      <c r="BA31" s="366" t="s">
        <v>5052</v>
      </c>
      <c r="BB31" s="367"/>
      <c r="BC31" s="191" t="s">
        <v>5166</v>
      </c>
      <c r="BD31" s="192"/>
      <c r="BE31" s="108"/>
      <c r="BF31" s="50"/>
      <c r="BG31" s="6"/>
    </row>
    <row r="32" spans="1:59" ht="8.1" customHeight="1">
      <c r="A32" s="391">
        <v>1</v>
      </c>
      <c r="B32" s="392" t="s">
        <v>5435</v>
      </c>
      <c r="C32" s="393"/>
      <c r="D32" s="393"/>
      <c r="E32" s="393"/>
      <c r="F32" s="393"/>
      <c r="G32" s="393"/>
      <c r="H32" s="393"/>
      <c r="I32" s="393"/>
      <c r="J32" s="394"/>
      <c r="K32" s="399" t="s">
        <v>5444</v>
      </c>
      <c r="L32" s="393"/>
      <c r="M32" s="393"/>
      <c r="N32" s="394"/>
      <c r="O32" s="399" t="s">
        <v>5445</v>
      </c>
      <c r="P32" s="393"/>
      <c r="Q32" s="393"/>
      <c r="R32" s="401"/>
      <c r="S32" s="257" t="s">
        <v>5060</v>
      </c>
      <c r="T32" s="177"/>
      <c r="U32" s="204" t="s">
        <v>5446</v>
      </c>
      <c r="V32" s="204" t="s">
        <v>5426</v>
      </c>
      <c r="W32" s="204" t="s">
        <v>5447</v>
      </c>
      <c r="X32" s="204" t="s">
        <v>5426</v>
      </c>
      <c r="Y32" s="204" t="s">
        <v>5448</v>
      </c>
      <c r="Z32" s="204" t="s">
        <v>5426</v>
      </c>
      <c r="AA32" s="207" t="s">
        <v>5449</v>
      </c>
      <c r="AB32" s="235" t="s">
        <v>5104</v>
      </c>
      <c r="AC32" s="236"/>
      <c r="AD32" s="236"/>
      <c r="AE32" s="236"/>
      <c r="AF32" s="236"/>
      <c r="AG32" s="237"/>
      <c r="AH32" s="238" t="s">
        <v>5214</v>
      </c>
      <c r="AI32" s="176" t="s">
        <v>5060</v>
      </c>
      <c r="AJ32" s="177"/>
      <c r="AK32" s="204" t="s">
        <v>5214</v>
      </c>
      <c r="AL32" s="204" t="s">
        <v>5214</v>
      </c>
      <c r="AM32" s="204" t="s">
        <v>5214</v>
      </c>
      <c r="AN32" s="204" t="s">
        <v>5214</v>
      </c>
      <c r="AO32" s="204" t="s">
        <v>5214</v>
      </c>
      <c r="AP32" s="204" t="s">
        <v>5214</v>
      </c>
      <c r="AQ32" s="204" t="s">
        <v>5214</v>
      </c>
      <c r="AR32" s="176" t="s">
        <v>5060</v>
      </c>
      <c r="AS32" s="177"/>
      <c r="AT32" s="204" t="s">
        <v>5214</v>
      </c>
      <c r="AU32" s="204" t="s">
        <v>5214</v>
      </c>
      <c r="AV32" s="204" t="s">
        <v>5214</v>
      </c>
      <c r="AW32" s="204" t="s">
        <v>5214</v>
      </c>
      <c r="AX32" s="204" t="s">
        <v>5214</v>
      </c>
      <c r="AY32" s="204" t="s">
        <v>5214</v>
      </c>
      <c r="AZ32" s="207" t="s">
        <v>5214</v>
      </c>
      <c r="BA32" s="210" t="s">
        <v>5214</v>
      </c>
      <c r="BB32" s="211"/>
      <c r="BC32" s="160" t="s">
        <v>5131</v>
      </c>
      <c r="BD32" s="162" t="s">
        <v>5214</v>
      </c>
      <c r="BE32" s="164"/>
      <c r="BF32" s="165"/>
    </row>
    <row r="33" spans="1:58" ht="8.1" customHeight="1">
      <c r="A33" s="391"/>
      <c r="B33" s="395"/>
      <c r="C33" s="245"/>
      <c r="D33" s="245"/>
      <c r="E33" s="245"/>
      <c r="F33" s="245"/>
      <c r="G33" s="245"/>
      <c r="H33" s="245"/>
      <c r="I33" s="245"/>
      <c r="J33" s="246"/>
      <c r="K33" s="244"/>
      <c r="L33" s="245"/>
      <c r="M33" s="245"/>
      <c r="N33" s="246"/>
      <c r="O33" s="244"/>
      <c r="P33" s="245"/>
      <c r="Q33" s="245"/>
      <c r="R33" s="402"/>
      <c r="S33" s="258"/>
      <c r="T33" s="179"/>
      <c r="U33" s="205"/>
      <c r="V33" s="205"/>
      <c r="W33" s="205"/>
      <c r="X33" s="205"/>
      <c r="Y33" s="205"/>
      <c r="Z33" s="205"/>
      <c r="AA33" s="208"/>
      <c r="AB33" s="254" t="s">
        <v>5105</v>
      </c>
      <c r="AC33" s="255"/>
      <c r="AD33" s="255"/>
      <c r="AE33" s="255"/>
      <c r="AF33" s="255"/>
      <c r="AG33" s="256"/>
      <c r="AH33" s="239"/>
      <c r="AI33" s="178"/>
      <c r="AJ33" s="179"/>
      <c r="AK33" s="205"/>
      <c r="AL33" s="205"/>
      <c r="AM33" s="205"/>
      <c r="AN33" s="205"/>
      <c r="AO33" s="205"/>
      <c r="AP33" s="205"/>
      <c r="AQ33" s="205"/>
      <c r="AR33" s="178"/>
      <c r="AS33" s="179"/>
      <c r="AT33" s="205"/>
      <c r="AU33" s="205"/>
      <c r="AV33" s="205"/>
      <c r="AW33" s="205"/>
      <c r="AX33" s="205"/>
      <c r="AY33" s="205"/>
      <c r="AZ33" s="208"/>
      <c r="BA33" s="212"/>
      <c r="BB33" s="213"/>
      <c r="BC33" s="161"/>
      <c r="BD33" s="163"/>
      <c r="BE33" s="166"/>
      <c r="BF33" s="167"/>
    </row>
    <row r="34" spans="1:58" ht="8.1" customHeight="1">
      <c r="A34" s="391"/>
      <c r="B34" s="396"/>
      <c r="C34" s="397"/>
      <c r="D34" s="397"/>
      <c r="E34" s="397"/>
      <c r="F34" s="397"/>
      <c r="G34" s="397"/>
      <c r="H34" s="397"/>
      <c r="I34" s="397"/>
      <c r="J34" s="398"/>
      <c r="K34" s="400"/>
      <c r="L34" s="397"/>
      <c r="M34" s="397"/>
      <c r="N34" s="398"/>
      <c r="O34" s="400"/>
      <c r="P34" s="397"/>
      <c r="Q34" s="397"/>
      <c r="R34" s="403"/>
      <c r="S34" s="259"/>
      <c r="T34" s="181"/>
      <c r="U34" s="206"/>
      <c r="V34" s="206"/>
      <c r="W34" s="206"/>
      <c r="X34" s="206"/>
      <c r="Y34" s="206"/>
      <c r="Z34" s="206"/>
      <c r="AA34" s="209"/>
      <c r="AB34" s="254" t="s">
        <v>5101</v>
      </c>
      <c r="AC34" s="255"/>
      <c r="AD34" s="255"/>
      <c r="AE34" s="255"/>
      <c r="AF34" s="255"/>
      <c r="AG34" s="256"/>
      <c r="AH34" s="239"/>
      <c r="AI34" s="180"/>
      <c r="AJ34" s="181"/>
      <c r="AK34" s="206"/>
      <c r="AL34" s="206"/>
      <c r="AM34" s="206"/>
      <c r="AN34" s="206"/>
      <c r="AO34" s="206"/>
      <c r="AP34" s="206"/>
      <c r="AQ34" s="206"/>
      <c r="AR34" s="180"/>
      <c r="AS34" s="181"/>
      <c r="AT34" s="206"/>
      <c r="AU34" s="206"/>
      <c r="AV34" s="206"/>
      <c r="AW34" s="206"/>
      <c r="AX34" s="206"/>
      <c r="AY34" s="206"/>
      <c r="AZ34" s="209"/>
      <c r="BA34" s="214"/>
      <c r="BB34" s="215"/>
      <c r="BC34" s="71" t="s">
        <v>5163</v>
      </c>
      <c r="BD34" s="72" t="s">
        <v>5214</v>
      </c>
      <c r="BE34" s="166"/>
      <c r="BF34" s="167"/>
    </row>
    <row r="35" spans="1:58" ht="8.1" customHeight="1">
      <c r="A35" s="391"/>
      <c r="B35" s="416" t="s">
        <v>5037</v>
      </c>
      <c r="C35" s="417"/>
      <c r="D35" s="407" t="s">
        <v>5450</v>
      </c>
      <c r="E35" s="407" t="s">
        <v>5446</v>
      </c>
      <c r="F35" s="407" t="s">
        <v>5451</v>
      </c>
      <c r="G35" s="407" t="s">
        <v>5426</v>
      </c>
      <c r="H35" s="407" t="s">
        <v>5451</v>
      </c>
      <c r="I35" s="407" t="s">
        <v>5449</v>
      </c>
      <c r="J35" s="407" t="s">
        <v>5449</v>
      </c>
      <c r="K35" s="241" t="s">
        <v>5452</v>
      </c>
      <c r="L35" s="242"/>
      <c r="M35" s="242"/>
      <c r="N35" s="243"/>
      <c r="O35" s="241" t="s">
        <v>5453</v>
      </c>
      <c r="P35" s="242"/>
      <c r="Q35" s="242"/>
      <c r="R35" s="409"/>
      <c r="S35" s="411" t="s">
        <v>5454</v>
      </c>
      <c r="T35" s="412"/>
      <c r="U35" s="412"/>
      <c r="V35" s="412"/>
      <c r="W35" s="412"/>
      <c r="X35" s="412"/>
      <c r="Y35" s="412"/>
      <c r="Z35" s="412"/>
      <c r="AA35" s="413"/>
      <c r="AB35" s="254" t="s">
        <v>5102</v>
      </c>
      <c r="AC35" s="255"/>
      <c r="AD35" s="255"/>
      <c r="AE35" s="255"/>
      <c r="AF35" s="255"/>
      <c r="AG35" s="256"/>
      <c r="AH35" s="239"/>
      <c r="AI35" s="241" t="s">
        <v>5214</v>
      </c>
      <c r="AJ35" s="242"/>
      <c r="AK35" s="242"/>
      <c r="AL35" s="242"/>
      <c r="AM35" s="242"/>
      <c r="AN35" s="242"/>
      <c r="AO35" s="242"/>
      <c r="AP35" s="242"/>
      <c r="AQ35" s="243"/>
      <c r="AR35" s="229" t="s">
        <v>5214</v>
      </c>
      <c r="AS35" s="230"/>
      <c r="AT35" s="230"/>
      <c r="AU35" s="230"/>
      <c r="AV35" s="230"/>
      <c r="AW35" s="230"/>
      <c r="AX35" s="230"/>
      <c r="AY35" s="230"/>
      <c r="AZ35" s="230"/>
      <c r="BA35" s="230"/>
      <c r="BB35" s="231"/>
      <c r="BC35" s="71" t="s">
        <v>5168</v>
      </c>
      <c r="BD35" s="72" t="s">
        <v>5214</v>
      </c>
      <c r="BE35" s="166"/>
      <c r="BF35" s="167"/>
    </row>
    <row r="36" spans="1:58" ht="8.1" customHeight="1">
      <c r="A36" s="391"/>
      <c r="B36" s="258"/>
      <c r="C36" s="179"/>
      <c r="D36" s="205"/>
      <c r="E36" s="205"/>
      <c r="F36" s="205"/>
      <c r="G36" s="205"/>
      <c r="H36" s="205"/>
      <c r="I36" s="205"/>
      <c r="J36" s="205"/>
      <c r="K36" s="244"/>
      <c r="L36" s="245"/>
      <c r="M36" s="245"/>
      <c r="N36" s="246"/>
      <c r="O36" s="244"/>
      <c r="P36" s="245"/>
      <c r="Q36" s="245"/>
      <c r="R36" s="402"/>
      <c r="S36" s="212"/>
      <c r="T36" s="414"/>
      <c r="U36" s="414"/>
      <c r="V36" s="414"/>
      <c r="W36" s="414"/>
      <c r="X36" s="414"/>
      <c r="Y36" s="414"/>
      <c r="Z36" s="414"/>
      <c r="AA36" s="213"/>
      <c r="AB36" s="254" t="s">
        <v>5103</v>
      </c>
      <c r="AC36" s="255"/>
      <c r="AD36" s="255"/>
      <c r="AE36" s="255"/>
      <c r="AF36" s="255"/>
      <c r="AG36" s="256"/>
      <c r="AH36" s="239"/>
      <c r="AI36" s="244"/>
      <c r="AJ36" s="245"/>
      <c r="AK36" s="245"/>
      <c r="AL36" s="245"/>
      <c r="AM36" s="245"/>
      <c r="AN36" s="245"/>
      <c r="AO36" s="245"/>
      <c r="AP36" s="245"/>
      <c r="AQ36" s="246"/>
      <c r="AR36" s="229"/>
      <c r="AS36" s="230"/>
      <c r="AT36" s="230"/>
      <c r="AU36" s="230"/>
      <c r="AV36" s="230"/>
      <c r="AW36" s="230"/>
      <c r="AX36" s="230"/>
      <c r="AY36" s="230"/>
      <c r="AZ36" s="230"/>
      <c r="BA36" s="230"/>
      <c r="BB36" s="231"/>
      <c r="BC36" s="71" t="s">
        <v>5169</v>
      </c>
      <c r="BD36" s="72" t="s">
        <v>5214</v>
      </c>
      <c r="BE36" s="166"/>
      <c r="BF36" s="167"/>
    </row>
    <row r="37" spans="1:58" ht="8.1" customHeight="1">
      <c r="A37" s="391"/>
      <c r="B37" s="418"/>
      <c r="C37" s="419"/>
      <c r="D37" s="408"/>
      <c r="E37" s="408"/>
      <c r="F37" s="408"/>
      <c r="G37" s="408"/>
      <c r="H37" s="408"/>
      <c r="I37" s="408"/>
      <c r="J37" s="408"/>
      <c r="K37" s="247"/>
      <c r="L37" s="248"/>
      <c r="M37" s="248"/>
      <c r="N37" s="249"/>
      <c r="O37" s="247"/>
      <c r="P37" s="248"/>
      <c r="Q37" s="248"/>
      <c r="R37" s="410"/>
      <c r="S37" s="214"/>
      <c r="T37" s="415"/>
      <c r="U37" s="415"/>
      <c r="V37" s="415"/>
      <c r="W37" s="415"/>
      <c r="X37" s="415"/>
      <c r="Y37" s="415"/>
      <c r="Z37" s="415"/>
      <c r="AA37" s="215"/>
      <c r="AB37" s="404"/>
      <c r="AC37" s="405"/>
      <c r="AD37" s="405"/>
      <c r="AE37" s="405"/>
      <c r="AF37" s="405"/>
      <c r="AG37" s="406"/>
      <c r="AH37" s="240"/>
      <c r="AI37" s="247"/>
      <c r="AJ37" s="248"/>
      <c r="AK37" s="248"/>
      <c r="AL37" s="248"/>
      <c r="AM37" s="248"/>
      <c r="AN37" s="248"/>
      <c r="AO37" s="248"/>
      <c r="AP37" s="248"/>
      <c r="AQ37" s="249"/>
      <c r="AR37" s="232"/>
      <c r="AS37" s="233"/>
      <c r="AT37" s="233"/>
      <c r="AU37" s="233"/>
      <c r="AV37" s="233"/>
      <c r="AW37" s="233"/>
      <c r="AX37" s="233"/>
      <c r="AY37" s="233"/>
      <c r="AZ37" s="233"/>
      <c r="BA37" s="233"/>
      <c r="BB37" s="234"/>
      <c r="BC37" s="73" t="s">
        <v>5166</v>
      </c>
      <c r="BD37" s="74" t="s">
        <v>5214</v>
      </c>
      <c r="BE37" s="168"/>
      <c r="BF37" s="169"/>
    </row>
    <row r="38" spans="1:58" ht="8.1" customHeight="1">
      <c r="A38" s="391">
        <v>2</v>
      </c>
      <c r="B38" s="392" t="s">
        <v>5436</v>
      </c>
      <c r="C38" s="393"/>
      <c r="D38" s="393"/>
      <c r="E38" s="393"/>
      <c r="F38" s="393"/>
      <c r="G38" s="393"/>
      <c r="H38" s="393"/>
      <c r="I38" s="393"/>
      <c r="J38" s="394"/>
      <c r="K38" s="399" t="s">
        <v>5455</v>
      </c>
      <c r="L38" s="393"/>
      <c r="M38" s="393"/>
      <c r="N38" s="394"/>
      <c r="O38" s="399" t="s">
        <v>5456</v>
      </c>
      <c r="P38" s="393"/>
      <c r="Q38" s="393"/>
      <c r="R38" s="401"/>
      <c r="S38" s="257" t="s">
        <v>5060</v>
      </c>
      <c r="T38" s="177"/>
      <c r="U38" s="204" t="s">
        <v>5214</v>
      </c>
      <c r="V38" s="204" t="s">
        <v>5214</v>
      </c>
      <c r="W38" s="204" t="s">
        <v>5214</v>
      </c>
      <c r="X38" s="204" t="s">
        <v>5214</v>
      </c>
      <c r="Y38" s="204" t="s">
        <v>5214</v>
      </c>
      <c r="Z38" s="204" t="s">
        <v>5214</v>
      </c>
      <c r="AA38" s="207" t="s">
        <v>5214</v>
      </c>
      <c r="AB38" s="235" t="s">
        <v>5104</v>
      </c>
      <c r="AC38" s="236"/>
      <c r="AD38" s="236"/>
      <c r="AE38" s="236"/>
      <c r="AF38" s="236"/>
      <c r="AG38" s="237"/>
      <c r="AH38" s="238">
        <v>1</v>
      </c>
      <c r="AI38" s="176" t="s">
        <v>5060</v>
      </c>
      <c r="AJ38" s="177"/>
      <c r="AK38" s="204" t="s">
        <v>5446</v>
      </c>
      <c r="AL38" s="204" t="s">
        <v>5426</v>
      </c>
      <c r="AM38" s="204" t="s">
        <v>5447</v>
      </c>
      <c r="AN38" s="204" t="s">
        <v>5426</v>
      </c>
      <c r="AO38" s="204" t="s">
        <v>5450</v>
      </c>
      <c r="AP38" s="204" t="s">
        <v>5450</v>
      </c>
      <c r="AQ38" s="204" t="s">
        <v>5449</v>
      </c>
      <c r="AR38" s="176" t="s">
        <v>5060</v>
      </c>
      <c r="AS38" s="177"/>
      <c r="AT38" s="204"/>
      <c r="AU38" s="204"/>
      <c r="AV38" s="204"/>
      <c r="AW38" s="204"/>
      <c r="AX38" s="204"/>
      <c r="AY38" s="204"/>
      <c r="AZ38" s="207"/>
      <c r="BA38" s="210">
        <v>0</v>
      </c>
      <c r="BB38" s="211"/>
      <c r="BC38" s="160" t="s">
        <v>5131</v>
      </c>
      <c r="BD38" s="162" t="s">
        <v>5214</v>
      </c>
      <c r="BE38" s="164"/>
      <c r="BF38" s="165"/>
    </row>
    <row r="39" spans="1:58" ht="8.1" customHeight="1">
      <c r="A39" s="391"/>
      <c r="B39" s="395"/>
      <c r="C39" s="245"/>
      <c r="D39" s="245"/>
      <c r="E39" s="245"/>
      <c r="F39" s="245"/>
      <c r="G39" s="245"/>
      <c r="H39" s="245"/>
      <c r="I39" s="245"/>
      <c r="J39" s="246"/>
      <c r="K39" s="244"/>
      <c r="L39" s="245"/>
      <c r="M39" s="245"/>
      <c r="N39" s="246"/>
      <c r="O39" s="244"/>
      <c r="P39" s="245"/>
      <c r="Q39" s="245"/>
      <c r="R39" s="402"/>
      <c r="S39" s="258"/>
      <c r="T39" s="179"/>
      <c r="U39" s="205"/>
      <c r="V39" s="205"/>
      <c r="W39" s="205"/>
      <c r="X39" s="205"/>
      <c r="Y39" s="205"/>
      <c r="Z39" s="205"/>
      <c r="AA39" s="208"/>
      <c r="AB39" s="254" t="s">
        <v>5105</v>
      </c>
      <c r="AC39" s="255"/>
      <c r="AD39" s="255"/>
      <c r="AE39" s="255"/>
      <c r="AF39" s="255"/>
      <c r="AG39" s="256"/>
      <c r="AH39" s="239"/>
      <c r="AI39" s="178"/>
      <c r="AJ39" s="179"/>
      <c r="AK39" s="205"/>
      <c r="AL39" s="205"/>
      <c r="AM39" s="205"/>
      <c r="AN39" s="205"/>
      <c r="AO39" s="205"/>
      <c r="AP39" s="205"/>
      <c r="AQ39" s="205"/>
      <c r="AR39" s="178"/>
      <c r="AS39" s="179"/>
      <c r="AT39" s="205"/>
      <c r="AU39" s="205"/>
      <c r="AV39" s="205"/>
      <c r="AW39" s="205"/>
      <c r="AX39" s="205"/>
      <c r="AY39" s="205"/>
      <c r="AZ39" s="208"/>
      <c r="BA39" s="212"/>
      <c r="BB39" s="213"/>
      <c r="BC39" s="161"/>
      <c r="BD39" s="163"/>
      <c r="BE39" s="166"/>
      <c r="BF39" s="167"/>
    </row>
    <row r="40" spans="1:58" ht="8.1" customHeight="1">
      <c r="A40" s="391"/>
      <c r="B40" s="396"/>
      <c r="C40" s="397"/>
      <c r="D40" s="397"/>
      <c r="E40" s="397"/>
      <c r="F40" s="397"/>
      <c r="G40" s="397"/>
      <c r="H40" s="397"/>
      <c r="I40" s="397"/>
      <c r="J40" s="398"/>
      <c r="K40" s="400"/>
      <c r="L40" s="397"/>
      <c r="M40" s="397"/>
      <c r="N40" s="398"/>
      <c r="O40" s="400"/>
      <c r="P40" s="397"/>
      <c r="Q40" s="397"/>
      <c r="R40" s="403"/>
      <c r="S40" s="259"/>
      <c r="T40" s="181"/>
      <c r="U40" s="206"/>
      <c r="V40" s="206"/>
      <c r="W40" s="206"/>
      <c r="X40" s="206"/>
      <c r="Y40" s="206"/>
      <c r="Z40" s="206"/>
      <c r="AA40" s="209"/>
      <c r="AB40" s="254" t="s">
        <v>5101</v>
      </c>
      <c r="AC40" s="255"/>
      <c r="AD40" s="255"/>
      <c r="AE40" s="255"/>
      <c r="AF40" s="255"/>
      <c r="AG40" s="256"/>
      <c r="AH40" s="239"/>
      <c r="AI40" s="180"/>
      <c r="AJ40" s="181"/>
      <c r="AK40" s="206"/>
      <c r="AL40" s="206"/>
      <c r="AM40" s="206"/>
      <c r="AN40" s="206"/>
      <c r="AO40" s="206"/>
      <c r="AP40" s="206"/>
      <c r="AQ40" s="206"/>
      <c r="AR40" s="180"/>
      <c r="AS40" s="181"/>
      <c r="AT40" s="206"/>
      <c r="AU40" s="206"/>
      <c r="AV40" s="206"/>
      <c r="AW40" s="206"/>
      <c r="AX40" s="206"/>
      <c r="AY40" s="206"/>
      <c r="AZ40" s="209"/>
      <c r="BA40" s="214"/>
      <c r="BB40" s="215"/>
      <c r="BC40" s="71" t="s">
        <v>5163</v>
      </c>
      <c r="BD40" s="72" t="s">
        <v>5214</v>
      </c>
      <c r="BE40" s="166"/>
      <c r="BF40" s="167"/>
    </row>
    <row r="41" spans="1:58" ht="8.1" customHeight="1">
      <c r="A41" s="391"/>
      <c r="B41" s="416" t="s">
        <v>5037</v>
      </c>
      <c r="C41" s="417"/>
      <c r="D41" s="407" t="s">
        <v>5450</v>
      </c>
      <c r="E41" s="407" t="s">
        <v>5446</v>
      </c>
      <c r="F41" s="407" t="s">
        <v>5451</v>
      </c>
      <c r="G41" s="407" t="s">
        <v>5426</v>
      </c>
      <c r="H41" s="407" t="s">
        <v>5451</v>
      </c>
      <c r="I41" s="407" t="s">
        <v>5449</v>
      </c>
      <c r="J41" s="407" t="s">
        <v>5457</v>
      </c>
      <c r="K41" s="241" t="s">
        <v>5458</v>
      </c>
      <c r="L41" s="242"/>
      <c r="M41" s="242"/>
      <c r="N41" s="243"/>
      <c r="O41" s="241" t="s">
        <v>5459</v>
      </c>
      <c r="P41" s="242"/>
      <c r="Q41" s="242"/>
      <c r="R41" s="409"/>
      <c r="S41" s="411" t="s">
        <v>5214</v>
      </c>
      <c r="T41" s="412"/>
      <c r="U41" s="412"/>
      <c r="V41" s="412"/>
      <c r="W41" s="412"/>
      <c r="X41" s="412"/>
      <c r="Y41" s="412"/>
      <c r="Z41" s="412"/>
      <c r="AA41" s="413"/>
      <c r="AB41" s="254" t="s">
        <v>5102</v>
      </c>
      <c r="AC41" s="255"/>
      <c r="AD41" s="255"/>
      <c r="AE41" s="255"/>
      <c r="AF41" s="255"/>
      <c r="AG41" s="256"/>
      <c r="AH41" s="239"/>
      <c r="AI41" s="241" t="s">
        <v>5214</v>
      </c>
      <c r="AJ41" s="242"/>
      <c r="AK41" s="242"/>
      <c r="AL41" s="242"/>
      <c r="AM41" s="242"/>
      <c r="AN41" s="242"/>
      <c r="AO41" s="242"/>
      <c r="AP41" s="242"/>
      <c r="AQ41" s="243"/>
      <c r="AR41" s="229" t="s">
        <v>5494</v>
      </c>
      <c r="AS41" s="230"/>
      <c r="AT41" s="230"/>
      <c r="AU41" s="230"/>
      <c r="AV41" s="230"/>
      <c r="AW41" s="230"/>
      <c r="AX41" s="230"/>
      <c r="AY41" s="230"/>
      <c r="AZ41" s="230"/>
      <c r="BA41" s="230"/>
      <c r="BB41" s="231"/>
      <c r="BC41" s="71" t="s">
        <v>5168</v>
      </c>
      <c r="BD41" s="72" t="s">
        <v>5214</v>
      </c>
      <c r="BE41" s="166"/>
      <c r="BF41" s="167"/>
    </row>
    <row r="42" spans="1:58" ht="8.1" customHeight="1">
      <c r="A42" s="391"/>
      <c r="B42" s="258"/>
      <c r="C42" s="179"/>
      <c r="D42" s="205"/>
      <c r="E42" s="205"/>
      <c r="F42" s="205"/>
      <c r="G42" s="205"/>
      <c r="H42" s="205"/>
      <c r="I42" s="205"/>
      <c r="J42" s="205"/>
      <c r="K42" s="244"/>
      <c r="L42" s="245"/>
      <c r="M42" s="245"/>
      <c r="N42" s="246"/>
      <c r="O42" s="244"/>
      <c r="P42" s="245"/>
      <c r="Q42" s="245"/>
      <c r="R42" s="402"/>
      <c r="S42" s="212"/>
      <c r="T42" s="414"/>
      <c r="U42" s="414"/>
      <c r="V42" s="414"/>
      <c r="W42" s="414"/>
      <c r="X42" s="414"/>
      <c r="Y42" s="414"/>
      <c r="Z42" s="414"/>
      <c r="AA42" s="213"/>
      <c r="AB42" s="254" t="s">
        <v>5103</v>
      </c>
      <c r="AC42" s="255"/>
      <c r="AD42" s="255"/>
      <c r="AE42" s="255"/>
      <c r="AF42" s="255"/>
      <c r="AG42" s="256"/>
      <c r="AH42" s="239"/>
      <c r="AI42" s="244"/>
      <c r="AJ42" s="245"/>
      <c r="AK42" s="245"/>
      <c r="AL42" s="245"/>
      <c r="AM42" s="245"/>
      <c r="AN42" s="245"/>
      <c r="AO42" s="245"/>
      <c r="AP42" s="245"/>
      <c r="AQ42" s="246"/>
      <c r="AR42" s="229"/>
      <c r="AS42" s="230"/>
      <c r="AT42" s="230"/>
      <c r="AU42" s="230"/>
      <c r="AV42" s="230"/>
      <c r="AW42" s="230"/>
      <c r="AX42" s="230"/>
      <c r="AY42" s="230"/>
      <c r="AZ42" s="230"/>
      <c r="BA42" s="230"/>
      <c r="BB42" s="231"/>
      <c r="BC42" s="71" t="s">
        <v>5169</v>
      </c>
      <c r="BD42" s="72" t="s">
        <v>5214</v>
      </c>
      <c r="BE42" s="166"/>
      <c r="BF42" s="167"/>
    </row>
    <row r="43" spans="1:58" ht="8.1" customHeight="1">
      <c r="A43" s="391"/>
      <c r="B43" s="418"/>
      <c r="C43" s="419"/>
      <c r="D43" s="408"/>
      <c r="E43" s="408"/>
      <c r="F43" s="408"/>
      <c r="G43" s="408"/>
      <c r="H43" s="408"/>
      <c r="I43" s="408"/>
      <c r="J43" s="408"/>
      <c r="K43" s="247"/>
      <c r="L43" s="248"/>
      <c r="M43" s="248"/>
      <c r="N43" s="249"/>
      <c r="O43" s="247"/>
      <c r="P43" s="248"/>
      <c r="Q43" s="248"/>
      <c r="R43" s="410"/>
      <c r="S43" s="214"/>
      <c r="T43" s="415"/>
      <c r="U43" s="415"/>
      <c r="V43" s="415"/>
      <c r="W43" s="415"/>
      <c r="X43" s="415"/>
      <c r="Y43" s="415"/>
      <c r="Z43" s="415"/>
      <c r="AA43" s="215"/>
      <c r="AB43" s="404"/>
      <c r="AC43" s="405"/>
      <c r="AD43" s="405"/>
      <c r="AE43" s="405"/>
      <c r="AF43" s="405"/>
      <c r="AG43" s="406"/>
      <c r="AH43" s="240"/>
      <c r="AI43" s="247"/>
      <c r="AJ43" s="248"/>
      <c r="AK43" s="248"/>
      <c r="AL43" s="248"/>
      <c r="AM43" s="248"/>
      <c r="AN43" s="248"/>
      <c r="AO43" s="248"/>
      <c r="AP43" s="248"/>
      <c r="AQ43" s="249"/>
      <c r="AR43" s="232"/>
      <c r="AS43" s="233"/>
      <c r="AT43" s="233"/>
      <c r="AU43" s="233"/>
      <c r="AV43" s="233"/>
      <c r="AW43" s="233"/>
      <c r="AX43" s="233"/>
      <c r="AY43" s="233"/>
      <c r="AZ43" s="233"/>
      <c r="BA43" s="233"/>
      <c r="BB43" s="234"/>
      <c r="BC43" s="73" t="s">
        <v>5166</v>
      </c>
      <c r="BD43" s="74" t="s">
        <v>5214</v>
      </c>
      <c r="BE43" s="168"/>
      <c r="BF43" s="169"/>
    </row>
    <row r="44" spans="1:58" ht="8.1" customHeight="1">
      <c r="A44" s="391">
        <v>3</v>
      </c>
      <c r="B44" s="392" t="s">
        <v>5437</v>
      </c>
      <c r="C44" s="393"/>
      <c r="D44" s="393"/>
      <c r="E44" s="393"/>
      <c r="F44" s="393"/>
      <c r="G44" s="393"/>
      <c r="H44" s="393"/>
      <c r="I44" s="393"/>
      <c r="J44" s="394"/>
      <c r="K44" s="399" t="s">
        <v>5464</v>
      </c>
      <c r="L44" s="393"/>
      <c r="M44" s="393"/>
      <c r="N44" s="394"/>
      <c r="O44" s="399" t="s">
        <v>5465</v>
      </c>
      <c r="P44" s="393"/>
      <c r="Q44" s="393"/>
      <c r="R44" s="401"/>
      <c r="S44" s="257" t="s">
        <v>5060</v>
      </c>
      <c r="T44" s="177"/>
      <c r="U44" s="204" t="s">
        <v>5214</v>
      </c>
      <c r="V44" s="204" t="s">
        <v>5214</v>
      </c>
      <c r="W44" s="204" t="s">
        <v>5214</v>
      </c>
      <c r="X44" s="204" t="s">
        <v>5214</v>
      </c>
      <c r="Y44" s="204" t="s">
        <v>5214</v>
      </c>
      <c r="Z44" s="204" t="s">
        <v>5214</v>
      </c>
      <c r="AA44" s="207" t="s">
        <v>5214</v>
      </c>
      <c r="AB44" s="235" t="s">
        <v>5104</v>
      </c>
      <c r="AC44" s="236"/>
      <c r="AD44" s="236"/>
      <c r="AE44" s="236"/>
      <c r="AF44" s="236"/>
      <c r="AG44" s="237"/>
      <c r="AH44" s="238">
        <v>2</v>
      </c>
      <c r="AI44" s="176" t="s">
        <v>5060</v>
      </c>
      <c r="AJ44" s="177"/>
      <c r="AK44" s="204" t="s">
        <v>5446</v>
      </c>
      <c r="AL44" s="204" t="s">
        <v>5426</v>
      </c>
      <c r="AM44" s="204" t="s">
        <v>5447</v>
      </c>
      <c r="AN44" s="204" t="s">
        <v>5426</v>
      </c>
      <c r="AO44" s="204" t="s">
        <v>5450</v>
      </c>
      <c r="AP44" s="204" t="s">
        <v>5450</v>
      </c>
      <c r="AQ44" s="204" t="s">
        <v>5449</v>
      </c>
      <c r="AR44" s="176" t="s">
        <v>5060</v>
      </c>
      <c r="AS44" s="177"/>
      <c r="AT44" s="204"/>
      <c r="AU44" s="204"/>
      <c r="AV44" s="204"/>
      <c r="AW44" s="204"/>
      <c r="AX44" s="204"/>
      <c r="AY44" s="204"/>
      <c r="AZ44" s="207"/>
      <c r="BA44" s="210">
        <v>0</v>
      </c>
      <c r="BB44" s="211"/>
      <c r="BC44" s="160" t="s">
        <v>5131</v>
      </c>
      <c r="BD44" s="162" t="s">
        <v>5214</v>
      </c>
      <c r="BE44" s="164"/>
      <c r="BF44" s="165"/>
    </row>
    <row r="45" spans="1:58" ht="8.1" customHeight="1">
      <c r="A45" s="391"/>
      <c r="B45" s="395"/>
      <c r="C45" s="245"/>
      <c r="D45" s="245"/>
      <c r="E45" s="245"/>
      <c r="F45" s="245"/>
      <c r="G45" s="245"/>
      <c r="H45" s="245"/>
      <c r="I45" s="245"/>
      <c r="J45" s="246"/>
      <c r="K45" s="244"/>
      <c r="L45" s="245"/>
      <c r="M45" s="245"/>
      <c r="N45" s="246"/>
      <c r="O45" s="244"/>
      <c r="P45" s="245"/>
      <c r="Q45" s="245"/>
      <c r="R45" s="402"/>
      <c r="S45" s="258"/>
      <c r="T45" s="179"/>
      <c r="U45" s="205"/>
      <c r="V45" s="205"/>
      <c r="W45" s="205"/>
      <c r="X45" s="205"/>
      <c r="Y45" s="205"/>
      <c r="Z45" s="205"/>
      <c r="AA45" s="208"/>
      <c r="AB45" s="254" t="s">
        <v>5105</v>
      </c>
      <c r="AC45" s="255"/>
      <c r="AD45" s="255"/>
      <c r="AE45" s="255"/>
      <c r="AF45" s="255"/>
      <c r="AG45" s="256"/>
      <c r="AH45" s="239"/>
      <c r="AI45" s="178"/>
      <c r="AJ45" s="179"/>
      <c r="AK45" s="205"/>
      <c r="AL45" s="205"/>
      <c r="AM45" s="205"/>
      <c r="AN45" s="205"/>
      <c r="AO45" s="205"/>
      <c r="AP45" s="205"/>
      <c r="AQ45" s="205"/>
      <c r="AR45" s="178"/>
      <c r="AS45" s="179"/>
      <c r="AT45" s="205"/>
      <c r="AU45" s="205"/>
      <c r="AV45" s="205"/>
      <c r="AW45" s="205"/>
      <c r="AX45" s="205"/>
      <c r="AY45" s="205"/>
      <c r="AZ45" s="208"/>
      <c r="BA45" s="212"/>
      <c r="BB45" s="213"/>
      <c r="BC45" s="161"/>
      <c r="BD45" s="163"/>
      <c r="BE45" s="166"/>
      <c r="BF45" s="167"/>
    </row>
    <row r="46" spans="1:58" ht="8.1" customHeight="1">
      <c r="A46" s="391"/>
      <c r="B46" s="396"/>
      <c r="C46" s="397"/>
      <c r="D46" s="397"/>
      <c r="E46" s="397"/>
      <c r="F46" s="397"/>
      <c r="G46" s="397"/>
      <c r="H46" s="397"/>
      <c r="I46" s="397"/>
      <c r="J46" s="398"/>
      <c r="K46" s="400"/>
      <c r="L46" s="397"/>
      <c r="M46" s="397"/>
      <c r="N46" s="398"/>
      <c r="O46" s="400"/>
      <c r="P46" s="397"/>
      <c r="Q46" s="397"/>
      <c r="R46" s="403"/>
      <c r="S46" s="259"/>
      <c r="T46" s="181"/>
      <c r="U46" s="206"/>
      <c r="V46" s="206"/>
      <c r="W46" s="206"/>
      <c r="X46" s="206"/>
      <c r="Y46" s="206"/>
      <c r="Z46" s="206"/>
      <c r="AA46" s="209"/>
      <c r="AB46" s="254" t="s">
        <v>5101</v>
      </c>
      <c r="AC46" s="255"/>
      <c r="AD46" s="255"/>
      <c r="AE46" s="255"/>
      <c r="AF46" s="255"/>
      <c r="AG46" s="256"/>
      <c r="AH46" s="239"/>
      <c r="AI46" s="180"/>
      <c r="AJ46" s="181"/>
      <c r="AK46" s="206"/>
      <c r="AL46" s="206"/>
      <c r="AM46" s="206"/>
      <c r="AN46" s="206"/>
      <c r="AO46" s="206"/>
      <c r="AP46" s="206"/>
      <c r="AQ46" s="206"/>
      <c r="AR46" s="180"/>
      <c r="AS46" s="181"/>
      <c r="AT46" s="206"/>
      <c r="AU46" s="206"/>
      <c r="AV46" s="206"/>
      <c r="AW46" s="206"/>
      <c r="AX46" s="206"/>
      <c r="AY46" s="206"/>
      <c r="AZ46" s="209"/>
      <c r="BA46" s="214"/>
      <c r="BB46" s="215"/>
      <c r="BC46" s="71" t="s">
        <v>5163</v>
      </c>
      <c r="BD46" s="72" t="s">
        <v>5214</v>
      </c>
      <c r="BE46" s="166"/>
      <c r="BF46" s="167"/>
    </row>
    <row r="47" spans="1:58" ht="8.1" customHeight="1">
      <c r="A47" s="391"/>
      <c r="B47" s="416" t="s">
        <v>5037</v>
      </c>
      <c r="C47" s="417"/>
      <c r="D47" s="407" t="s">
        <v>5450</v>
      </c>
      <c r="E47" s="407" t="s">
        <v>5446</v>
      </c>
      <c r="F47" s="407" t="s">
        <v>5451</v>
      </c>
      <c r="G47" s="407" t="s">
        <v>5426</v>
      </c>
      <c r="H47" s="407" t="s">
        <v>5451</v>
      </c>
      <c r="I47" s="407" t="s">
        <v>5449</v>
      </c>
      <c r="J47" s="407" t="s">
        <v>5450</v>
      </c>
      <c r="K47" s="241" t="s">
        <v>5466</v>
      </c>
      <c r="L47" s="242"/>
      <c r="M47" s="242"/>
      <c r="N47" s="243"/>
      <c r="O47" s="241" t="s">
        <v>5467</v>
      </c>
      <c r="P47" s="242"/>
      <c r="Q47" s="242"/>
      <c r="R47" s="409"/>
      <c r="S47" s="411" t="s">
        <v>5214</v>
      </c>
      <c r="T47" s="412"/>
      <c r="U47" s="412"/>
      <c r="V47" s="412"/>
      <c r="W47" s="412"/>
      <c r="X47" s="412"/>
      <c r="Y47" s="412"/>
      <c r="Z47" s="412"/>
      <c r="AA47" s="413"/>
      <c r="AB47" s="254" t="s">
        <v>5102</v>
      </c>
      <c r="AC47" s="255"/>
      <c r="AD47" s="255"/>
      <c r="AE47" s="255"/>
      <c r="AF47" s="255"/>
      <c r="AG47" s="256"/>
      <c r="AH47" s="239"/>
      <c r="AI47" s="241" t="s">
        <v>5468</v>
      </c>
      <c r="AJ47" s="242"/>
      <c r="AK47" s="242"/>
      <c r="AL47" s="242"/>
      <c r="AM47" s="242"/>
      <c r="AN47" s="242"/>
      <c r="AO47" s="242"/>
      <c r="AP47" s="242"/>
      <c r="AQ47" s="243"/>
      <c r="AR47" s="229" t="s">
        <v>5494</v>
      </c>
      <c r="AS47" s="230"/>
      <c r="AT47" s="230"/>
      <c r="AU47" s="230"/>
      <c r="AV47" s="230"/>
      <c r="AW47" s="230"/>
      <c r="AX47" s="230"/>
      <c r="AY47" s="230"/>
      <c r="AZ47" s="230"/>
      <c r="BA47" s="230"/>
      <c r="BB47" s="231"/>
      <c r="BC47" s="71" t="s">
        <v>5168</v>
      </c>
      <c r="BD47" s="72" t="s">
        <v>5214</v>
      </c>
      <c r="BE47" s="166"/>
      <c r="BF47" s="167"/>
    </row>
    <row r="48" spans="1:58" ht="8.1" customHeight="1">
      <c r="A48" s="391"/>
      <c r="B48" s="258"/>
      <c r="C48" s="179"/>
      <c r="D48" s="205"/>
      <c r="E48" s="205"/>
      <c r="F48" s="205"/>
      <c r="G48" s="205"/>
      <c r="H48" s="205"/>
      <c r="I48" s="205"/>
      <c r="J48" s="205"/>
      <c r="K48" s="244"/>
      <c r="L48" s="245"/>
      <c r="M48" s="245"/>
      <c r="N48" s="246"/>
      <c r="O48" s="244"/>
      <c r="P48" s="245"/>
      <c r="Q48" s="245"/>
      <c r="R48" s="402"/>
      <c r="S48" s="212"/>
      <c r="T48" s="414"/>
      <c r="U48" s="414"/>
      <c r="V48" s="414"/>
      <c r="W48" s="414"/>
      <c r="X48" s="414"/>
      <c r="Y48" s="414"/>
      <c r="Z48" s="414"/>
      <c r="AA48" s="213"/>
      <c r="AB48" s="254" t="s">
        <v>5103</v>
      </c>
      <c r="AC48" s="255"/>
      <c r="AD48" s="255"/>
      <c r="AE48" s="255"/>
      <c r="AF48" s="255"/>
      <c r="AG48" s="256"/>
      <c r="AH48" s="239"/>
      <c r="AI48" s="244"/>
      <c r="AJ48" s="245"/>
      <c r="AK48" s="245"/>
      <c r="AL48" s="245"/>
      <c r="AM48" s="245"/>
      <c r="AN48" s="245"/>
      <c r="AO48" s="245"/>
      <c r="AP48" s="245"/>
      <c r="AQ48" s="246"/>
      <c r="AR48" s="229"/>
      <c r="AS48" s="230"/>
      <c r="AT48" s="230"/>
      <c r="AU48" s="230"/>
      <c r="AV48" s="230"/>
      <c r="AW48" s="230"/>
      <c r="AX48" s="230"/>
      <c r="AY48" s="230"/>
      <c r="AZ48" s="230"/>
      <c r="BA48" s="230"/>
      <c r="BB48" s="231"/>
      <c r="BC48" s="71" t="s">
        <v>5169</v>
      </c>
      <c r="BD48" s="72" t="s">
        <v>5214</v>
      </c>
      <c r="BE48" s="166"/>
      <c r="BF48" s="167"/>
    </row>
    <row r="49" spans="1:58" ht="8.1" customHeight="1">
      <c r="A49" s="391"/>
      <c r="B49" s="418"/>
      <c r="C49" s="419"/>
      <c r="D49" s="408"/>
      <c r="E49" s="408"/>
      <c r="F49" s="408"/>
      <c r="G49" s="408"/>
      <c r="H49" s="408"/>
      <c r="I49" s="408"/>
      <c r="J49" s="408"/>
      <c r="K49" s="247"/>
      <c r="L49" s="248"/>
      <c r="M49" s="248"/>
      <c r="N49" s="249"/>
      <c r="O49" s="247"/>
      <c r="P49" s="248"/>
      <c r="Q49" s="248"/>
      <c r="R49" s="410"/>
      <c r="S49" s="214"/>
      <c r="T49" s="415"/>
      <c r="U49" s="415"/>
      <c r="V49" s="415"/>
      <c r="W49" s="415"/>
      <c r="X49" s="415"/>
      <c r="Y49" s="415"/>
      <c r="Z49" s="415"/>
      <c r="AA49" s="215"/>
      <c r="AB49" s="404"/>
      <c r="AC49" s="405"/>
      <c r="AD49" s="405"/>
      <c r="AE49" s="405"/>
      <c r="AF49" s="405"/>
      <c r="AG49" s="406"/>
      <c r="AH49" s="240"/>
      <c r="AI49" s="247"/>
      <c r="AJ49" s="248"/>
      <c r="AK49" s="248"/>
      <c r="AL49" s="248"/>
      <c r="AM49" s="248"/>
      <c r="AN49" s="248"/>
      <c r="AO49" s="248"/>
      <c r="AP49" s="248"/>
      <c r="AQ49" s="249"/>
      <c r="AR49" s="232"/>
      <c r="AS49" s="233"/>
      <c r="AT49" s="233"/>
      <c r="AU49" s="233"/>
      <c r="AV49" s="233"/>
      <c r="AW49" s="233"/>
      <c r="AX49" s="233"/>
      <c r="AY49" s="233"/>
      <c r="AZ49" s="233"/>
      <c r="BA49" s="233"/>
      <c r="BB49" s="234"/>
      <c r="BC49" s="73" t="s">
        <v>5166</v>
      </c>
      <c r="BD49" s="74" t="s">
        <v>5214</v>
      </c>
      <c r="BE49" s="168"/>
      <c r="BF49" s="169"/>
    </row>
    <row r="50" spans="1:58" ht="8.1" customHeight="1">
      <c r="A50" s="391">
        <v>4</v>
      </c>
      <c r="B50" s="392" t="s">
        <v>5438</v>
      </c>
      <c r="C50" s="393"/>
      <c r="D50" s="393"/>
      <c r="E50" s="393"/>
      <c r="F50" s="393"/>
      <c r="G50" s="393"/>
      <c r="H50" s="393"/>
      <c r="I50" s="393"/>
      <c r="J50" s="394"/>
      <c r="K50" s="399" t="s">
        <v>5469</v>
      </c>
      <c r="L50" s="393"/>
      <c r="M50" s="393"/>
      <c r="N50" s="394"/>
      <c r="O50" s="399" t="s">
        <v>5470</v>
      </c>
      <c r="P50" s="393"/>
      <c r="Q50" s="393"/>
      <c r="R50" s="401"/>
      <c r="S50" s="257" t="s">
        <v>5060</v>
      </c>
      <c r="T50" s="177"/>
      <c r="U50" s="204" t="s">
        <v>5214</v>
      </c>
      <c r="V50" s="204" t="s">
        <v>5214</v>
      </c>
      <c r="W50" s="204" t="s">
        <v>5214</v>
      </c>
      <c r="X50" s="204" t="s">
        <v>5214</v>
      </c>
      <c r="Y50" s="204" t="s">
        <v>5214</v>
      </c>
      <c r="Z50" s="204" t="s">
        <v>5214</v>
      </c>
      <c r="AA50" s="207" t="s">
        <v>5214</v>
      </c>
      <c r="AB50" s="235" t="s">
        <v>5104</v>
      </c>
      <c r="AC50" s="236"/>
      <c r="AD50" s="236"/>
      <c r="AE50" s="236"/>
      <c r="AF50" s="236"/>
      <c r="AG50" s="237"/>
      <c r="AH50" s="238">
        <v>3</v>
      </c>
      <c r="AI50" s="176" t="s">
        <v>5060</v>
      </c>
      <c r="AJ50" s="177"/>
      <c r="AK50" s="204" t="s">
        <v>5446</v>
      </c>
      <c r="AL50" s="204" t="s">
        <v>5426</v>
      </c>
      <c r="AM50" s="204" t="s">
        <v>5447</v>
      </c>
      <c r="AN50" s="204" t="s">
        <v>5426</v>
      </c>
      <c r="AO50" s="204" t="s">
        <v>5450</v>
      </c>
      <c r="AP50" s="204" t="s">
        <v>5450</v>
      </c>
      <c r="AQ50" s="204" t="s">
        <v>5449</v>
      </c>
      <c r="AR50" s="176" t="s">
        <v>5060</v>
      </c>
      <c r="AS50" s="177"/>
      <c r="AT50" s="204" t="s">
        <v>5446</v>
      </c>
      <c r="AU50" s="204" t="s">
        <v>5426</v>
      </c>
      <c r="AV50" s="204" t="s">
        <v>5447</v>
      </c>
      <c r="AW50" s="204" t="s">
        <v>5426</v>
      </c>
      <c r="AX50" s="204" t="s">
        <v>5450</v>
      </c>
      <c r="AY50" s="204" t="s">
        <v>5450</v>
      </c>
      <c r="AZ50" s="207" t="s">
        <v>5449</v>
      </c>
      <c r="BA50" s="210">
        <v>3</v>
      </c>
      <c r="BB50" s="211"/>
      <c r="BC50" s="160" t="s">
        <v>5131</v>
      </c>
      <c r="BD50" s="162" t="s">
        <v>5214</v>
      </c>
      <c r="BE50" s="164"/>
      <c r="BF50" s="165"/>
    </row>
    <row r="51" spans="1:58" ht="8.1" customHeight="1">
      <c r="A51" s="391"/>
      <c r="B51" s="395"/>
      <c r="C51" s="245"/>
      <c r="D51" s="245"/>
      <c r="E51" s="245"/>
      <c r="F51" s="245"/>
      <c r="G51" s="245"/>
      <c r="H51" s="245"/>
      <c r="I51" s="245"/>
      <c r="J51" s="246"/>
      <c r="K51" s="244"/>
      <c r="L51" s="245"/>
      <c r="M51" s="245"/>
      <c r="N51" s="246"/>
      <c r="O51" s="244"/>
      <c r="P51" s="245"/>
      <c r="Q51" s="245"/>
      <c r="R51" s="402"/>
      <c r="S51" s="258"/>
      <c r="T51" s="179"/>
      <c r="U51" s="205"/>
      <c r="V51" s="205"/>
      <c r="W51" s="205"/>
      <c r="X51" s="205"/>
      <c r="Y51" s="205"/>
      <c r="Z51" s="205"/>
      <c r="AA51" s="208"/>
      <c r="AB51" s="254" t="s">
        <v>5105</v>
      </c>
      <c r="AC51" s="255"/>
      <c r="AD51" s="255"/>
      <c r="AE51" s="255"/>
      <c r="AF51" s="255"/>
      <c r="AG51" s="256"/>
      <c r="AH51" s="239"/>
      <c r="AI51" s="178"/>
      <c r="AJ51" s="179"/>
      <c r="AK51" s="205"/>
      <c r="AL51" s="205"/>
      <c r="AM51" s="205"/>
      <c r="AN51" s="205"/>
      <c r="AO51" s="205"/>
      <c r="AP51" s="205"/>
      <c r="AQ51" s="205"/>
      <c r="AR51" s="178"/>
      <c r="AS51" s="179"/>
      <c r="AT51" s="205"/>
      <c r="AU51" s="205"/>
      <c r="AV51" s="205"/>
      <c r="AW51" s="205"/>
      <c r="AX51" s="205"/>
      <c r="AY51" s="205"/>
      <c r="AZ51" s="208"/>
      <c r="BA51" s="212"/>
      <c r="BB51" s="213"/>
      <c r="BC51" s="161"/>
      <c r="BD51" s="163"/>
      <c r="BE51" s="166"/>
      <c r="BF51" s="167"/>
    </row>
    <row r="52" spans="1:58" ht="8.1" customHeight="1">
      <c r="A52" s="391"/>
      <c r="B52" s="396"/>
      <c r="C52" s="397"/>
      <c r="D52" s="397"/>
      <c r="E52" s="397"/>
      <c r="F52" s="397"/>
      <c r="G52" s="397"/>
      <c r="H52" s="397"/>
      <c r="I52" s="397"/>
      <c r="J52" s="398"/>
      <c r="K52" s="400"/>
      <c r="L52" s="397"/>
      <c r="M52" s="397"/>
      <c r="N52" s="398"/>
      <c r="O52" s="400"/>
      <c r="P52" s="397"/>
      <c r="Q52" s="397"/>
      <c r="R52" s="403"/>
      <c r="S52" s="259"/>
      <c r="T52" s="181"/>
      <c r="U52" s="206"/>
      <c r="V52" s="206"/>
      <c r="W52" s="206"/>
      <c r="X52" s="206"/>
      <c r="Y52" s="206"/>
      <c r="Z52" s="206"/>
      <c r="AA52" s="209"/>
      <c r="AB52" s="254" t="s">
        <v>5101</v>
      </c>
      <c r="AC52" s="255"/>
      <c r="AD52" s="255"/>
      <c r="AE52" s="255"/>
      <c r="AF52" s="255"/>
      <c r="AG52" s="256"/>
      <c r="AH52" s="239"/>
      <c r="AI52" s="180"/>
      <c r="AJ52" s="181"/>
      <c r="AK52" s="206"/>
      <c r="AL52" s="206"/>
      <c r="AM52" s="206"/>
      <c r="AN52" s="206"/>
      <c r="AO52" s="206"/>
      <c r="AP52" s="206"/>
      <c r="AQ52" s="206"/>
      <c r="AR52" s="180"/>
      <c r="AS52" s="181"/>
      <c r="AT52" s="206"/>
      <c r="AU52" s="206"/>
      <c r="AV52" s="206"/>
      <c r="AW52" s="206"/>
      <c r="AX52" s="206"/>
      <c r="AY52" s="206"/>
      <c r="AZ52" s="209"/>
      <c r="BA52" s="214"/>
      <c r="BB52" s="215"/>
      <c r="BC52" s="71" t="s">
        <v>5163</v>
      </c>
      <c r="BD52" s="72" t="s">
        <v>5214</v>
      </c>
      <c r="BE52" s="166"/>
      <c r="BF52" s="167"/>
    </row>
    <row r="53" spans="1:58" ht="8.1" customHeight="1">
      <c r="A53" s="391"/>
      <c r="B53" s="416" t="s">
        <v>5037</v>
      </c>
      <c r="C53" s="417"/>
      <c r="D53" s="407" t="s">
        <v>5450</v>
      </c>
      <c r="E53" s="407" t="s">
        <v>5446</v>
      </c>
      <c r="F53" s="407" t="s">
        <v>5451</v>
      </c>
      <c r="G53" s="407" t="s">
        <v>5426</v>
      </c>
      <c r="H53" s="407" t="s">
        <v>5451</v>
      </c>
      <c r="I53" s="407" t="s">
        <v>5449</v>
      </c>
      <c r="J53" s="407" t="s">
        <v>5448</v>
      </c>
      <c r="K53" s="241" t="s">
        <v>5471</v>
      </c>
      <c r="L53" s="242"/>
      <c r="M53" s="242"/>
      <c r="N53" s="243"/>
      <c r="O53" s="241" t="s">
        <v>5472</v>
      </c>
      <c r="P53" s="242"/>
      <c r="Q53" s="242"/>
      <c r="R53" s="409"/>
      <c r="S53" s="411" t="s">
        <v>5214</v>
      </c>
      <c r="T53" s="412"/>
      <c r="U53" s="412"/>
      <c r="V53" s="412"/>
      <c r="W53" s="412"/>
      <c r="X53" s="412"/>
      <c r="Y53" s="412"/>
      <c r="Z53" s="412"/>
      <c r="AA53" s="413"/>
      <c r="AB53" s="254" t="s">
        <v>5102</v>
      </c>
      <c r="AC53" s="255"/>
      <c r="AD53" s="255"/>
      <c r="AE53" s="255"/>
      <c r="AF53" s="255"/>
      <c r="AG53" s="256"/>
      <c r="AH53" s="239"/>
      <c r="AI53" s="241" t="s">
        <v>5473</v>
      </c>
      <c r="AJ53" s="242"/>
      <c r="AK53" s="242"/>
      <c r="AL53" s="242"/>
      <c r="AM53" s="242"/>
      <c r="AN53" s="242"/>
      <c r="AO53" s="242"/>
      <c r="AP53" s="242"/>
      <c r="AQ53" s="243"/>
      <c r="AR53" s="229"/>
      <c r="AS53" s="230"/>
      <c r="AT53" s="230"/>
      <c r="AU53" s="230"/>
      <c r="AV53" s="230"/>
      <c r="AW53" s="230"/>
      <c r="AX53" s="230"/>
      <c r="AY53" s="230"/>
      <c r="AZ53" s="230"/>
      <c r="BA53" s="230"/>
      <c r="BB53" s="231"/>
      <c r="BC53" s="71" t="s">
        <v>5168</v>
      </c>
      <c r="BD53" s="72" t="s">
        <v>5214</v>
      </c>
      <c r="BE53" s="166"/>
      <c r="BF53" s="167"/>
    </row>
    <row r="54" spans="1:58" ht="8.1" customHeight="1">
      <c r="A54" s="391"/>
      <c r="B54" s="258"/>
      <c r="C54" s="179"/>
      <c r="D54" s="205"/>
      <c r="E54" s="205"/>
      <c r="F54" s="205"/>
      <c r="G54" s="205"/>
      <c r="H54" s="205"/>
      <c r="I54" s="205"/>
      <c r="J54" s="205"/>
      <c r="K54" s="244"/>
      <c r="L54" s="245"/>
      <c r="M54" s="245"/>
      <c r="N54" s="246"/>
      <c r="O54" s="244"/>
      <c r="P54" s="245"/>
      <c r="Q54" s="245"/>
      <c r="R54" s="402"/>
      <c r="S54" s="212"/>
      <c r="T54" s="414"/>
      <c r="U54" s="414"/>
      <c r="V54" s="414"/>
      <c r="W54" s="414"/>
      <c r="X54" s="414"/>
      <c r="Y54" s="414"/>
      <c r="Z54" s="414"/>
      <c r="AA54" s="213"/>
      <c r="AB54" s="254" t="s">
        <v>5103</v>
      </c>
      <c r="AC54" s="255"/>
      <c r="AD54" s="255"/>
      <c r="AE54" s="255"/>
      <c r="AF54" s="255"/>
      <c r="AG54" s="256"/>
      <c r="AH54" s="239"/>
      <c r="AI54" s="244"/>
      <c r="AJ54" s="245"/>
      <c r="AK54" s="245"/>
      <c r="AL54" s="245"/>
      <c r="AM54" s="245"/>
      <c r="AN54" s="245"/>
      <c r="AO54" s="245"/>
      <c r="AP54" s="245"/>
      <c r="AQ54" s="246"/>
      <c r="AR54" s="229"/>
      <c r="AS54" s="230"/>
      <c r="AT54" s="230"/>
      <c r="AU54" s="230"/>
      <c r="AV54" s="230"/>
      <c r="AW54" s="230"/>
      <c r="AX54" s="230"/>
      <c r="AY54" s="230"/>
      <c r="AZ54" s="230"/>
      <c r="BA54" s="230"/>
      <c r="BB54" s="231"/>
      <c r="BC54" s="71" t="s">
        <v>5169</v>
      </c>
      <c r="BD54" s="72" t="s">
        <v>5214</v>
      </c>
      <c r="BE54" s="166"/>
      <c r="BF54" s="167"/>
    </row>
    <row r="55" spans="1:58" ht="8.1" customHeight="1">
      <c r="A55" s="391"/>
      <c r="B55" s="418"/>
      <c r="C55" s="419"/>
      <c r="D55" s="408"/>
      <c r="E55" s="408"/>
      <c r="F55" s="408"/>
      <c r="G55" s="408"/>
      <c r="H55" s="408"/>
      <c r="I55" s="408"/>
      <c r="J55" s="408"/>
      <c r="K55" s="247"/>
      <c r="L55" s="248"/>
      <c r="M55" s="248"/>
      <c r="N55" s="249"/>
      <c r="O55" s="247"/>
      <c r="P55" s="248"/>
      <c r="Q55" s="248"/>
      <c r="R55" s="410"/>
      <c r="S55" s="214"/>
      <c r="T55" s="415"/>
      <c r="U55" s="415"/>
      <c r="V55" s="415"/>
      <c r="W55" s="415"/>
      <c r="X55" s="415"/>
      <c r="Y55" s="415"/>
      <c r="Z55" s="415"/>
      <c r="AA55" s="215"/>
      <c r="AB55" s="404"/>
      <c r="AC55" s="405"/>
      <c r="AD55" s="405"/>
      <c r="AE55" s="405"/>
      <c r="AF55" s="405"/>
      <c r="AG55" s="406"/>
      <c r="AH55" s="240"/>
      <c r="AI55" s="247"/>
      <c r="AJ55" s="248"/>
      <c r="AK55" s="248"/>
      <c r="AL55" s="248"/>
      <c r="AM55" s="248"/>
      <c r="AN55" s="248"/>
      <c r="AO55" s="248"/>
      <c r="AP55" s="248"/>
      <c r="AQ55" s="249"/>
      <c r="AR55" s="232"/>
      <c r="AS55" s="233"/>
      <c r="AT55" s="233"/>
      <c r="AU55" s="233"/>
      <c r="AV55" s="233"/>
      <c r="AW55" s="233"/>
      <c r="AX55" s="233"/>
      <c r="AY55" s="233"/>
      <c r="AZ55" s="233"/>
      <c r="BA55" s="233"/>
      <c r="BB55" s="234"/>
      <c r="BC55" s="73" t="s">
        <v>5166</v>
      </c>
      <c r="BD55" s="74" t="s">
        <v>5214</v>
      </c>
      <c r="BE55" s="168"/>
      <c r="BF55" s="169"/>
    </row>
    <row r="56" spans="1:58" ht="8.1" customHeight="1">
      <c r="A56" s="391">
        <v>5</v>
      </c>
      <c r="B56" s="530" t="s">
        <v>5180</v>
      </c>
      <c r="C56" s="531"/>
      <c r="D56" s="531"/>
      <c r="E56" s="531"/>
      <c r="F56" s="531"/>
      <c r="G56" s="531"/>
      <c r="H56" s="531"/>
      <c r="I56" s="531"/>
      <c r="J56" s="532"/>
      <c r="K56" s="537" t="s">
        <v>5460</v>
      </c>
      <c r="L56" s="531"/>
      <c r="M56" s="531"/>
      <c r="N56" s="532"/>
      <c r="O56" s="537" t="s">
        <v>5461</v>
      </c>
      <c r="P56" s="531"/>
      <c r="Q56" s="531"/>
      <c r="R56" s="539"/>
      <c r="S56" s="541" t="s">
        <v>5060</v>
      </c>
      <c r="T56" s="513"/>
      <c r="U56" s="507" t="s">
        <v>5214</v>
      </c>
      <c r="V56" s="507" t="s">
        <v>5214</v>
      </c>
      <c r="W56" s="507" t="s">
        <v>5214</v>
      </c>
      <c r="X56" s="507" t="s">
        <v>5214</v>
      </c>
      <c r="Y56" s="507" t="s">
        <v>5214</v>
      </c>
      <c r="Z56" s="507" t="s">
        <v>5214</v>
      </c>
      <c r="AA56" s="509" t="s">
        <v>5214</v>
      </c>
      <c r="AB56" s="518" t="s">
        <v>5104</v>
      </c>
      <c r="AC56" s="519"/>
      <c r="AD56" s="519"/>
      <c r="AE56" s="519"/>
      <c r="AF56" s="519"/>
      <c r="AG56" s="520"/>
      <c r="AH56" s="521"/>
      <c r="AI56" s="524"/>
      <c r="AJ56" s="525"/>
      <c r="AK56" s="507"/>
      <c r="AL56" s="507"/>
      <c r="AM56" s="507"/>
      <c r="AN56" s="507"/>
      <c r="AO56" s="507"/>
      <c r="AP56" s="507"/>
      <c r="AQ56" s="507"/>
      <c r="AR56" s="512" t="s">
        <v>5060</v>
      </c>
      <c r="AS56" s="513"/>
      <c r="AT56" s="507"/>
      <c r="AU56" s="507"/>
      <c r="AV56" s="507"/>
      <c r="AW56" s="507"/>
      <c r="AX56" s="507"/>
      <c r="AY56" s="507"/>
      <c r="AZ56" s="509"/>
      <c r="BA56" s="491"/>
      <c r="BB56" s="492"/>
      <c r="BC56" s="497" t="s">
        <v>5131</v>
      </c>
      <c r="BD56" s="499" t="s">
        <v>5214</v>
      </c>
      <c r="BE56" s="501"/>
      <c r="BF56" s="502"/>
    </row>
    <row r="57" spans="1:58" ht="8.1" customHeight="1">
      <c r="A57" s="391"/>
      <c r="B57" s="533"/>
      <c r="C57" s="471"/>
      <c r="D57" s="471"/>
      <c r="E57" s="471"/>
      <c r="F57" s="471"/>
      <c r="G57" s="471"/>
      <c r="H57" s="471"/>
      <c r="I57" s="471"/>
      <c r="J57" s="472"/>
      <c r="K57" s="470"/>
      <c r="L57" s="471"/>
      <c r="M57" s="471"/>
      <c r="N57" s="472"/>
      <c r="O57" s="470"/>
      <c r="P57" s="471"/>
      <c r="Q57" s="471"/>
      <c r="R57" s="489"/>
      <c r="S57" s="542"/>
      <c r="T57" s="515"/>
      <c r="U57" s="486"/>
      <c r="V57" s="486"/>
      <c r="W57" s="486"/>
      <c r="X57" s="486"/>
      <c r="Y57" s="486"/>
      <c r="Z57" s="486"/>
      <c r="AA57" s="510"/>
      <c r="AB57" s="464" t="s">
        <v>5105</v>
      </c>
      <c r="AC57" s="465"/>
      <c r="AD57" s="465"/>
      <c r="AE57" s="465"/>
      <c r="AF57" s="465"/>
      <c r="AG57" s="466"/>
      <c r="AH57" s="522"/>
      <c r="AI57" s="526"/>
      <c r="AJ57" s="527"/>
      <c r="AK57" s="486"/>
      <c r="AL57" s="486"/>
      <c r="AM57" s="486"/>
      <c r="AN57" s="486"/>
      <c r="AO57" s="486"/>
      <c r="AP57" s="486"/>
      <c r="AQ57" s="486"/>
      <c r="AR57" s="514"/>
      <c r="AS57" s="515"/>
      <c r="AT57" s="486"/>
      <c r="AU57" s="486"/>
      <c r="AV57" s="486"/>
      <c r="AW57" s="486"/>
      <c r="AX57" s="486"/>
      <c r="AY57" s="486"/>
      <c r="AZ57" s="510"/>
      <c r="BA57" s="493"/>
      <c r="BB57" s="494"/>
      <c r="BC57" s="498"/>
      <c r="BD57" s="500"/>
      <c r="BE57" s="503"/>
      <c r="BF57" s="504"/>
    </row>
    <row r="58" spans="1:58" ht="8.1" customHeight="1">
      <c r="A58" s="391"/>
      <c r="B58" s="534"/>
      <c r="C58" s="535"/>
      <c r="D58" s="535"/>
      <c r="E58" s="535"/>
      <c r="F58" s="535"/>
      <c r="G58" s="535"/>
      <c r="H58" s="535"/>
      <c r="I58" s="535"/>
      <c r="J58" s="536"/>
      <c r="K58" s="538"/>
      <c r="L58" s="535"/>
      <c r="M58" s="535"/>
      <c r="N58" s="536"/>
      <c r="O58" s="538"/>
      <c r="P58" s="535"/>
      <c r="Q58" s="535"/>
      <c r="R58" s="540"/>
      <c r="S58" s="543"/>
      <c r="T58" s="517"/>
      <c r="U58" s="508"/>
      <c r="V58" s="508"/>
      <c r="W58" s="508"/>
      <c r="X58" s="508"/>
      <c r="Y58" s="508"/>
      <c r="Z58" s="508"/>
      <c r="AA58" s="511"/>
      <c r="AB58" s="464" t="s">
        <v>5101</v>
      </c>
      <c r="AC58" s="465"/>
      <c r="AD58" s="465"/>
      <c r="AE58" s="465"/>
      <c r="AF58" s="465"/>
      <c r="AG58" s="466"/>
      <c r="AH58" s="522"/>
      <c r="AI58" s="528"/>
      <c r="AJ58" s="529"/>
      <c r="AK58" s="508"/>
      <c r="AL58" s="508"/>
      <c r="AM58" s="508"/>
      <c r="AN58" s="508"/>
      <c r="AO58" s="508"/>
      <c r="AP58" s="508"/>
      <c r="AQ58" s="508"/>
      <c r="AR58" s="516"/>
      <c r="AS58" s="517"/>
      <c r="AT58" s="508"/>
      <c r="AU58" s="508"/>
      <c r="AV58" s="508"/>
      <c r="AW58" s="508"/>
      <c r="AX58" s="508"/>
      <c r="AY58" s="508"/>
      <c r="AZ58" s="511"/>
      <c r="BA58" s="495"/>
      <c r="BB58" s="496"/>
      <c r="BC58" s="127" t="s">
        <v>5163</v>
      </c>
      <c r="BD58" s="125" t="s">
        <v>5214</v>
      </c>
      <c r="BE58" s="503"/>
      <c r="BF58" s="504"/>
    </row>
    <row r="59" spans="1:58" ht="8.1" customHeight="1">
      <c r="A59" s="391"/>
      <c r="B59" s="544" t="s">
        <v>5037</v>
      </c>
      <c r="C59" s="545"/>
      <c r="D59" s="485" t="s">
        <v>5450</v>
      </c>
      <c r="E59" s="485" t="s">
        <v>5446</v>
      </c>
      <c r="F59" s="485" t="s">
        <v>5451</v>
      </c>
      <c r="G59" s="485" t="s">
        <v>5426</v>
      </c>
      <c r="H59" s="485" t="s">
        <v>5451</v>
      </c>
      <c r="I59" s="485" t="s">
        <v>5449</v>
      </c>
      <c r="J59" s="485" t="s">
        <v>5446</v>
      </c>
      <c r="K59" s="467" t="s">
        <v>5462</v>
      </c>
      <c r="L59" s="468"/>
      <c r="M59" s="468"/>
      <c r="N59" s="469"/>
      <c r="O59" s="467" t="s">
        <v>5463</v>
      </c>
      <c r="P59" s="468"/>
      <c r="Q59" s="468"/>
      <c r="R59" s="488"/>
      <c r="S59" s="548" t="s">
        <v>5214</v>
      </c>
      <c r="T59" s="549"/>
      <c r="U59" s="549"/>
      <c r="V59" s="549"/>
      <c r="W59" s="549"/>
      <c r="X59" s="549"/>
      <c r="Y59" s="549"/>
      <c r="Z59" s="549"/>
      <c r="AA59" s="550"/>
      <c r="AB59" s="464" t="s">
        <v>5102</v>
      </c>
      <c r="AC59" s="465"/>
      <c r="AD59" s="465"/>
      <c r="AE59" s="465"/>
      <c r="AF59" s="465"/>
      <c r="AG59" s="466"/>
      <c r="AH59" s="522"/>
      <c r="AI59" s="467" t="s">
        <v>5214</v>
      </c>
      <c r="AJ59" s="468"/>
      <c r="AK59" s="468"/>
      <c r="AL59" s="468"/>
      <c r="AM59" s="468"/>
      <c r="AN59" s="468"/>
      <c r="AO59" s="468"/>
      <c r="AP59" s="468"/>
      <c r="AQ59" s="469"/>
      <c r="AR59" s="476"/>
      <c r="AS59" s="477"/>
      <c r="AT59" s="477"/>
      <c r="AU59" s="477"/>
      <c r="AV59" s="477"/>
      <c r="AW59" s="477"/>
      <c r="AX59" s="477"/>
      <c r="AY59" s="477"/>
      <c r="AZ59" s="477"/>
      <c r="BA59" s="477"/>
      <c r="BB59" s="478"/>
      <c r="BC59" s="127" t="s">
        <v>5168</v>
      </c>
      <c r="BD59" s="125" t="s">
        <v>5214</v>
      </c>
      <c r="BE59" s="503"/>
      <c r="BF59" s="504"/>
    </row>
    <row r="60" spans="1:58" ht="8.1" customHeight="1">
      <c r="A60" s="391"/>
      <c r="B60" s="542"/>
      <c r="C60" s="515"/>
      <c r="D60" s="486"/>
      <c r="E60" s="486"/>
      <c r="F60" s="486"/>
      <c r="G60" s="486"/>
      <c r="H60" s="486"/>
      <c r="I60" s="486"/>
      <c r="J60" s="486"/>
      <c r="K60" s="470"/>
      <c r="L60" s="471"/>
      <c r="M60" s="471"/>
      <c r="N60" s="472"/>
      <c r="O60" s="470"/>
      <c r="P60" s="471"/>
      <c r="Q60" s="471"/>
      <c r="R60" s="489"/>
      <c r="S60" s="493"/>
      <c r="T60" s="551"/>
      <c r="U60" s="551"/>
      <c r="V60" s="551"/>
      <c r="W60" s="551"/>
      <c r="X60" s="551"/>
      <c r="Y60" s="551"/>
      <c r="Z60" s="551"/>
      <c r="AA60" s="494"/>
      <c r="AB60" s="464" t="s">
        <v>5103</v>
      </c>
      <c r="AC60" s="465"/>
      <c r="AD60" s="465"/>
      <c r="AE60" s="465"/>
      <c r="AF60" s="465"/>
      <c r="AG60" s="466"/>
      <c r="AH60" s="522"/>
      <c r="AI60" s="470"/>
      <c r="AJ60" s="471"/>
      <c r="AK60" s="471"/>
      <c r="AL60" s="471"/>
      <c r="AM60" s="471"/>
      <c r="AN60" s="471"/>
      <c r="AO60" s="471"/>
      <c r="AP60" s="471"/>
      <c r="AQ60" s="472"/>
      <c r="AR60" s="476"/>
      <c r="AS60" s="477"/>
      <c r="AT60" s="477"/>
      <c r="AU60" s="477"/>
      <c r="AV60" s="477"/>
      <c r="AW60" s="477"/>
      <c r="AX60" s="477"/>
      <c r="AY60" s="477"/>
      <c r="AZ60" s="477"/>
      <c r="BA60" s="477"/>
      <c r="BB60" s="478"/>
      <c r="BC60" s="127" t="s">
        <v>5169</v>
      </c>
      <c r="BD60" s="125" t="s">
        <v>5214</v>
      </c>
      <c r="BE60" s="503"/>
      <c r="BF60" s="504"/>
    </row>
    <row r="61" spans="1:58" ht="8.1" customHeight="1">
      <c r="A61" s="391"/>
      <c r="B61" s="546"/>
      <c r="C61" s="547"/>
      <c r="D61" s="487"/>
      <c r="E61" s="487"/>
      <c r="F61" s="487"/>
      <c r="G61" s="487"/>
      <c r="H61" s="487"/>
      <c r="I61" s="487"/>
      <c r="J61" s="487"/>
      <c r="K61" s="473"/>
      <c r="L61" s="474"/>
      <c r="M61" s="474"/>
      <c r="N61" s="475"/>
      <c r="O61" s="473"/>
      <c r="P61" s="474"/>
      <c r="Q61" s="474"/>
      <c r="R61" s="490"/>
      <c r="S61" s="495"/>
      <c r="T61" s="552"/>
      <c r="U61" s="552"/>
      <c r="V61" s="552"/>
      <c r="W61" s="552"/>
      <c r="X61" s="552"/>
      <c r="Y61" s="552"/>
      <c r="Z61" s="552"/>
      <c r="AA61" s="496"/>
      <c r="AB61" s="482"/>
      <c r="AC61" s="483"/>
      <c r="AD61" s="483"/>
      <c r="AE61" s="483"/>
      <c r="AF61" s="483"/>
      <c r="AG61" s="484"/>
      <c r="AH61" s="523"/>
      <c r="AI61" s="473"/>
      <c r="AJ61" s="474"/>
      <c r="AK61" s="474"/>
      <c r="AL61" s="474"/>
      <c r="AM61" s="474"/>
      <c r="AN61" s="474"/>
      <c r="AO61" s="474"/>
      <c r="AP61" s="474"/>
      <c r="AQ61" s="475"/>
      <c r="AR61" s="479"/>
      <c r="AS61" s="480"/>
      <c r="AT61" s="480"/>
      <c r="AU61" s="480"/>
      <c r="AV61" s="480"/>
      <c r="AW61" s="480"/>
      <c r="AX61" s="480"/>
      <c r="AY61" s="480"/>
      <c r="AZ61" s="480"/>
      <c r="BA61" s="480"/>
      <c r="BB61" s="481"/>
      <c r="BC61" s="128" t="s">
        <v>5166</v>
      </c>
      <c r="BD61" s="126" t="s">
        <v>5214</v>
      </c>
      <c r="BE61" s="505"/>
      <c r="BF61" s="506"/>
    </row>
  </sheetData>
  <sheetProtection algorithmName="SHA-512" hashValue="DOe/C1EuGZdilA4m7c6Ooic4zJtQ+dydGagMG0v23nmRoqUqrMtraeVXlwUlLCP0qtzyI4ZOaqkhNpaZQhS5nA==" saltValue="0qk/QRmuJ/JFFaP1+6uMqg==" spinCount="100000" sheet="1" objects="1" scenarios="1"/>
  <mergeCells count="346">
    <mergeCell ref="B9:G11"/>
    <mergeCell ref="H9:Q11"/>
    <mergeCell ref="B12:Q14"/>
    <mergeCell ref="B3:N5"/>
    <mergeCell ref="O3:Q3"/>
    <mergeCell ref="S3:AW5"/>
    <mergeCell ref="AY3:BF4"/>
    <mergeCell ref="O4:Q4"/>
    <mergeCell ref="O5:Q5"/>
    <mergeCell ref="AY5:BF12"/>
    <mergeCell ref="B6:G8"/>
    <mergeCell ref="S12:AA13"/>
    <mergeCell ref="AB12:AW13"/>
    <mergeCell ref="H6:I8"/>
    <mergeCell ref="J6:K8"/>
    <mergeCell ref="L6:M8"/>
    <mergeCell ref="N6:O8"/>
    <mergeCell ref="P6:Q8"/>
    <mergeCell ref="S6:AW11"/>
    <mergeCell ref="B24:R26"/>
    <mergeCell ref="S24:AA26"/>
    <mergeCell ref="AB24:BB26"/>
    <mergeCell ref="BC24:BF24"/>
    <mergeCell ref="BC25:BF25"/>
    <mergeCell ref="BC26:BF26"/>
    <mergeCell ref="B17:D18"/>
    <mergeCell ref="E17:Q18"/>
    <mergeCell ref="B19:D20"/>
    <mergeCell ref="E19:G20"/>
    <mergeCell ref="H19:Q20"/>
    <mergeCell ref="B21:D22"/>
    <mergeCell ref="E21:Q22"/>
    <mergeCell ref="S14:AA22"/>
    <mergeCell ref="AB14:AH22"/>
    <mergeCell ref="AI14:AQ22"/>
    <mergeCell ref="AR14:BF22"/>
    <mergeCell ref="B15:C16"/>
    <mergeCell ref="D15:E16"/>
    <mergeCell ref="F15:G16"/>
    <mergeCell ref="H15:I16"/>
    <mergeCell ref="J15:K16"/>
    <mergeCell ref="L15:M16"/>
    <mergeCell ref="N15:O16"/>
    <mergeCell ref="AI27:AQ28"/>
    <mergeCell ref="AR27:AZ28"/>
    <mergeCell ref="BA27:BB27"/>
    <mergeCell ref="BC27:BD27"/>
    <mergeCell ref="BE27:BF28"/>
    <mergeCell ref="BA28:BB28"/>
    <mergeCell ref="BC28:BD28"/>
    <mergeCell ref="A27:A31"/>
    <mergeCell ref="B27:J28"/>
    <mergeCell ref="K27:N28"/>
    <mergeCell ref="O27:R28"/>
    <mergeCell ref="S27:AA28"/>
    <mergeCell ref="AB27:AH30"/>
    <mergeCell ref="B29:J30"/>
    <mergeCell ref="K29:N31"/>
    <mergeCell ref="O29:R31"/>
    <mergeCell ref="S29:AA30"/>
    <mergeCell ref="G31:H31"/>
    <mergeCell ref="I31:J31"/>
    <mergeCell ref="S31:U31"/>
    <mergeCell ref="V31:W31"/>
    <mergeCell ref="AI29:AQ29"/>
    <mergeCell ref="AR29:BB30"/>
    <mergeCell ref="BC29:BD29"/>
    <mergeCell ref="BE29:BF29"/>
    <mergeCell ref="AI30:AQ30"/>
    <mergeCell ref="BC30:BD30"/>
    <mergeCell ref="BE30:BF30"/>
    <mergeCell ref="BC31:BD31"/>
    <mergeCell ref="A32:A37"/>
    <mergeCell ref="B32:J34"/>
    <mergeCell ref="K32:N34"/>
    <mergeCell ref="O32:R34"/>
    <mergeCell ref="S32:T34"/>
    <mergeCell ref="U32:U34"/>
    <mergeCell ref="V32:V34"/>
    <mergeCell ref="W32:W34"/>
    <mergeCell ref="X32:X34"/>
    <mergeCell ref="AP31:AQ31"/>
    <mergeCell ref="AR31:AT31"/>
    <mergeCell ref="AU31:AV31"/>
    <mergeCell ref="AW31:AX31"/>
    <mergeCell ref="AY31:AZ31"/>
    <mergeCell ref="BA31:BB31"/>
    <mergeCell ref="X31:Y31"/>
    <mergeCell ref="Z31:AA31"/>
    <mergeCell ref="AB31:AH31"/>
    <mergeCell ref="AI31:AK31"/>
    <mergeCell ref="AL31:AM31"/>
    <mergeCell ref="AN31:AO31"/>
    <mergeCell ref="B31:D31"/>
    <mergeCell ref="E31:F31"/>
    <mergeCell ref="AM32:AM34"/>
    <mergeCell ref="AN32:AN34"/>
    <mergeCell ref="AO32:AO34"/>
    <mergeCell ref="AP32:AP34"/>
    <mergeCell ref="Y32:Y34"/>
    <mergeCell ref="Z32:Z34"/>
    <mergeCell ref="AA32:AA34"/>
    <mergeCell ref="AB32:AG32"/>
    <mergeCell ref="AH32:AH37"/>
    <mergeCell ref="AI32:AJ34"/>
    <mergeCell ref="BE32:BF37"/>
    <mergeCell ref="AB33:AG33"/>
    <mergeCell ref="AB34:AG34"/>
    <mergeCell ref="B35:C37"/>
    <mergeCell ref="D35:D37"/>
    <mergeCell ref="E35:E37"/>
    <mergeCell ref="F35:F37"/>
    <mergeCell ref="G35:G37"/>
    <mergeCell ref="H35:H37"/>
    <mergeCell ref="I35:I37"/>
    <mergeCell ref="AX32:AX34"/>
    <mergeCell ref="AY32:AY34"/>
    <mergeCell ref="AZ32:AZ34"/>
    <mergeCell ref="BA32:BB34"/>
    <mergeCell ref="BC32:BC33"/>
    <mergeCell ref="BD32:BD33"/>
    <mergeCell ref="AQ32:AQ34"/>
    <mergeCell ref="AR32:AS34"/>
    <mergeCell ref="AT32:AT34"/>
    <mergeCell ref="AU32:AU34"/>
    <mergeCell ref="AV32:AV34"/>
    <mergeCell ref="AW32:AW34"/>
    <mergeCell ref="AK32:AK34"/>
    <mergeCell ref="AL32:AL34"/>
    <mergeCell ref="AR35:BB37"/>
    <mergeCell ref="AB36:AG36"/>
    <mergeCell ref="AB37:AG37"/>
    <mergeCell ref="A38:A43"/>
    <mergeCell ref="B38:J40"/>
    <mergeCell ref="K38:N40"/>
    <mergeCell ref="O38:R40"/>
    <mergeCell ref="S38:T40"/>
    <mergeCell ref="U38:U40"/>
    <mergeCell ref="V38:V40"/>
    <mergeCell ref="J35:J37"/>
    <mergeCell ref="K35:N37"/>
    <mergeCell ref="O35:R37"/>
    <mergeCell ref="S35:AA37"/>
    <mergeCell ref="AB35:AG35"/>
    <mergeCell ref="AI35:AQ37"/>
    <mergeCell ref="AK38:AK40"/>
    <mergeCell ref="AL38:AL40"/>
    <mergeCell ref="AM38:AM40"/>
    <mergeCell ref="AN38:AN40"/>
    <mergeCell ref="W38:W40"/>
    <mergeCell ref="X38:X40"/>
    <mergeCell ref="Y38:Y40"/>
    <mergeCell ref="Z38:Z40"/>
    <mergeCell ref="AA38:AA40"/>
    <mergeCell ref="AB38:AG38"/>
    <mergeCell ref="BC38:BC39"/>
    <mergeCell ref="BD38:BD39"/>
    <mergeCell ref="BE38:BF43"/>
    <mergeCell ref="AB39:AG39"/>
    <mergeCell ref="AB40:AG40"/>
    <mergeCell ref="B41:C43"/>
    <mergeCell ref="D41:D43"/>
    <mergeCell ref="E41:E43"/>
    <mergeCell ref="F41:F43"/>
    <mergeCell ref="G41:G43"/>
    <mergeCell ref="AV38:AV40"/>
    <mergeCell ref="AW38:AW40"/>
    <mergeCell ref="AX38:AX40"/>
    <mergeCell ref="AY38:AY40"/>
    <mergeCell ref="AZ38:AZ40"/>
    <mergeCell ref="BA38:BB40"/>
    <mergeCell ref="AO38:AO40"/>
    <mergeCell ref="AP38:AP40"/>
    <mergeCell ref="AQ38:AQ40"/>
    <mergeCell ref="AR38:AS40"/>
    <mergeCell ref="AT38:AT40"/>
    <mergeCell ref="AU38:AU40"/>
    <mergeCell ref="AH38:AH43"/>
    <mergeCell ref="AI38:AJ40"/>
    <mergeCell ref="AB41:AG41"/>
    <mergeCell ref="AI41:AQ43"/>
    <mergeCell ref="AR41:BB43"/>
    <mergeCell ref="AB42:AG42"/>
    <mergeCell ref="AB43:AG43"/>
    <mergeCell ref="A44:A49"/>
    <mergeCell ref="B44:J46"/>
    <mergeCell ref="K44:N46"/>
    <mergeCell ref="O44:R46"/>
    <mergeCell ref="S44:T46"/>
    <mergeCell ref="H41:H43"/>
    <mergeCell ref="I41:I43"/>
    <mergeCell ref="J41:J43"/>
    <mergeCell ref="K41:N43"/>
    <mergeCell ref="O41:R43"/>
    <mergeCell ref="S41:AA43"/>
    <mergeCell ref="AA44:AA46"/>
    <mergeCell ref="AB44:AG44"/>
    <mergeCell ref="AH44:AH49"/>
    <mergeCell ref="AI44:AJ46"/>
    <mergeCell ref="AK44:AK46"/>
    <mergeCell ref="AL44:AL46"/>
    <mergeCell ref="U44:U46"/>
    <mergeCell ref="V44:V46"/>
    <mergeCell ref="W44:W46"/>
    <mergeCell ref="X44:X46"/>
    <mergeCell ref="Y44:Y46"/>
    <mergeCell ref="Z44:Z46"/>
    <mergeCell ref="AZ44:AZ46"/>
    <mergeCell ref="BA44:BB46"/>
    <mergeCell ref="BC44:BC45"/>
    <mergeCell ref="BD44:BD45"/>
    <mergeCell ref="BE44:BF49"/>
    <mergeCell ref="AB45:AG45"/>
    <mergeCell ref="AB46:AG46"/>
    <mergeCell ref="AI47:AQ49"/>
    <mergeCell ref="AR47:BB49"/>
    <mergeCell ref="AT44:AT46"/>
    <mergeCell ref="AU44:AU46"/>
    <mergeCell ref="AV44:AV46"/>
    <mergeCell ref="AW44:AW46"/>
    <mergeCell ref="AX44:AX46"/>
    <mergeCell ref="AY44:AY46"/>
    <mergeCell ref="AM44:AM46"/>
    <mergeCell ref="AN44:AN46"/>
    <mergeCell ref="AO44:AO46"/>
    <mergeCell ref="AP44:AP46"/>
    <mergeCell ref="AQ44:AQ46"/>
    <mergeCell ref="AR44:AS46"/>
    <mergeCell ref="I47:I49"/>
    <mergeCell ref="J47:J49"/>
    <mergeCell ref="K47:N49"/>
    <mergeCell ref="O47:R49"/>
    <mergeCell ref="S47:AA49"/>
    <mergeCell ref="AB47:AG47"/>
    <mergeCell ref="AB48:AG48"/>
    <mergeCell ref="AB49:AG49"/>
    <mergeCell ref="B47:C49"/>
    <mergeCell ref="D47:D49"/>
    <mergeCell ref="E47:E49"/>
    <mergeCell ref="F47:F49"/>
    <mergeCell ref="G47:G49"/>
    <mergeCell ref="H47:H49"/>
    <mergeCell ref="V50:V52"/>
    <mergeCell ref="W50:W52"/>
    <mergeCell ref="X50:X52"/>
    <mergeCell ref="Y50:Y52"/>
    <mergeCell ref="Z50:Z52"/>
    <mergeCell ref="AA50:AA52"/>
    <mergeCell ref="A50:A55"/>
    <mergeCell ref="B50:J52"/>
    <mergeCell ref="K50:N52"/>
    <mergeCell ref="O50:R52"/>
    <mergeCell ref="S50:T52"/>
    <mergeCell ref="U50:U52"/>
    <mergeCell ref="B53:C55"/>
    <mergeCell ref="D53:D55"/>
    <mergeCell ref="E53:E55"/>
    <mergeCell ref="F53:F55"/>
    <mergeCell ref="S53:AA55"/>
    <mergeCell ref="BA50:BB52"/>
    <mergeCell ref="BC50:BC51"/>
    <mergeCell ref="BD50:BD51"/>
    <mergeCell ref="BE50:BF55"/>
    <mergeCell ref="AB51:AG51"/>
    <mergeCell ref="AB52:AG52"/>
    <mergeCell ref="AU50:AU52"/>
    <mergeCell ref="AV50:AV52"/>
    <mergeCell ref="AW50:AW52"/>
    <mergeCell ref="AX50:AX52"/>
    <mergeCell ref="AY50:AY52"/>
    <mergeCell ref="AZ50:AZ52"/>
    <mergeCell ref="AN50:AN52"/>
    <mergeCell ref="AO50:AO52"/>
    <mergeCell ref="AP50:AP52"/>
    <mergeCell ref="AQ50:AQ52"/>
    <mergeCell ref="AR50:AS52"/>
    <mergeCell ref="AT50:AT52"/>
    <mergeCell ref="AB50:AG50"/>
    <mergeCell ref="AH50:AH55"/>
    <mergeCell ref="AI50:AJ52"/>
    <mergeCell ref="AK50:AK52"/>
    <mergeCell ref="AL50:AL52"/>
    <mergeCell ref="AM50:AM52"/>
    <mergeCell ref="AB53:AG53"/>
    <mergeCell ref="AI53:AQ55"/>
    <mergeCell ref="AR53:BB55"/>
    <mergeCell ref="AB54:AG54"/>
    <mergeCell ref="AB55:AG55"/>
    <mergeCell ref="G53:G55"/>
    <mergeCell ref="H53:H55"/>
    <mergeCell ref="I53:I55"/>
    <mergeCell ref="J53:J55"/>
    <mergeCell ref="K53:N55"/>
    <mergeCell ref="O53:R55"/>
    <mergeCell ref="V56:V58"/>
    <mergeCell ref="W56:W58"/>
    <mergeCell ref="X56:X58"/>
    <mergeCell ref="Y56:Y58"/>
    <mergeCell ref="Z56:Z58"/>
    <mergeCell ref="AA56:AA58"/>
    <mergeCell ref="A56:A61"/>
    <mergeCell ref="B56:J58"/>
    <mergeCell ref="K56:N58"/>
    <mergeCell ref="O56:R58"/>
    <mergeCell ref="S56:T58"/>
    <mergeCell ref="U56:U58"/>
    <mergeCell ref="B59:C61"/>
    <mergeCell ref="D59:D61"/>
    <mergeCell ref="E59:E61"/>
    <mergeCell ref="F59:F61"/>
    <mergeCell ref="S59:AA61"/>
    <mergeCell ref="BA56:BB58"/>
    <mergeCell ref="BC56:BC57"/>
    <mergeCell ref="BD56:BD57"/>
    <mergeCell ref="BE56:BF61"/>
    <mergeCell ref="AB57:AG57"/>
    <mergeCell ref="AB58:AG58"/>
    <mergeCell ref="AU56:AU58"/>
    <mergeCell ref="AV56:AV58"/>
    <mergeCell ref="AW56:AW58"/>
    <mergeCell ref="AX56:AX58"/>
    <mergeCell ref="AY56:AY58"/>
    <mergeCell ref="AZ56:AZ58"/>
    <mergeCell ref="AN56:AN58"/>
    <mergeCell ref="AO56:AO58"/>
    <mergeCell ref="AP56:AP58"/>
    <mergeCell ref="AQ56:AQ58"/>
    <mergeCell ref="AR56:AS58"/>
    <mergeCell ref="AT56:AT58"/>
    <mergeCell ref="AB56:AG56"/>
    <mergeCell ref="AH56:AH61"/>
    <mergeCell ref="AI56:AJ58"/>
    <mergeCell ref="AK56:AK58"/>
    <mergeCell ref="AL56:AL58"/>
    <mergeCell ref="AM56:AM58"/>
    <mergeCell ref="AB59:AG59"/>
    <mergeCell ref="AI59:AQ61"/>
    <mergeCell ref="AR59:BB61"/>
    <mergeCell ref="AB60:AG60"/>
    <mergeCell ref="AB61:AG61"/>
    <mergeCell ref="G59:G61"/>
    <mergeCell ref="H59:H61"/>
    <mergeCell ref="I59:I61"/>
    <mergeCell ref="J59:J61"/>
    <mergeCell ref="K59:N61"/>
    <mergeCell ref="O59:R61"/>
  </mergeCells>
  <phoneticPr fontId="4"/>
  <conditionalFormatting sqref="B32:R61">
    <cfRule type="containsBlanks" dxfId="4" priority="2">
      <formula>LEN(TRIM(B32))=0</formula>
    </cfRule>
  </conditionalFormatting>
  <conditionalFormatting sqref="D15:E16 H15:I16 L15:M16 H19:Q20">
    <cfRule type="containsBlanks" dxfId="3" priority="16">
      <formula>LEN(TRIM(D15))=0</formula>
    </cfRule>
  </conditionalFormatting>
  <conditionalFormatting sqref="E21:Q22 H6:Q11 E17:Q18">
    <cfRule type="containsBlanks" dxfId="2" priority="17">
      <formula>LEN(TRIM(E6))=0</formula>
    </cfRule>
  </conditionalFormatting>
  <conditionalFormatting sqref="E21:Q22">
    <cfRule type="cellIs" dxfId="1" priority="9" operator="equal">
      <formula>0</formula>
    </cfRule>
  </conditionalFormatting>
  <conditionalFormatting sqref="BD32:BD61">
    <cfRule type="notContainsBlanks" dxfId="0" priority="1">
      <formula>LEN(TRIM(BD32))&gt;0</formula>
    </cfRule>
  </conditionalFormatting>
  <dataValidations count="10">
    <dataValidation imeMode="halfKatakana" allowBlank="1" showInputMessage="1" showErrorMessage="1" sqref="K38:R40 K32:R34 K44:R46 K50:R52 K56:R58" xr:uid="{391DF9F5-4980-45A7-BA82-6382F27D5B93}"/>
    <dataValidation type="textLength" imeMode="disabled" operator="equal" allowBlank="1" showInputMessage="1" showErrorMessage="1" sqref="B38:J40 B44:J46 B50:J52 B56:J58 B32:J34" xr:uid="{0A3B90B8-F38C-4A2A-813A-3EFEC36D1AD4}">
      <formula1>8</formula1>
    </dataValidation>
    <dataValidation type="whole" imeMode="disabled" allowBlank="1" showInputMessage="1" showErrorMessage="1" sqref="BA32:BB34 BA38:BB40 BA50:BB52 BA44:BB46 BA56:BB58" xr:uid="{79F78FDA-947C-4B21-9395-63C592A9EFEF}">
      <formula1>0</formula1>
      <formula2>99</formula2>
    </dataValidation>
    <dataValidation type="list" imeMode="disabled" allowBlank="1" showInputMessage="1" sqref="D41:D43 D47:D49 D53:D55 D59:D61 D35:D37" xr:uid="{AE40AF27-5A96-4ECE-8BFE-503C8B37C153}">
      <formula1>"3,4"</formula1>
    </dataValidation>
    <dataValidation type="list" imeMode="disabled" allowBlank="1" showInputMessage="1" sqref="U32:U34 AK32:AK34 AT32:AT34 U38:U40 U50:U52 U44:U46 AK50:AK52 AK38:AK40 AK44:AK46 AT44:AT46 AT50:AT52 AT38:AT40 U56:U58 AK56:AK58 AT56:AT58" xr:uid="{453829D1-830A-42F3-8B49-70408A55C5DB}">
      <formula1>",5"</formula1>
    </dataValidation>
    <dataValidation type="list" imeMode="disabled" allowBlank="1" showInputMessage="1" showErrorMessage="1" sqref="AH32:AH61" xr:uid="{328CF378-92ED-4E82-B569-96CBB4C12D2A}">
      <formula1>"1,2,3,4,5"</formula1>
    </dataValidation>
    <dataValidation type="whole" imeMode="disabled" allowBlank="1" showInputMessage="1" sqref="V32:AA34 AL32:AQ34 AU32:AZ34 V38:AA40 E53:J55 V44:AA46 V50:AA52 AL38:AQ40 E59:J61 AL44:AQ46 AL50:AQ52 AU38:AZ40 E35:J37 AU44:AZ46 AU50:AZ52 E41:J43 E47:J49 V56:AA58 AL56:AQ58 AU56:AZ58" xr:uid="{E281FD4F-4895-401C-A2FD-ECEA519EE9E3}">
      <formula1>0</formula1>
      <formula2>9</formula2>
    </dataValidation>
    <dataValidation imeMode="disabled" operator="equal" allowBlank="1" showInputMessage="1" showErrorMessage="1" sqref="H6:Q8" xr:uid="{93BE574B-6DC6-4FE0-93AD-E913C29E925E}"/>
    <dataValidation imeMode="hiragana" allowBlank="1" showInputMessage="1" showErrorMessage="1" sqref="H9:Q11 AI41:BB43 K41:AA43 K53:AA55 K47:AA49 AI59:BB61 K35:AA37 AI35:BB37 AI53:BB55 K59:AA61 AI47:BB49" xr:uid="{E9BA3557-415D-4C72-842A-3C37643AABB8}"/>
    <dataValidation imeMode="disabled" allowBlank="1" showInputMessage="1" showErrorMessage="1" sqref="H15:I16 D15:E16 L15:M16" xr:uid="{11A2DC89-2221-43FD-BBD8-EADAD8587256}"/>
  </dataValidations>
  <printOptions horizontalCentered="1"/>
  <pageMargins left="0.23622047244094491" right="0.23622047244094491" top="0.74803149606299213" bottom="0.74803149606299213" header="0.31496062992125984" footer="0.31496062992125984"/>
  <pageSetup paperSize="9" scale="92" fitToHeight="0" orientation="landscape" horizontalDpi="300" verticalDpi="300" r:id="rId1"/>
  <headerFooter>
    <oddFooter>&amp;R&amp;8愛知支部整理用[&amp;D]-&amp;P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B0F82-DC52-49C0-9672-3DFDFF52157A}">
  <sheetPr>
    <tabColor rgb="FFFFFF00"/>
  </sheetPr>
  <dimension ref="A1:K1789"/>
  <sheetViews>
    <sheetView zoomScaleNormal="100" workbookViewId="0">
      <pane ySplit="1" topLeftCell="A2" activePane="bottomLeft" state="frozen"/>
      <selection pane="bottomLeft"/>
    </sheetView>
  </sheetViews>
  <sheetFormatPr defaultRowHeight="18"/>
  <cols>
    <col min="1" max="1" width="15.19921875" style="1" bestFit="1" customWidth="1"/>
    <col min="2" max="2" width="23.09765625" customWidth="1"/>
    <col min="3" max="3" width="14" customWidth="1"/>
    <col min="4" max="4" width="14" hidden="1" customWidth="1"/>
    <col min="5" max="5" width="25.3984375" hidden="1" customWidth="1"/>
    <col min="6" max="6" width="14" hidden="1" customWidth="1"/>
    <col min="7" max="7" width="21.59765625" hidden="1" customWidth="1"/>
    <col min="8" max="8" width="9" customWidth="1"/>
    <col min="10" max="10" width="12.59765625" bestFit="1" customWidth="1"/>
    <col min="11" max="11" width="11.3984375" bestFit="1" customWidth="1"/>
  </cols>
  <sheetData>
    <row r="1" spans="1:11">
      <c r="A1" s="117" t="s">
        <v>5260</v>
      </c>
      <c r="B1" s="112" t="s">
        <v>0</v>
      </c>
      <c r="C1" s="112" t="s">
        <v>1</v>
      </c>
      <c r="D1" s="99" t="s">
        <v>5261</v>
      </c>
      <c r="E1" s="99" t="s">
        <v>5262</v>
      </c>
      <c r="F1" s="99" t="s">
        <v>5263</v>
      </c>
      <c r="G1" s="99" t="s">
        <v>5212</v>
      </c>
      <c r="H1" s="100"/>
      <c r="I1" s="101"/>
      <c r="J1" s="102" t="s">
        <v>5213</v>
      </c>
      <c r="K1" s="116">
        <v>46008</v>
      </c>
    </row>
    <row r="2" spans="1:11">
      <c r="A2" s="115" t="s">
        <v>5236</v>
      </c>
      <c r="B2" s="113" t="s">
        <v>404</v>
      </c>
      <c r="C2" s="113" t="s">
        <v>405</v>
      </c>
      <c r="D2" t="s">
        <v>5264</v>
      </c>
      <c r="E2" t="s">
        <v>5433</v>
      </c>
      <c r="F2">
        <v>2</v>
      </c>
      <c r="G2">
        <v>0</v>
      </c>
    </row>
    <row r="3" spans="1:11">
      <c r="A3" s="115" t="s">
        <v>5215</v>
      </c>
      <c r="B3" s="113" t="s">
        <v>406</v>
      </c>
      <c r="C3" s="113" t="s">
        <v>407</v>
      </c>
      <c r="D3" t="s">
        <v>5264</v>
      </c>
      <c r="E3" t="s">
        <v>5433</v>
      </c>
      <c r="F3">
        <v>2</v>
      </c>
      <c r="G3">
        <v>0</v>
      </c>
    </row>
    <row r="4" spans="1:11">
      <c r="A4" s="115" t="s">
        <v>408</v>
      </c>
      <c r="B4" s="113" t="s">
        <v>409</v>
      </c>
      <c r="C4" s="113" t="s">
        <v>410</v>
      </c>
      <c r="D4" t="s">
        <v>5264</v>
      </c>
      <c r="E4" t="s">
        <v>5433</v>
      </c>
      <c r="F4">
        <v>2</v>
      </c>
      <c r="G4">
        <v>0</v>
      </c>
    </row>
    <row r="5" spans="1:11">
      <c r="A5" s="115" t="s">
        <v>411</v>
      </c>
      <c r="B5" s="113" t="s">
        <v>412</v>
      </c>
      <c r="C5" s="113" t="s">
        <v>413</v>
      </c>
      <c r="D5" t="s">
        <v>5264</v>
      </c>
      <c r="E5" t="s">
        <v>5433</v>
      </c>
      <c r="F5">
        <v>2</v>
      </c>
      <c r="G5">
        <v>0</v>
      </c>
    </row>
    <row r="6" spans="1:11">
      <c r="A6" s="115" t="s">
        <v>414</v>
      </c>
      <c r="B6" s="113" t="s">
        <v>415</v>
      </c>
      <c r="C6" s="113" t="s">
        <v>416</v>
      </c>
      <c r="D6" t="s">
        <v>5264</v>
      </c>
      <c r="E6" t="s">
        <v>5433</v>
      </c>
      <c r="F6">
        <v>2</v>
      </c>
      <c r="G6">
        <v>0</v>
      </c>
    </row>
    <row r="7" spans="1:11">
      <c r="A7" s="115" t="s">
        <v>417</v>
      </c>
      <c r="B7" s="113" t="s">
        <v>418</v>
      </c>
      <c r="C7" s="113" t="s">
        <v>419</v>
      </c>
      <c r="D7" t="s">
        <v>5264</v>
      </c>
      <c r="E7" t="s">
        <v>5433</v>
      </c>
      <c r="F7">
        <v>2</v>
      </c>
      <c r="G7">
        <v>0</v>
      </c>
    </row>
    <row r="8" spans="1:11">
      <c r="A8" s="115" t="s">
        <v>420</v>
      </c>
      <c r="B8" s="113" t="s">
        <v>421</v>
      </c>
      <c r="C8" s="113" t="s">
        <v>422</v>
      </c>
      <c r="D8" t="s">
        <v>5264</v>
      </c>
      <c r="E8" t="s">
        <v>5433</v>
      </c>
      <c r="F8">
        <v>2</v>
      </c>
      <c r="G8">
        <v>0</v>
      </c>
    </row>
    <row r="9" spans="1:11">
      <c r="A9" s="115" t="s">
        <v>423</v>
      </c>
      <c r="B9" s="113" t="s">
        <v>424</v>
      </c>
      <c r="C9" s="113" t="s">
        <v>425</v>
      </c>
      <c r="D9" t="s">
        <v>5264</v>
      </c>
      <c r="E9" t="s">
        <v>5433</v>
      </c>
      <c r="F9">
        <v>2</v>
      </c>
      <c r="G9">
        <v>0</v>
      </c>
    </row>
    <row r="10" spans="1:11">
      <c r="A10" s="115" t="s">
        <v>426</v>
      </c>
      <c r="B10" s="113" t="s">
        <v>427</v>
      </c>
      <c r="C10" s="113" t="s">
        <v>428</v>
      </c>
      <c r="D10" t="s">
        <v>5264</v>
      </c>
      <c r="E10" t="s">
        <v>5433</v>
      </c>
      <c r="F10">
        <v>2</v>
      </c>
      <c r="G10">
        <v>0</v>
      </c>
    </row>
    <row r="11" spans="1:11">
      <c r="A11" s="115" t="s">
        <v>429</v>
      </c>
      <c r="B11" s="113" t="s">
        <v>430</v>
      </c>
      <c r="C11" s="113" t="s">
        <v>431</v>
      </c>
      <c r="D11" t="s">
        <v>5265</v>
      </c>
      <c r="E11" t="s">
        <v>5433</v>
      </c>
      <c r="F11">
        <v>2</v>
      </c>
      <c r="G11">
        <v>0</v>
      </c>
    </row>
    <row r="12" spans="1:11">
      <c r="A12" s="115" t="s">
        <v>432</v>
      </c>
      <c r="B12" s="113" t="s">
        <v>433</v>
      </c>
      <c r="C12" s="113" t="s">
        <v>434</v>
      </c>
      <c r="D12" t="s">
        <v>5265</v>
      </c>
      <c r="E12" t="s">
        <v>5433</v>
      </c>
      <c r="F12">
        <v>2</v>
      </c>
      <c r="G12">
        <v>0</v>
      </c>
    </row>
    <row r="13" spans="1:11">
      <c r="A13" s="115" t="s">
        <v>435</v>
      </c>
      <c r="B13" s="113" t="s">
        <v>436</v>
      </c>
      <c r="C13" s="113" t="s">
        <v>431</v>
      </c>
      <c r="D13" t="s">
        <v>5265</v>
      </c>
      <c r="E13" t="s">
        <v>5433</v>
      </c>
      <c r="F13">
        <v>2</v>
      </c>
      <c r="G13">
        <v>0</v>
      </c>
    </row>
    <row r="14" spans="1:11">
      <c r="A14" s="115" t="s">
        <v>437</v>
      </c>
      <c r="B14" s="113" t="s">
        <v>438</v>
      </c>
      <c r="C14" s="113" t="s">
        <v>439</v>
      </c>
      <c r="D14" t="s">
        <v>5266</v>
      </c>
      <c r="E14" t="s">
        <v>5267</v>
      </c>
      <c r="F14">
        <v>3</v>
      </c>
      <c r="G14">
        <v>0</v>
      </c>
    </row>
    <row r="15" spans="1:11">
      <c r="A15" s="115" t="s">
        <v>440</v>
      </c>
      <c r="B15" s="113" t="s">
        <v>441</v>
      </c>
      <c r="C15" s="113" t="s">
        <v>442</v>
      </c>
      <c r="D15" t="s">
        <v>5266</v>
      </c>
      <c r="E15" t="s">
        <v>5267</v>
      </c>
      <c r="F15">
        <v>3</v>
      </c>
      <c r="G15">
        <v>0</v>
      </c>
    </row>
    <row r="16" spans="1:11">
      <c r="A16" s="115" t="s">
        <v>443</v>
      </c>
      <c r="B16" s="113" t="s">
        <v>444</v>
      </c>
      <c r="C16" s="113" t="s">
        <v>445</v>
      </c>
      <c r="D16" t="s">
        <v>5266</v>
      </c>
      <c r="E16" t="s">
        <v>5267</v>
      </c>
      <c r="F16">
        <v>3</v>
      </c>
      <c r="G16">
        <v>0</v>
      </c>
    </row>
    <row r="17" spans="1:7">
      <c r="A17" s="115" t="s">
        <v>446</v>
      </c>
      <c r="B17" s="113" t="s">
        <v>447</v>
      </c>
      <c r="C17" s="113" t="s">
        <v>448</v>
      </c>
      <c r="D17" t="s">
        <v>5266</v>
      </c>
      <c r="E17" t="s">
        <v>5267</v>
      </c>
      <c r="F17">
        <v>3</v>
      </c>
      <c r="G17">
        <v>0</v>
      </c>
    </row>
    <row r="18" spans="1:7">
      <c r="A18" s="115" t="s">
        <v>449</v>
      </c>
      <c r="B18" s="113" t="s">
        <v>450</v>
      </c>
      <c r="C18" s="113" t="s">
        <v>451</v>
      </c>
      <c r="D18" t="s">
        <v>5266</v>
      </c>
      <c r="E18" t="s">
        <v>5267</v>
      </c>
      <c r="F18">
        <v>3</v>
      </c>
      <c r="G18">
        <v>0</v>
      </c>
    </row>
    <row r="19" spans="1:7">
      <c r="A19" s="115" t="s">
        <v>452</v>
      </c>
      <c r="B19" s="113" t="s">
        <v>453</v>
      </c>
      <c r="C19" s="113" t="s">
        <v>454</v>
      </c>
      <c r="D19" t="s">
        <v>5266</v>
      </c>
      <c r="E19" t="s">
        <v>5267</v>
      </c>
      <c r="F19">
        <v>3</v>
      </c>
      <c r="G19">
        <v>0</v>
      </c>
    </row>
    <row r="20" spans="1:7">
      <c r="A20" s="115" t="s">
        <v>455</v>
      </c>
      <c r="B20" s="113" t="s">
        <v>456</v>
      </c>
      <c r="C20" s="113" t="s">
        <v>457</v>
      </c>
      <c r="D20" t="s">
        <v>5266</v>
      </c>
      <c r="E20" t="s">
        <v>5267</v>
      </c>
      <c r="F20">
        <v>3</v>
      </c>
      <c r="G20">
        <v>0</v>
      </c>
    </row>
    <row r="21" spans="1:7">
      <c r="A21" s="115" t="s">
        <v>458</v>
      </c>
      <c r="B21" s="113" t="s">
        <v>459</v>
      </c>
      <c r="C21" s="113" t="s">
        <v>460</v>
      </c>
      <c r="D21" t="s">
        <v>5266</v>
      </c>
      <c r="E21" t="s">
        <v>5267</v>
      </c>
      <c r="F21">
        <v>3</v>
      </c>
      <c r="G21">
        <v>0</v>
      </c>
    </row>
    <row r="22" spans="1:7">
      <c r="A22" s="115" t="s">
        <v>461</v>
      </c>
      <c r="B22" s="113" t="s">
        <v>462</v>
      </c>
      <c r="C22" s="113" t="s">
        <v>5216</v>
      </c>
      <c r="D22" t="s">
        <v>5266</v>
      </c>
      <c r="E22" t="s">
        <v>5267</v>
      </c>
      <c r="F22">
        <v>3</v>
      </c>
      <c r="G22">
        <v>0</v>
      </c>
    </row>
    <row r="23" spans="1:7">
      <c r="A23" s="115" t="s">
        <v>463</v>
      </c>
      <c r="B23" s="113" t="s">
        <v>464</v>
      </c>
      <c r="C23" s="113" t="s">
        <v>465</v>
      </c>
      <c r="D23" t="s">
        <v>5266</v>
      </c>
      <c r="E23" t="s">
        <v>5267</v>
      </c>
      <c r="F23">
        <v>3</v>
      </c>
      <c r="G23">
        <v>0</v>
      </c>
    </row>
    <row r="24" spans="1:7">
      <c r="A24" s="115" t="s">
        <v>466</v>
      </c>
      <c r="B24" s="113" t="s">
        <v>467</v>
      </c>
      <c r="C24" s="113" t="s">
        <v>468</v>
      </c>
      <c r="D24" t="s">
        <v>5266</v>
      </c>
      <c r="E24" t="s">
        <v>5267</v>
      </c>
      <c r="F24">
        <v>3</v>
      </c>
      <c r="G24">
        <v>0</v>
      </c>
    </row>
    <row r="25" spans="1:7">
      <c r="A25" s="115" t="s">
        <v>469</v>
      </c>
      <c r="B25" s="113" t="s">
        <v>470</v>
      </c>
      <c r="C25" s="113" t="s">
        <v>471</v>
      </c>
      <c r="D25" t="s">
        <v>5266</v>
      </c>
      <c r="E25" t="s">
        <v>5267</v>
      </c>
      <c r="F25">
        <v>3</v>
      </c>
      <c r="G25">
        <v>0</v>
      </c>
    </row>
    <row r="26" spans="1:7">
      <c r="A26" s="115" t="s">
        <v>472</v>
      </c>
      <c r="B26" s="113" t="s">
        <v>473</v>
      </c>
      <c r="C26" s="113" t="s">
        <v>474</v>
      </c>
      <c r="D26" t="s">
        <v>5266</v>
      </c>
      <c r="E26" t="s">
        <v>5267</v>
      </c>
      <c r="F26">
        <v>3</v>
      </c>
      <c r="G26">
        <v>0</v>
      </c>
    </row>
    <row r="27" spans="1:7">
      <c r="A27" s="115" t="s">
        <v>475</v>
      </c>
      <c r="B27" s="113" t="s">
        <v>476</v>
      </c>
      <c r="C27" s="113" t="s">
        <v>477</v>
      </c>
      <c r="D27" t="s">
        <v>5266</v>
      </c>
      <c r="E27" t="s">
        <v>5267</v>
      </c>
      <c r="F27">
        <v>3</v>
      </c>
      <c r="G27">
        <v>0</v>
      </c>
    </row>
    <row r="28" spans="1:7">
      <c r="A28" s="115" t="s">
        <v>478</v>
      </c>
      <c r="B28" s="113" t="s">
        <v>479</v>
      </c>
      <c r="C28" s="113" t="s">
        <v>480</v>
      </c>
      <c r="D28" t="s">
        <v>5266</v>
      </c>
      <c r="E28" t="s">
        <v>5267</v>
      </c>
      <c r="F28">
        <v>3</v>
      </c>
      <c r="G28">
        <v>0</v>
      </c>
    </row>
    <row r="29" spans="1:7">
      <c r="A29" s="115" t="s">
        <v>481</v>
      </c>
      <c r="B29" s="113" t="s">
        <v>482</v>
      </c>
      <c r="C29" s="113" t="s">
        <v>483</v>
      </c>
      <c r="D29" t="s">
        <v>5266</v>
      </c>
      <c r="E29" t="s">
        <v>5267</v>
      </c>
      <c r="F29">
        <v>3</v>
      </c>
      <c r="G29">
        <v>0</v>
      </c>
    </row>
    <row r="30" spans="1:7">
      <c r="A30" s="115" t="s">
        <v>484</v>
      </c>
      <c r="B30" s="113" t="s">
        <v>485</v>
      </c>
      <c r="C30" s="113" t="s">
        <v>486</v>
      </c>
      <c r="D30" t="s">
        <v>5266</v>
      </c>
      <c r="E30" t="s">
        <v>5267</v>
      </c>
      <c r="F30">
        <v>3</v>
      </c>
      <c r="G30">
        <v>0</v>
      </c>
    </row>
    <row r="31" spans="1:7">
      <c r="A31" s="115" t="s">
        <v>487</v>
      </c>
      <c r="B31" s="113" t="s">
        <v>488</v>
      </c>
      <c r="C31" s="113" t="s">
        <v>489</v>
      </c>
      <c r="D31" t="s">
        <v>5266</v>
      </c>
      <c r="E31" t="s">
        <v>5267</v>
      </c>
      <c r="F31">
        <v>3</v>
      </c>
      <c r="G31">
        <v>0</v>
      </c>
    </row>
    <row r="32" spans="1:7">
      <c r="A32" s="115" t="s">
        <v>490</v>
      </c>
      <c r="B32" s="113" t="s">
        <v>491</v>
      </c>
      <c r="C32" s="113" t="s">
        <v>492</v>
      </c>
      <c r="D32" t="s">
        <v>5266</v>
      </c>
      <c r="E32" t="s">
        <v>5267</v>
      </c>
      <c r="F32">
        <v>3</v>
      </c>
      <c r="G32">
        <v>0</v>
      </c>
    </row>
    <row r="33" spans="1:7">
      <c r="A33" s="115" t="s">
        <v>493</v>
      </c>
      <c r="B33" s="113" t="s">
        <v>494</v>
      </c>
      <c r="C33" s="113" t="s">
        <v>495</v>
      </c>
      <c r="D33" t="s">
        <v>5266</v>
      </c>
      <c r="E33" t="s">
        <v>5267</v>
      </c>
      <c r="F33">
        <v>3</v>
      </c>
      <c r="G33">
        <v>0</v>
      </c>
    </row>
    <row r="34" spans="1:7">
      <c r="A34" s="115" t="s">
        <v>5268</v>
      </c>
      <c r="B34" s="113" t="s">
        <v>5269</v>
      </c>
      <c r="C34" s="113" t="s">
        <v>5270</v>
      </c>
    </row>
    <row r="35" spans="1:7">
      <c r="A35" s="115" t="s">
        <v>496</v>
      </c>
      <c r="B35" s="113" t="s">
        <v>497</v>
      </c>
      <c r="C35" s="113" t="s">
        <v>498</v>
      </c>
      <c r="D35" t="s">
        <v>5266</v>
      </c>
      <c r="E35" t="s">
        <v>5267</v>
      </c>
      <c r="F35">
        <v>3</v>
      </c>
      <c r="G35">
        <v>0</v>
      </c>
    </row>
    <row r="36" spans="1:7">
      <c r="A36" s="115" t="s">
        <v>499</v>
      </c>
      <c r="B36" s="113" t="s">
        <v>500</v>
      </c>
      <c r="C36" s="113" t="s">
        <v>501</v>
      </c>
      <c r="D36" t="s">
        <v>5266</v>
      </c>
      <c r="E36" t="s">
        <v>5267</v>
      </c>
      <c r="F36">
        <v>3</v>
      </c>
      <c r="G36">
        <v>0</v>
      </c>
    </row>
    <row r="37" spans="1:7">
      <c r="A37" s="115" t="s">
        <v>46</v>
      </c>
      <c r="B37" s="113" t="s">
        <v>47</v>
      </c>
      <c r="C37" s="113" t="s">
        <v>48</v>
      </c>
      <c r="D37" t="s">
        <v>5266</v>
      </c>
      <c r="E37" t="s">
        <v>5267</v>
      </c>
      <c r="F37">
        <v>3</v>
      </c>
      <c r="G37">
        <v>0</v>
      </c>
    </row>
    <row r="38" spans="1:7">
      <c r="A38" s="115" t="s">
        <v>49</v>
      </c>
      <c r="B38" s="113" t="s">
        <v>50</v>
      </c>
      <c r="C38" s="113" t="s">
        <v>51</v>
      </c>
      <c r="D38" t="s">
        <v>5266</v>
      </c>
      <c r="E38" t="s">
        <v>5267</v>
      </c>
      <c r="F38">
        <v>3</v>
      </c>
      <c r="G38">
        <v>0</v>
      </c>
    </row>
    <row r="39" spans="1:7">
      <c r="A39" s="115" t="s">
        <v>52</v>
      </c>
      <c r="B39" s="113" t="s">
        <v>53</v>
      </c>
      <c r="C39" s="113" t="s">
        <v>54</v>
      </c>
      <c r="D39" t="s">
        <v>5266</v>
      </c>
      <c r="E39" t="s">
        <v>5267</v>
      </c>
      <c r="F39">
        <v>3</v>
      </c>
      <c r="G39">
        <v>0</v>
      </c>
    </row>
    <row r="40" spans="1:7">
      <c r="A40" s="115" t="s">
        <v>55</v>
      </c>
      <c r="B40" s="113" t="s">
        <v>56</v>
      </c>
      <c r="C40" s="113" t="s">
        <v>57</v>
      </c>
      <c r="D40" t="s">
        <v>5266</v>
      </c>
      <c r="E40" t="s">
        <v>5267</v>
      </c>
      <c r="F40">
        <v>3</v>
      </c>
      <c r="G40">
        <v>0</v>
      </c>
    </row>
    <row r="41" spans="1:7">
      <c r="A41" s="115" t="s">
        <v>58</v>
      </c>
      <c r="B41" s="113" t="s">
        <v>59</v>
      </c>
      <c r="C41" s="113" t="s">
        <v>60</v>
      </c>
      <c r="D41" t="s">
        <v>5266</v>
      </c>
      <c r="E41" t="s">
        <v>5267</v>
      </c>
      <c r="F41">
        <v>3</v>
      </c>
      <c r="G41">
        <v>0</v>
      </c>
    </row>
    <row r="42" spans="1:7">
      <c r="A42" s="115" t="s">
        <v>61</v>
      </c>
      <c r="B42" s="113" t="s">
        <v>62</v>
      </c>
      <c r="C42" s="113" t="s">
        <v>63</v>
      </c>
      <c r="D42" t="s">
        <v>5266</v>
      </c>
      <c r="E42" t="s">
        <v>5267</v>
      </c>
      <c r="F42">
        <v>3</v>
      </c>
      <c r="G42">
        <v>0</v>
      </c>
    </row>
    <row r="43" spans="1:7">
      <c r="A43" s="115" t="s">
        <v>64</v>
      </c>
      <c r="B43" s="113" t="s">
        <v>65</v>
      </c>
      <c r="C43" s="113" t="s">
        <v>66</v>
      </c>
      <c r="D43" t="s">
        <v>5266</v>
      </c>
      <c r="E43" t="s">
        <v>5267</v>
      </c>
      <c r="F43">
        <v>3</v>
      </c>
      <c r="G43">
        <v>0</v>
      </c>
    </row>
    <row r="44" spans="1:7">
      <c r="A44" s="115" t="s">
        <v>67</v>
      </c>
      <c r="B44" s="113" t="s">
        <v>68</v>
      </c>
      <c r="C44" s="113" t="s">
        <v>69</v>
      </c>
      <c r="D44" t="s">
        <v>5266</v>
      </c>
      <c r="E44" t="s">
        <v>5267</v>
      </c>
      <c r="F44">
        <v>3</v>
      </c>
      <c r="G44">
        <v>0</v>
      </c>
    </row>
    <row r="45" spans="1:7">
      <c r="A45" s="115" t="s">
        <v>70</v>
      </c>
      <c r="B45" s="113" t="s">
        <v>71</v>
      </c>
      <c r="C45" s="113" t="s">
        <v>72</v>
      </c>
      <c r="D45" t="s">
        <v>5266</v>
      </c>
      <c r="E45" t="s">
        <v>5267</v>
      </c>
      <c r="F45">
        <v>3</v>
      </c>
      <c r="G45">
        <v>0</v>
      </c>
    </row>
    <row r="46" spans="1:7">
      <c r="A46" s="115" t="s">
        <v>73</v>
      </c>
      <c r="B46" s="113" t="s">
        <v>74</v>
      </c>
      <c r="C46" s="113" t="s">
        <v>75</v>
      </c>
      <c r="D46" t="s">
        <v>5266</v>
      </c>
      <c r="E46" t="s">
        <v>5267</v>
      </c>
      <c r="F46">
        <v>3</v>
      </c>
      <c r="G46">
        <v>0</v>
      </c>
    </row>
    <row r="47" spans="1:7">
      <c r="A47" s="115" t="s">
        <v>76</v>
      </c>
      <c r="B47" s="113" t="s">
        <v>77</v>
      </c>
      <c r="C47" s="113" t="s">
        <v>78</v>
      </c>
      <c r="D47" t="s">
        <v>5266</v>
      </c>
      <c r="E47" t="s">
        <v>5267</v>
      </c>
      <c r="F47">
        <v>3</v>
      </c>
      <c r="G47">
        <v>0</v>
      </c>
    </row>
    <row r="48" spans="1:7">
      <c r="A48" s="115" t="s">
        <v>79</v>
      </c>
      <c r="B48" s="113" t="s">
        <v>80</v>
      </c>
      <c r="C48" s="113" t="s">
        <v>81</v>
      </c>
      <c r="D48" t="s">
        <v>5266</v>
      </c>
      <c r="E48" t="s">
        <v>5267</v>
      </c>
      <c r="F48">
        <v>3</v>
      </c>
      <c r="G48">
        <v>0</v>
      </c>
    </row>
    <row r="49" spans="1:7">
      <c r="A49" s="115" t="s">
        <v>82</v>
      </c>
      <c r="B49" s="113" t="s">
        <v>83</v>
      </c>
      <c r="C49" s="113" t="s">
        <v>84</v>
      </c>
      <c r="D49" t="s">
        <v>5266</v>
      </c>
      <c r="E49" t="s">
        <v>5267</v>
      </c>
      <c r="F49">
        <v>3</v>
      </c>
      <c r="G49">
        <v>0</v>
      </c>
    </row>
    <row r="50" spans="1:7">
      <c r="A50" s="115" t="s">
        <v>85</v>
      </c>
      <c r="B50" s="113" t="s">
        <v>86</v>
      </c>
      <c r="C50" s="113" t="s">
        <v>87</v>
      </c>
      <c r="D50" t="s">
        <v>5266</v>
      </c>
      <c r="E50" t="s">
        <v>5267</v>
      </c>
      <c r="F50">
        <v>3</v>
      </c>
      <c r="G50">
        <v>0</v>
      </c>
    </row>
    <row r="51" spans="1:7">
      <c r="A51" s="115" t="s">
        <v>88</v>
      </c>
      <c r="B51" s="113" t="s">
        <v>89</v>
      </c>
      <c r="C51" s="113" t="s">
        <v>90</v>
      </c>
      <c r="D51" t="s">
        <v>5266</v>
      </c>
      <c r="E51" t="s">
        <v>5267</v>
      </c>
      <c r="F51">
        <v>3</v>
      </c>
      <c r="G51">
        <v>0</v>
      </c>
    </row>
    <row r="52" spans="1:7">
      <c r="A52" s="115" t="s">
        <v>91</v>
      </c>
      <c r="B52" s="113" t="s">
        <v>92</v>
      </c>
      <c r="C52" s="113" t="s">
        <v>93</v>
      </c>
      <c r="D52" t="s">
        <v>5266</v>
      </c>
      <c r="E52" t="s">
        <v>5267</v>
      </c>
      <c r="F52">
        <v>3</v>
      </c>
      <c r="G52">
        <v>0</v>
      </c>
    </row>
    <row r="53" spans="1:7">
      <c r="A53" s="115" t="s">
        <v>94</v>
      </c>
      <c r="B53" s="113" t="s">
        <v>95</v>
      </c>
      <c r="C53" s="113" t="s">
        <v>96</v>
      </c>
      <c r="D53" t="s">
        <v>5266</v>
      </c>
      <c r="E53" t="s">
        <v>5267</v>
      </c>
      <c r="F53">
        <v>3</v>
      </c>
      <c r="G53">
        <v>0</v>
      </c>
    </row>
    <row r="54" spans="1:7">
      <c r="A54" s="115" t="s">
        <v>97</v>
      </c>
      <c r="B54" s="113" t="s">
        <v>98</v>
      </c>
      <c r="C54" s="113" t="s">
        <v>99</v>
      </c>
      <c r="D54" t="s">
        <v>5266</v>
      </c>
      <c r="E54" t="s">
        <v>5267</v>
      </c>
      <c r="F54">
        <v>3</v>
      </c>
      <c r="G54">
        <v>0</v>
      </c>
    </row>
    <row r="55" spans="1:7">
      <c r="A55" s="115" t="s">
        <v>100</v>
      </c>
      <c r="B55" s="113" t="s">
        <v>101</v>
      </c>
      <c r="C55" s="113" t="s">
        <v>102</v>
      </c>
      <c r="D55" t="s">
        <v>5266</v>
      </c>
      <c r="E55" t="s">
        <v>5267</v>
      </c>
      <c r="F55">
        <v>3</v>
      </c>
      <c r="G55">
        <v>0</v>
      </c>
    </row>
    <row r="56" spans="1:7">
      <c r="A56" s="115" t="s">
        <v>5271</v>
      </c>
      <c r="B56" s="113" t="s">
        <v>5272</v>
      </c>
      <c r="C56" s="113" t="s">
        <v>5273</v>
      </c>
    </row>
    <row r="57" spans="1:7">
      <c r="A57" s="115" t="s">
        <v>5274</v>
      </c>
      <c r="B57" s="113" t="s">
        <v>5275</v>
      </c>
      <c r="C57" s="113" t="s">
        <v>5276</v>
      </c>
    </row>
    <row r="58" spans="1:7">
      <c r="A58" s="115" t="s">
        <v>2</v>
      </c>
      <c r="B58" s="113" t="s">
        <v>3</v>
      </c>
      <c r="C58" s="113" t="s">
        <v>4</v>
      </c>
      <c r="D58" t="s">
        <v>5277</v>
      </c>
      <c r="E58" t="s">
        <v>4995</v>
      </c>
      <c r="F58">
        <v>3</v>
      </c>
      <c r="G58">
        <v>0</v>
      </c>
    </row>
    <row r="59" spans="1:7">
      <c r="A59" s="115" t="s">
        <v>5</v>
      </c>
      <c r="B59" s="113" t="s">
        <v>6</v>
      </c>
      <c r="C59" s="113" t="s">
        <v>7</v>
      </c>
      <c r="D59" t="s">
        <v>5277</v>
      </c>
      <c r="E59" t="s">
        <v>4995</v>
      </c>
      <c r="F59">
        <v>3</v>
      </c>
      <c r="G59">
        <v>0</v>
      </c>
    </row>
    <row r="60" spans="1:7">
      <c r="A60" s="115" t="s">
        <v>8</v>
      </c>
      <c r="B60" s="113" t="s">
        <v>9</v>
      </c>
      <c r="C60" s="113" t="s">
        <v>10</v>
      </c>
      <c r="D60" t="s">
        <v>5277</v>
      </c>
      <c r="E60" t="s">
        <v>4995</v>
      </c>
      <c r="F60">
        <v>3</v>
      </c>
      <c r="G60">
        <v>0</v>
      </c>
    </row>
    <row r="61" spans="1:7">
      <c r="A61" s="115" t="s">
        <v>11</v>
      </c>
      <c r="B61" s="113" t="s">
        <v>12</v>
      </c>
      <c r="C61" s="113" t="s">
        <v>13</v>
      </c>
      <c r="D61" t="s">
        <v>5277</v>
      </c>
      <c r="E61" t="s">
        <v>4995</v>
      </c>
      <c r="F61">
        <v>3</v>
      </c>
      <c r="G61">
        <v>0</v>
      </c>
    </row>
    <row r="62" spans="1:7">
      <c r="A62" s="115" t="s">
        <v>14</v>
      </c>
      <c r="B62" s="113" t="s">
        <v>15</v>
      </c>
      <c r="C62" s="113" t="s">
        <v>16</v>
      </c>
      <c r="D62" t="s">
        <v>5277</v>
      </c>
      <c r="E62" t="s">
        <v>4995</v>
      </c>
      <c r="F62">
        <v>3</v>
      </c>
      <c r="G62">
        <v>0</v>
      </c>
    </row>
    <row r="63" spans="1:7">
      <c r="A63" s="115" t="s">
        <v>17</v>
      </c>
      <c r="B63" s="113" t="s">
        <v>18</v>
      </c>
      <c r="C63" s="113" t="s">
        <v>19</v>
      </c>
      <c r="D63" t="s">
        <v>5277</v>
      </c>
      <c r="E63" t="s">
        <v>4995</v>
      </c>
      <c r="F63">
        <v>3</v>
      </c>
      <c r="G63">
        <v>0</v>
      </c>
    </row>
    <row r="64" spans="1:7">
      <c r="A64" s="115" t="s">
        <v>20</v>
      </c>
      <c r="B64" s="113" t="s">
        <v>21</v>
      </c>
      <c r="C64" s="113" t="s">
        <v>22</v>
      </c>
      <c r="D64" t="s">
        <v>5277</v>
      </c>
      <c r="E64" t="s">
        <v>4995</v>
      </c>
      <c r="F64">
        <v>3</v>
      </c>
      <c r="G64">
        <v>0</v>
      </c>
    </row>
    <row r="65" spans="1:7">
      <c r="A65" s="115" t="s">
        <v>23</v>
      </c>
      <c r="B65" s="113" t="s">
        <v>24</v>
      </c>
      <c r="C65" s="113" t="s">
        <v>25</v>
      </c>
      <c r="D65" t="s">
        <v>5277</v>
      </c>
      <c r="E65" t="s">
        <v>4995</v>
      </c>
      <c r="F65">
        <v>3</v>
      </c>
      <c r="G65">
        <v>0</v>
      </c>
    </row>
    <row r="66" spans="1:7">
      <c r="A66" s="115" t="s">
        <v>26</v>
      </c>
      <c r="B66" s="113" t="s">
        <v>27</v>
      </c>
      <c r="C66" s="113" t="s">
        <v>28</v>
      </c>
      <c r="D66" t="s">
        <v>5277</v>
      </c>
      <c r="E66" t="s">
        <v>4995</v>
      </c>
      <c r="F66">
        <v>3</v>
      </c>
      <c r="G66">
        <v>0</v>
      </c>
    </row>
    <row r="67" spans="1:7">
      <c r="A67" s="115" t="s">
        <v>29</v>
      </c>
      <c r="B67" s="113" t="s">
        <v>30</v>
      </c>
      <c r="C67" s="113" t="s">
        <v>31</v>
      </c>
      <c r="D67" t="s">
        <v>5277</v>
      </c>
      <c r="E67" t="s">
        <v>4995</v>
      </c>
      <c r="F67">
        <v>3</v>
      </c>
      <c r="G67">
        <v>0</v>
      </c>
    </row>
    <row r="68" spans="1:7">
      <c r="A68" s="115" t="s">
        <v>32</v>
      </c>
      <c r="B68" s="113" t="s">
        <v>33</v>
      </c>
      <c r="C68" s="113" t="s">
        <v>34</v>
      </c>
      <c r="D68" t="s">
        <v>5277</v>
      </c>
      <c r="E68" t="s">
        <v>4995</v>
      </c>
      <c r="F68">
        <v>3</v>
      </c>
      <c r="G68">
        <v>0</v>
      </c>
    </row>
    <row r="69" spans="1:7">
      <c r="A69" s="115" t="s">
        <v>5278</v>
      </c>
      <c r="B69" s="113" t="s">
        <v>5279</v>
      </c>
      <c r="C69" s="113" t="s">
        <v>5280</v>
      </c>
    </row>
    <row r="70" spans="1:7">
      <c r="A70" s="115" t="s">
        <v>5281</v>
      </c>
      <c r="B70" s="113" t="s">
        <v>5282</v>
      </c>
      <c r="C70" s="113" t="s">
        <v>5283</v>
      </c>
    </row>
    <row r="71" spans="1:7">
      <c r="A71" s="115" t="s">
        <v>5284</v>
      </c>
      <c r="B71" s="113" t="s">
        <v>5285</v>
      </c>
      <c r="C71" s="113" t="s">
        <v>5286</v>
      </c>
    </row>
    <row r="72" spans="1:7">
      <c r="A72" s="115" t="s">
        <v>5287</v>
      </c>
      <c r="B72" s="113" t="s">
        <v>5288</v>
      </c>
      <c r="C72" s="113" t="s">
        <v>5289</v>
      </c>
    </row>
    <row r="73" spans="1:7">
      <c r="A73" s="115" t="s">
        <v>5290</v>
      </c>
      <c r="B73" s="113" t="s">
        <v>5291</v>
      </c>
      <c r="C73" s="113" t="s">
        <v>5292</v>
      </c>
    </row>
    <row r="74" spans="1:7">
      <c r="A74" s="115" t="s">
        <v>5293</v>
      </c>
      <c r="B74" s="113" t="s">
        <v>5294</v>
      </c>
      <c r="C74" s="113" t="s">
        <v>5295</v>
      </c>
    </row>
    <row r="75" spans="1:7">
      <c r="A75" s="115" t="s">
        <v>5296</v>
      </c>
      <c r="B75" s="113" t="s">
        <v>5297</v>
      </c>
      <c r="C75" s="113" t="s">
        <v>5298</v>
      </c>
    </row>
    <row r="76" spans="1:7">
      <c r="A76" s="115" t="s">
        <v>5299</v>
      </c>
      <c r="B76" s="113" t="s">
        <v>5300</v>
      </c>
      <c r="C76" s="113" t="s">
        <v>5301</v>
      </c>
    </row>
    <row r="77" spans="1:7">
      <c r="A77" s="115" t="s">
        <v>5302</v>
      </c>
      <c r="B77" s="113" t="s">
        <v>5303</v>
      </c>
      <c r="C77" s="113" t="s">
        <v>5304</v>
      </c>
    </row>
    <row r="78" spans="1:7">
      <c r="A78" s="115" t="s">
        <v>5305</v>
      </c>
      <c r="B78" s="113" t="s">
        <v>5306</v>
      </c>
      <c r="C78" s="113" t="s">
        <v>5307</v>
      </c>
    </row>
    <row r="79" spans="1:7">
      <c r="A79" s="115" t="s">
        <v>5308</v>
      </c>
      <c r="B79" s="113" t="s">
        <v>5309</v>
      </c>
      <c r="C79" s="113" t="s">
        <v>5310</v>
      </c>
    </row>
    <row r="80" spans="1:7">
      <c r="A80" s="115" t="s">
        <v>35</v>
      </c>
      <c r="B80" s="113" t="s">
        <v>36</v>
      </c>
      <c r="C80" s="113" t="s">
        <v>37</v>
      </c>
      <c r="D80" t="s">
        <v>5311</v>
      </c>
      <c r="E80" t="s">
        <v>4998</v>
      </c>
      <c r="F80">
        <v>3</v>
      </c>
      <c r="G80">
        <v>0</v>
      </c>
    </row>
    <row r="81" spans="1:7">
      <c r="A81" s="115" t="s">
        <v>38</v>
      </c>
      <c r="B81" s="113" t="s">
        <v>39</v>
      </c>
      <c r="C81" s="113" t="s">
        <v>40</v>
      </c>
      <c r="D81" t="s">
        <v>5311</v>
      </c>
      <c r="E81" t="s">
        <v>4998</v>
      </c>
      <c r="F81">
        <v>3</v>
      </c>
      <c r="G81">
        <v>0</v>
      </c>
    </row>
    <row r="82" spans="1:7">
      <c r="A82" s="115" t="s">
        <v>41</v>
      </c>
      <c r="B82" s="113" t="s">
        <v>42</v>
      </c>
      <c r="C82" s="113" t="s">
        <v>43</v>
      </c>
      <c r="D82" t="s">
        <v>5311</v>
      </c>
      <c r="E82" t="s">
        <v>4998</v>
      </c>
      <c r="F82">
        <v>3</v>
      </c>
      <c r="G82">
        <v>0</v>
      </c>
    </row>
    <row r="83" spans="1:7">
      <c r="A83" s="115" t="s">
        <v>5312</v>
      </c>
      <c r="B83" s="113" t="s">
        <v>5313</v>
      </c>
      <c r="C83" s="113" t="s">
        <v>5314</v>
      </c>
    </row>
    <row r="84" spans="1:7">
      <c r="A84" s="115" t="s">
        <v>5315</v>
      </c>
      <c r="B84" s="113" t="s">
        <v>5316</v>
      </c>
      <c r="C84" s="113" t="s">
        <v>5317</v>
      </c>
    </row>
    <row r="85" spans="1:7">
      <c r="A85" s="115" t="s">
        <v>5318</v>
      </c>
      <c r="B85" s="113" t="s">
        <v>5319</v>
      </c>
      <c r="C85" s="113" t="s">
        <v>5320</v>
      </c>
    </row>
    <row r="86" spans="1:7">
      <c r="A86" s="115" t="s">
        <v>5321</v>
      </c>
      <c r="B86" s="113" t="s">
        <v>5322</v>
      </c>
      <c r="C86" s="113" t="s">
        <v>5323</v>
      </c>
    </row>
    <row r="87" spans="1:7">
      <c r="A87" s="115" t="s">
        <v>5324</v>
      </c>
      <c r="B87" s="113" t="s">
        <v>5325</v>
      </c>
      <c r="C87" s="113" t="s">
        <v>5326</v>
      </c>
    </row>
    <row r="88" spans="1:7">
      <c r="A88" s="115" t="s">
        <v>5327</v>
      </c>
      <c r="B88" s="113" t="s">
        <v>5328</v>
      </c>
      <c r="C88" s="113" t="s">
        <v>5329</v>
      </c>
    </row>
    <row r="89" spans="1:7">
      <c r="A89" s="115" t="s">
        <v>5330</v>
      </c>
      <c r="B89" s="113" t="s">
        <v>5331</v>
      </c>
      <c r="C89" s="113" t="s">
        <v>5332</v>
      </c>
    </row>
    <row r="90" spans="1:7">
      <c r="A90" s="115" t="s">
        <v>5333</v>
      </c>
      <c r="B90" s="113" t="s">
        <v>5334</v>
      </c>
      <c r="C90" s="113" t="s">
        <v>5335</v>
      </c>
    </row>
    <row r="91" spans="1:7">
      <c r="A91" s="115" t="s">
        <v>5336</v>
      </c>
      <c r="B91" s="113" t="s">
        <v>5337</v>
      </c>
      <c r="C91" s="113" t="s">
        <v>5338</v>
      </c>
    </row>
    <row r="92" spans="1:7">
      <c r="A92" s="115" t="s">
        <v>5339</v>
      </c>
      <c r="B92" s="113" t="s">
        <v>5340</v>
      </c>
      <c r="C92" s="113" t="s">
        <v>5341</v>
      </c>
    </row>
    <row r="93" spans="1:7">
      <c r="A93" s="115" t="s">
        <v>5342</v>
      </c>
      <c r="B93" s="113" t="s">
        <v>5343</v>
      </c>
      <c r="C93" s="113" t="s">
        <v>5344</v>
      </c>
    </row>
    <row r="94" spans="1:7">
      <c r="A94" s="115" t="s">
        <v>5345</v>
      </c>
      <c r="B94" s="113" t="s">
        <v>5346</v>
      </c>
      <c r="C94" s="113" t="s">
        <v>5347</v>
      </c>
    </row>
    <row r="95" spans="1:7">
      <c r="A95" s="115" t="s">
        <v>44</v>
      </c>
      <c r="B95" s="113" t="s">
        <v>45</v>
      </c>
      <c r="C95" s="113" t="s">
        <v>5211</v>
      </c>
      <c r="D95" t="s">
        <v>5265</v>
      </c>
      <c r="E95" t="s">
        <v>5433</v>
      </c>
      <c r="F95">
        <v>2</v>
      </c>
      <c r="G95">
        <v>0</v>
      </c>
    </row>
    <row r="96" spans="1:7">
      <c r="A96" s="115" t="s">
        <v>103</v>
      </c>
      <c r="B96" s="113" t="s">
        <v>105</v>
      </c>
      <c r="C96" s="113" t="s">
        <v>106</v>
      </c>
      <c r="D96" t="s">
        <v>5348</v>
      </c>
      <c r="E96" t="s">
        <v>4989</v>
      </c>
      <c r="F96">
        <v>3</v>
      </c>
      <c r="G96">
        <v>0</v>
      </c>
    </row>
    <row r="97" spans="1:7">
      <c r="A97" s="115" t="s">
        <v>107</v>
      </c>
      <c r="B97" s="113" t="s">
        <v>109</v>
      </c>
      <c r="C97" s="113" t="s">
        <v>110</v>
      </c>
      <c r="D97" t="s">
        <v>5348</v>
      </c>
      <c r="E97" t="s">
        <v>4989</v>
      </c>
      <c r="F97">
        <v>3</v>
      </c>
      <c r="G97">
        <v>0</v>
      </c>
    </row>
    <row r="98" spans="1:7">
      <c r="A98" s="115" t="s">
        <v>111</v>
      </c>
      <c r="B98" s="113" t="s">
        <v>112</v>
      </c>
      <c r="C98" s="113" t="s">
        <v>113</v>
      </c>
      <c r="D98" t="s">
        <v>5348</v>
      </c>
      <c r="E98" t="s">
        <v>4989</v>
      </c>
      <c r="F98">
        <v>3</v>
      </c>
      <c r="G98">
        <v>0</v>
      </c>
    </row>
    <row r="99" spans="1:7">
      <c r="A99" s="115" t="s">
        <v>114</v>
      </c>
      <c r="B99" s="113" t="s">
        <v>115</v>
      </c>
      <c r="C99" s="113" t="s">
        <v>116</v>
      </c>
      <c r="D99" t="s">
        <v>5348</v>
      </c>
      <c r="E99" t="s">
        <v>4989</v>
      </c>
      <c r="F99">
        <v>3</v>
      </c>
      <c r="G99">
        <v>0</v>
      </c>
    </row>
    <row r="100" spans="1:7">
      <c r="A100" s="115" t="s">
        <v>117</v>
      </c>
      <c r="B100" s="113" t="s">
        <v>118</v>
      </c>
      <c r="C100" s="113" t="s">
        <v>119</v>
      </c>
      <c r="D100" t="s">
        <v>5348</v>
      </c>
      <c r="E100" t="s">
        <v>4989</v>
      </c>
      <c r="F100">
        <v>3</v>
      </c>
      <c r="G100">
        <v>0</v>
      </c>
    </row>
    <row r="101" spans="1:7">
      <c r="A101" s="115" t="s">
        <v>120</v>
      </c>
      <c r="B101" s="113" t="s">
        <v>121</v>
      </c>
      <c r="C101" s="113" t="s">
        <v>122</v>
      </c>
      <c r="D101" t="s">
        <v>5348</v>
      </c>
      <c r="E101" t="s">
        <v>4989</v>
      </c>
      <c r="F101">
        <v>3</v>
      </c>
      <c r="G101">
        <v>0</v>
      </c>
    </row>
    <row r="102" spans="1:7">
      <c r="A102" s="115" t="s">
        <v>123</v>
      </c>
      <c r="B102" s="113" t="s">
        <v>125</v>
      </c>
      <c r="C102" s="113" t="s">
        <v>126</v>
      </c>
      <c r="D102" t="s">
        <v>5348</v>
      </c>
      <c r="E102" t="s">
        <v>4989</v>
      </c>
      <c r="F102">
        <v>3</v>
      </c>
      <c r="G102">
        <v>0</v>
      </c>
    </row>
    <row r="103" spans="1:7">
      <c r="A103" s="115" t="s">
        <v>127</v>
      </c>
      <c r="B103" s="113" t="s">
        <v>128</v>
      </c>
      <c r="C103" s="113" t="s">
        <v>129</v>
      </c>
      <c r="D103" t="s">
        <v>5348</v>
      </c>
      <c r="E103" t="s">
        <v>4989</v>
      </c>
      <c r="F103">
        <v>3</v>
      </c>
      <c r="G103">
        <v>0</v>
      </c>
    </row>
    <row r="104" spans="1:7">
      <c r="A104" s="115" t="s">
        <v>130</v>
      </c>
      <c r="B104" s="113" t="s">
        <v>132</v>
      </c>
      <c r="C104" s="113" t="s">
        <v>133</v>
      </c>
      <c r="D104" t="s">
        <v>5348</v>
      </c>
      <c r="E104" t="s">
        <v>4989</v>
      </c>
      <c r="F104">
        <v>3</v>
      </c>
      <c r="G104">
        <v>0</v>
      </c>
    </row>
    <row r="105" spans="1:7">
      <c r="A105" s="115" t="s">
        <v>134</v>
      </c>
      <c r="B105" s="113" t="s">
        <v>136</v>
      </c>
      <c r="C105" s="113" t="s">
        <v>137</v>
      </c>
      <c r="D105" t="s">
        <v>5348</v>
      </c>
      <c r="E105" t="s">
        <v>4989</v>
      </c>
      <c r="F105">
        <v>3</v>
      </c>
      <c r="G105">
        <v>0</v>
      </c>
    </row>
    <row r="106" spans="1:7">
      <c r="A106" s="115" t="s">
        <v>138</v>
      </c>
      <c r="B106" s="113" t="s">
        <v>139</v>
      </c>
      <c r="C106" s="113" t="s">
        <v>140</v>
      </c>
      <c r="D106" t="s">
        <v>5348</v>
      </c>
      <c r="E106" t="s">
        <v>4989</v>
      </c>
      <c r="F106">
        <v>3</v>
      </c>
      <c r="G106">
        <v>0</v>
      </c>
    </row>
    <row r="107" spans="1:7">
      <c r="A107" s="115" t="s">
        <v>141</v>
      </c>
      <c r="B107" s="113" t="s">
        <v>142</v>
      </c>
      <c r="C107" s="113" t="s">
        <v>143</v>
      </c>
      <c r="D107" t="s">
        <v>5348</v>
      </c>
      <c r="E107" t="s">
        <v>4989</v>
      </c>
      <c r="F107">
        <v>3</v>
      </c>
      <c r="G107">
        <v>0</v>
      </c>
    </row>
    <row r="108" spans="1:7">
      <c r="A108" s="115" t="s">
        <v>144</v>
      </c>
      <c r="B108" s="113" t="s">
        <v>145</v>
      </c>
      <c r="C108" s="113" t="s">
        <v>146</v>
      </c>
      <c r="D108" t="s">
        <v>5348</v>
      </c>
      <c r="E108" t="s">
        <v>4989</v>
      </c>
      <c r="F108">
        <v>3</v>
      </c>
      <c r="G108">
        <v>0</v>
      </c>
    </row>
    <row r="109" spans="1:7">
      <c r="A109" s="115" t="s">
        <v>147</v>
      </c>
      <c r="B109" s="113" t="s">
        <v>149</v>
      </c>
      <c r="C109" s="113" t="s">
        <v>150</v>
      </c>
      <c r="D109" t="s">
        <v>5348</v>
      </c>
      <c r="E109" t="s">
        <v>4989</v>
      </c>
      <c r="F109">
        <v>3</v>
      </c>
      <c r="G109">
        <v>0</v>
      </c>
    </row>
    <row r="110" spans="1:7">
      <c r="A110" s="115" t="s">
        <v>151</v>
      </c>
      <c r="B110" s="113" t="s">
        <v>152</v>
      </c>
      <c r="C110" s="113" t="s">
        <v>153</v>
      </c>
      <c r="D110" t="s">
        <v>5348</v>
      </c>
      <c r="E110" t="s">
        <v>4989</v>
      </c>
      <c r="F110">
        <v>3</v>
      </c>
      <c r="G110">
        <v>0</v>
      </c>
    </row>
    <row r="111" spans="1:7">
      <c r="A111" s="115" t="s">
        <v>154</v>
      </c>
      <c r="B111" s="113" t="s">
        <v>155</v>
      </c>
      <c r="C111" s="113" t="s">
        <v>156</v>
      </c>
      <c r="D111" t="s">
        <v>5348</v>
      </c>
      <c r="E111" t="s">
        <v>4989</v>
      </c>
      <c r="F111">
        <v>3</v>
      </c>
      <c r="G111">
        <v>0</v>
      </c>
    </row>
    <row r="112" spans="1:7">
      <c r="A112" s="115" t="s">
        <v>157</v>
      </c>
      <c r="B112" s="113" t="s">
        <v>158</v>
      </c>
      <c r="C112" s="113" t="s">
        <v>159</v>
      </c>
      <c r="D112" t="s">
        <v>5348</v>
      </c>
      <c r="E112" t="s">
        <v>4989</v>
      </c>
      <c r="F112">
        <v>3</v>
      </c>
      <c r="G112">
        <v>0</v>
      </c>
    </row>
    <row r="113" spans="1:7">
      <c r="A113" s="115" t="s">
        <v>160</v>
      </c>
      <c r="B113" s="113" t="s">
        <v>161</v>
      </c>
      <c r="C113" s="113" t="s">
        <v>162</v>
      </c>
      <c r="D113" t="s">
        <v>5348</v>
      </c>
      <c r="E113" t="s">
        <v>4989</v>
      </c>
      <c r="F113">
        <v>3</v>
      </c>
      <c r="G113">
        <v>0</v>
      </c>
    </row>
    <row r="114" spans="1:7">
      <c r="A114" s="115" t="s">
        <v>163</v>
      </c>
      <c r="B114" s="113" t="s">
        <v>164</v>
      </c>
      <c r="C114" s="113" t="s">
        <v>165</v>
      </c>
      <c r="D114" t="s">
        <v>5348</v>
      </c>
      <c r="E114" t="s">
        <v>4989</v>
      </c>
      <c r="F114">
        <v>3</v>
      </c>
      <c r="G114">
        <v>0</v>
      </c>
    </row>
    <row r="115" spans="1:7">
      <c r="A115" s="115" t="s">
        <v>166</v>
      </c>
      <c r="B115" s="113" t="s">
        <v>167</v>
      </c>
      <c r="C115" s="113" t="s">
        <v>168</v>
      </c>
      <c r="D115" t="s">
        <v>5348</v>
      </c>
      <c r="E115" t="s">
        <v>4989</v>
      </c>
      <c r="F115">
        <v>3</v>
      </c>
      <c r="G115">
        <v>0</v>
      </c>
    </row>
    <row r="116" spans="1:7">
      <c r="A116" s="115" t="s">
        <v>169</v>
      </c>
      <c r="B116" s="113" t="s">
        <v>171</v>
      </c>
      <c r="C116" s="113" t="s">
        <v>172</v>
      </c>
      <c r="D116" t="s">
        <v>5348</v>
      </c>
      <c r="E116" t="s">
        <v>4989</v>
      </c>
      <c r="F116">
        <v>3</v>
      </c>
      <c r="G116">
        <v>0</v>
      </c>
    </row>
    <row r="117" spans="1:7">
      <c r="A117" s="115" t="s">
        <v>173</v>
      </c>
      <c r="B117" s="113" t="s">
        <v>175</v>
      </c>
      <c r="C117" s="113" t="s">
        <v>176</v>
      </c>
      <c r="D117" t="s">
        <v>5348</v>
      </c>
      <c r="E117" t="s">
        <v>4989</v>
      </c>
      <c r="F117">
        <v>3</v>
      </c>
      <c r="G117">
        <v>0</v>
      </c>
    </row>
    <row r="118" spans="1:7">
      <c r="A118" s="115" t="s">
        <v>177</v>
      </c>
      <c r="B118" s="113" t="s">
        <v>179</v>
      </c>
      <c r="C118" s="113" t="s">
        <v>180</v>
      </c>
      <c r="D118" t="s">
        <v>5348</v>
      </c>
      <c r="E118" t="s">
        <v>4989</v>
      </c>
      <c r="F118">
        <v>3</v>
      </c>
      <c r="G118">
        <v>0</v>
      </c>
    </row>
    <row r="119" spans="1:7">
      <c r="A119" s="115" t="s">
        <v>170</v>
      </c>
      <c r="B119" s="113" t="s">
        <v>181</v>
      </c>
      <c r="C119" s="113" t="s">
        <v>182</v>
      </c>
      <c r="D119" t="s">
        <v>5348</v>
      </c>
      <c r="E119" t="s">
        <v>4989</v>
      </c>
      <c r="F119">
        <v>3</v>
      </c>
      <c r="G119">
        <v>0</v>
      </c>
    </row>
    <row r="120" spans="1:7">
      <c r="A120" s="115" t="s">
        <v>183</v>
      </c>
      <c r="B120" s="113" t="s">
        <v>184</v>
      </c>
      <c r="C120" s="113" t="s">
        <v>185</v>
      </c>
      <c r="D120" t="s">
        <v>5348</v>
      </c>
      <c r="E120" t="s">
        <v>4989</v>
      </c>
      <c r="F120">
        <v>3</v>
      </c>
      <c r="G120">
        <v>0</v>
      </c>
    </row>
    <row r="121" spans="1:7">
      <c r="A121" s="115" t="s">
        <v>186</v>
      </c>
      <c r="B121" s="113" t="s">
        <v>187</v>
      </c>
      <c r="C121" s="113" t="s">
        <v>188</v>
      </c>
      <c r="D121" t="s">
        <v>5348</v>
      </c>
      <c r="E121" t="s">
        <v>4989</v>
      </c>
      <c r="F121">
        <v>3</v>
      </c>
      <c r="G121">
        <v>0</v>
      </c>
    </row>
    <row r="122" spans="1:7">
      <c r="A122" s="115" t="s">
        <v>189</v>
      </c>
      <c r="B122" s="113" t="s">
        <v>190</v>
      </c>
      <c r="C122" s="113" t="s">
        <v>191</v>
      </c>
      <c r="D122" t="s">
        <v>5348</v>
      </c>
      <c r="E122" t="s">
        <v>4989</v>
      </c>
      <c r="F122">
        <v>3</v>
      </c>
      <c r="G122">
        <v>0</v>
      </c>
    </row>
    <row r="123" spans="1:7">
      <c r="A123" s="115" t="s">
        <v>192</v>
      </c>
      <c r="B123" s="113" t="s">
        <v>193</v>
      </c>
      <c r="C123" s="113" t="s">
        <v>194</v>
      </c>
      <c r="D123" t="s">
        <v>5348</v>
      </c>
      <c r="E123" t="s">
        <v>4989</v>
      </c>
      <c r="F123">
        <v>3</v>
      </c>
      <c r="G123">
        <v>0</v>
      </c>
    </row>
    <row r="124" spans="1:7">
      <c r="A124" s="115" t="s">
        <v>108</v>
      </c>
      <c r="B124" s="113" t="s">
        <v>195</v>
      </c>
      <c r="C124" s="113" t="s">
        <v>196</v>
      </c>
      <c r="D124" t="s">
        <v>5348</v>
      </c>
      <c r="E124" t="s">
        <v>4989</v>
      </c>
      <c r="F124">
        <v>3</v>
      </c>
      <c r="G124">
        <v>0</v>
      </c>
    </row>
    <row r="125" spans="1:7">
      <c r="A125" s="115" t="s">
        <v>197</v>
      </c>
      <c r="B125" s="113" t="s">
        <v>198</v>
      </c>
      <c r="C125" s="113" t="s">
        <v>199</v>
      </c>
      <c r="D125" t="s">
        <v>5348</v>
      </c>
      <c r="E125" t="s">
        <v>4989</v>
      </c>
      <c r="F125">
        <v>3</v>
      </c>
      <c r="G125">
        <v>0</v>
      </c>
    </row>
    <row r="126" spans="1:7">
      <c r="A126" s="115" t="s">
        <v>200</v>
      </c>
      <c r="B126" s="113" t="s">
        <v>202</v>
      </c>
      <c r="C126" s="113" t="s">
        <v>203</v>
      </c>
      <c r="D126" t="s">
        <v>5348</v>
      </c>
      <c r="E126" t="s">
        <v>4989</v>
      </c>
      <c r="F126">
        <v>3</v>
      </c>
      <c r="G126">
        <v>0</v>
      </c>
    </row>
    <row r="127" spans="1:7">
      <c r="A127" s="115" t="s">
        <v>204</v>
      </c>
      <c r="B127" s="113" t="s">
        <v>205</v>
      </c>
      <c r="C127" s="113" t="s">
        <v>206</v>
      </c>
      <c r="D127" t="s">
        <v>5348</v>
      </c>
      <c r="E127" t="s">
        <v>4989</v>
      </c>
      <c r="F127">
        <v>3</v>
      </c>
      <c r="G127">
        <v>0</v>
      </c>
    </row>
    <row r="128" spans="1:7">
      <c r="A128" s="115" t="s">
        <v>207</v>
      </c>
      <c r="B128" s="113" t="s">
        <v>209</v>
      </c>
      <c r="C128" s="113" t="s">
        <v>210</v>
      </c>
      <c r="D128" t="s">
        <v>5348</v>
      </c>
      <c r="E128" t="s">
        <v>4989</v>
      </c>
      <c r="F128">
        <v>3</v>
      </c>
      <c r="G128">
        <v>0</v>
      </c>
    </row>
    <row r="129" spans="1:7">
      <c r="A129" s="115" t="s">
        <v>211</v>
      </c>
      <c r="B129" s="113" t="s">
        <v>212</v>
      </c>
      <c r="C129" s="113" t="s">
        <v>213</v>
      </c>
      <c r="D129" t="s">
        <v>5348</v>
      </c>
      <c r="E129" t="s">
        <v>4989</v>
      </c>
      <c r="F129">
        <v>3</v>
      </c>
      <c r="G129">
        <v>0</v>
      </c>
    </row>
    <row r="130" spans="1:7">
      <c r="A130" s="115" t="s">
        <v>214</v>
      </c>
      <c r="B130" s="113" t="s">
        <v>215</v>
      </c>
      <c r="C130" s="113" t="s">
        <v>216</v>
      </c>
      <c r="D130" t="s">
        <v>5348</v>
      </c>
      <c r="E130" t="s">
        <v>4989</v>
      </c>
      <c r="F130">
        <v>3</v>
      </c>
      <c r="G130">
        <v>0</v>
      </c>
    </row>
    <row r="131" spans="1:7">
      <c r="A131" s="115" t="s">
        <v>217</v>
      </c>
      <c r="B131" s="113" t="s">
        <v>219</v>
      </c>
      <c r="C131" s="113" t="s">
        <v>220</v>
      </c>
      <c r="D131" t="s">
        <v>5348</v>
      </c>
      <c r="E131" t="s">
        <v>4989</v>
      </c>
      <c r="F131">
        <v>3</v>
      </c>
      <c r="G131">
        <v>0</v>
      </c>
    </row>
    <row r="132" spans="1:7">
      <c r="A132" s="115" t="s">
        <v>221</v>
      </c>
      <c r="B132" s="113" t="s">
        <v>223</v>
      </c>
      <c r="C132" s="113" t="s">
        <v>224</v>
      </c>
      <c r="D132" t="s">
        <v>5348</v>
      </c>
      <c r="E132" t="s">
        <v>4989</v>
      </c>
      <c r="F132">
        <v>3</v>
      </c>
      <c r="G132">
        <v>0</v>
      </c>
    </row>
    <row r="133" spans="1:7">
      <c r="A133" s="115" t="s">
        <v>218</v>
      </c>
      <c r="B133" s="113" t="s">
        <v>225</v>
      </c>
      <c r="C133" s="113" t="s">
        <v>226</v>
      </c>
      <c r="D133" t="s">
        <v>5348</v>
      </c>
      <c r="E133" t="s">
        <v>4989</v>
      </c>
      <c r="F133">
        <v>3</v>
      </c>
      <c r="G133">
        <v>0</v>
      </c>
    </row>
    <row r="134" spans="1:7">
      <c r="A134" s="115" t="s">
        <v>227</v>
      </c>
      <c r="B134" s="113" t="s">
        <v>229</v>
      </c>
      <c r="C134" s="113" t="s">
        <v>230</v>
      </c>
      <c r="D134" t="s">
        <v>5348</v>
      </c>
      <c r="E134" t="s">
        <v>4989</v>
      </c>
      <c r="F134">
        <v>3</v>
      </c>
      <c r="G134">
        <v>0</v>
      </c>
    </row>
    <row r="135" spans="1:7">
      <c r="A135" s="115" t="s">
        <v>231</v>
      </c>
      <c r="B135" s="113" t="s">
        <v>232</v>
      </c>
      <c r="C135" s="113" t="s">
        <v>233</v>
      </c>
      <c r="D135" t="s">
        <v>5348</v>
      </c>
      <c r="E135" t="s">
        <v>4989</v>
      </c>
      <c r="F135">
        <v>3</v>
      </c>
      <c r="G135">
        <v>0</v>
      </c>
    </row>
    <row r="136" spans="1:7">
      <c r="A136" s="115" t="s">
        <v>234</v>
      </c>
      <c r="B136" s="113" t="s">
        <v>235</v>
      </c>
      <c r="C136" s="113" t="s">
        <v>236</v>
      </c>
      <c r="D136" t="s">
        <v>5348</v>
      </c>
      <c r="E136" t="s">
        <v>4989</v>
      </c>
      <c r="F136">
        <v>3</v>
      </c>
      <c r="G136">
        <v>0</v>
      </c>
    </row>
    <row r="137" spans="1:7">
      <c r="A137" s="115" t="s">
        <v>237</v>
      </c>
      <c r="B137" s="113" t="s">
        <v>239</v>
      </c>
      <c r="C137" s="113" t="s">
        <v>240</v>
      </c>
      <c r="D137" t="s">
        <v>5348</v>
      </c>
      <c r="E137" t="s">
        <v>4989</v>
      </c>
      <c r="F137">
        <v>3</v>
      </c>
      <c r="G137">
        <v>0</v>
      </c>
    </row>
    <row r="138" spans="1:7">
      <c r="A138" s="115" t="s">
        <v>241</v>
      </c>
      <c r="B138" s="113" t="s">
        <v>242</v>
      </c>
      <c r="C138" s="113" t="s">
        <v>243</v>
      </c>
      <c r="D138" t="s">
        <v>5348</v>
      </c>
      <c r="E138" t="s">
        <v>4989</v>
      </c>
      <c r="F138">
        <v>3</v>
      </c>
      <c r="G138">
        <v>0</v>
      </c>
    </row>
    <row r="139" spans="1:7">
      <c r="A139" s="115" t="s">
        <v>238</v>
      </c>
      <c r="B139" s="113" t="s">
        <v>244</v>
      </c>
      <c r="C139" s="113" t="s">
        <v>245</v>
      </c>
      <c r="D139" t="s">
        <v>5348</v>
      </c>
      <c r="E139" t="s">
        <v>4989</v>
      </c>
      <c r="F139">
        <v>3</v>
      </c>
      <c r="G139">
        <v>0</v>
      </c>
    </row>
    <row r="140" spans="1:7">
      <c r="A140" s="115" t="s">
        <v>246</v>
      </c>
      <c r="B140" s="113" t="s">
        <v>247</v>
      </c>
      <c r="C140" s="113" t="s">
        <v>248</v>
      </c>
      <c r="D140" t="s">
        <v>5348</v>
      </c>
      <c r="E140" t="s">
        <v>4989</v>
      </c>
      <c r="F140">
        <v>3</v>
      </c>
      <c r="G140">
        <v>0</v>
      </c>
    </row>
    <row r="141" spans="1:7">
      <c r="A141" s="115" t="s">
        <v>249</v>
      </c>
      <c r="B141" s="113" t="s">
        <v>250</v>
      </c>
      <c r="C141" s="113" t="s">
        <v>251</v>
      </c>
      <c r="D141" t="s">
        <v>5348</v>
      </c>
      <c r="E141" t="s">
        <v>4989</v>
      </c>
      <c r="F141">
        <v>3</v>
      </c>
      <c r="G141">
        <v>0</v>
      </c>
    </row>
    <row r="142" spans="1:7">
      <c r="A142" s="115" t="s">
        <v>252</v>
      </c>
      <c r="B142" s="113" t="s">
        <v>253</v>
      </c>
      <c r="C142" s="113" t="s">
        <v>254</v>
      </c>
      <c r="D142" t="s">
        <v>5348</v>
      </c>
      <c r="E142" t="s">
        <v>4989</v>
      </c>
      <c r="F142">
        <v>3</v>
      </c>
      <c r="G142">
        <v>0</v>
      </c>
    </row>
    <row r="143" spans="1:7">
      <c r="A143" s="115" t="s">
        <v>255</v>
      </c>
      <c r="B143" s="113" t="s">
        <v>256</v>
      </c>
      <c r="C143" s="113" t="s">
        <v>257</v>
      </c>
      <c r="D143" t="s">
        <v>5348</v>
      </c>
      <c r="E143" t="s">
        <v>4989</v>
      </c>
      <c r="F143">
        <v>3</v>
      </c>
      <c r="G143">
        <v>0</v>
      </c>
    </row>
    <row r="144" spans="1:7">
      <c r="A144" s="115" t="s">
        <v>222</v>
      </c>
      <c r="B144" s="113" t="s">
        <v>258</v>
      </c>
      <c r="C144" s="113" t="s">
        <v>259</v>
      </c>
      <c r="D144" t="s">
        <v>5348</v>
      </c>
      <c r="E144" t="s">
        <v>4989</v>
      </c>
      <c r="F144">
        <v>3</v>
      </c>
      <c r="G144">
        <v>0</v>
      </c>
    </row>
    <row r="145" spans="1:7">
      <c r="A145" s="115" t="s">
        <v>260</v>
      </c>
      <c r="B145" s="113" t="s">
        <v>261</v>
      </c>
      <c r="C145" s="113" t="s">
        <v>262</v>
      </c>
      <c r="D145" t="s">
        <v>5348</v>
      </c>
      <c r="E145" t="s">
        <v>4989</v>
      </c>
      <c r="F145">
        <v>3</v>
      </c>
      <c r="G145">
        <v>0</v>
      </c>
    </row>
    <row r="146" spans="1:7">
      <c r="A146" s="115" t="s">
        <v>263</v>
      </c>
      <c r="B146" s="113" t="s">
        <v>265</v>
      </c>
      <c r="C146" s="113" t="s">
        <v>266</v>
      </c>
      <c r="D146" t="s">
        <v>5348</v>
      </c>
      <c r="E146" t="s">
        <v>4989</v>
      </c>
      <c r="F146">
        <v>3</v>
      </c>
      <c r="G146">
        <v>0</v>
      </c>
    </row>
    <row r="147" spans="1:7">
      <c r="A147" s="115" t="s">
        <v>267</v>
      </c>
      <c r="B147" s="113" t="s">
        <v>268</v>
      </c>
      <c r="C147" s="113" t="s">
        <v>269</v>
      </c>
      <c r="D147" t="s">
        <v>5348</v>
      </c>
      <c r="E147" t="s">
        <v>4989</v>
      </c>
      <c r="F147">
        <v>3</v>
      </c>
      <c r="G147">
        <v>0</v>
      </c>
    </row>
    <row r="148" spans="1:7">
      <c r="A148" s="115" t="s">
        <v>270</v>
      </c>
      <c r="B148" s="113" t="s">
        <v>271</v>
      </c>
      <c r="C148" s="113" t="s">
        <v>272</v>
      </c>
      <c r="D148" t="s">
        <v>5348</v>
      </c>
      <c r="E148" t="s">
        <v>4989</v>
      </c>
      <c r="F148">
        <v>3</v>
      </c>
      <c r="G148">
        <v>0</v>
      </c>
    </row>
    <row r="149" spans="1:7">
      <c r="A149" s="115" t="s">
        <v>273</v>
      </c>
      <c r="B149" s="113" t="s">
        <v>274</v>
      </c>
      <c r="C149" s="113" t="s">
        <v>275</v>
      </c>
      <c r="D149" t="s">
        <v>5348</v>
      </c>
      <c r="E149" t="s">
        <v>4989</v>
      </c>
      <c r="F149">
        <v>3</v>
      </c>
      <c r="G149">
        <v>0</v>
      </c>
    </row>
    <row r="150" spans="1:7">
      <c r="A150" s="115" t="s">
        <v>276</v>
      </c>
      <c r="B150" s="113" t="s">
        <v>278</v>
      </c>
      <c r="C150" s="113" t="s">
        <v>279</v>
      </c>
      <c r="D150" t="s">
        <v>5348</v>
      </c>
      <c r="E150" t="s">
        <v>4989</v>
      </c>
      <c r="F150">
        <v>3</v>
      </c>
      <c r="G150">
        <v>0</v>
      </c>
    </row>
    <row r="151" spans="1:7">
      <c r="A151" s="115" t="s">
        <v>280</v>
      </c>
      <c r="B151" s="113" t="s">
        <v>282</v>
      </c>
      <c r="C151" s="113" t="s">
        <v>283</v>
      </c>
      <c r="D151" t="s">
        <v>5348</v>
      </c>
      <c r="E151" t="s">
        <v>4989</v>
      </c>
      <c r="F151">
        <v>3</v>
      </c>
      <c r="G151">
        <v>0</v>
      </c>
    </row>
    <row r="152" spans="1:7">
      <c r="A152" s="115" t="s">
        <v>284</v>
      </c>
      <c r="B152" s="113" t="s">
        <v>285</v>
      </c>
      <c r="C152" s="113" t="s">
        <v>286</v>
      </c>
      <c r="D152" t="s">
        <v>5348</v>
      </c>
      <c r="E152" t="s">
        <v>4989</v>
      </c>
      <c r="F152">
        <v>3</v>
      </c>
      <c r="G152">
        <v>0</v>
      </c>
    </row>
    <row r="153" spans="1:7">
      <c r="A153" s="115" t="s">
        <v>287</v>
      </c>
      <c r="B153" s="113" t="s">
        <v>288</v>
      </c>
      <c r="C153" s="113" t="s">
        <v>289</v>
      </c>
      <c r="D153" t="s">
        <v>5348</v>
      </c>
      <c r="E153" t="s">
        <v>4989</v>
      </c>
      <c r="F153">
        <v>3</v>
      </c>
      <c r="G153">
        <v>0</v>
      </c>
    </row>
    <row r="154" spans="1:7">
      <c r="A154" s="115" t="s">
        <v>290</v>
      </c>
      <c r="B154" s="113" t="s">
        <v>291</v>
      </c>
      <c r="C154" s="113" t="s">
        <v>292</v>
      </c>
      <c r="D154" t="s">
        <v>5348</v>
      </c>
      <c r="E154" t="s">
        <v>4989</v>
      </c>
      <c r="F154">
        <v>3</v>
      </c>
      <c r="G154">
        <v>0</v>
      </c>
    </row>
    <row r="155" spans="1:7">
      <c r="A155" s="115" t="s">
        <v>293</v>
      </c>
      <c r="B155" s="113" t="s">
        <v>294</v>
      </c>
      <c r="C155" s="113" t="s">
        <v>295</v>
      </c>
      <c r="D155" t="s">
        <v>5348</v>
      </c>
      <c r="E155" t="s">
        <v>4989</v>
      </c>
      <c r="F155">
        <v>3</v>
      </c>
      <c r="G155">
        <v>0</v>
      </c>
    </row>
    <row r="156" spans="1:7">
      <c r="A156" s="115" t="s">
        <v>296</v>
      </c>
      <c r="B156" s="113" t="s">
        <v>297</v>
      </c>
      <c r="C156" s="113" t="s">
        <v>298</v>
      </c>
      <c r="D156" t="s">
        <v>5348</v>
      </c>
      <c r="E156" t="s">
        <v>4989</v>
      </c>
      <c r="F156">
        <v>3</v>
      </c>
      <c r="G156">
        <v>0</v>
      </c>
    </row>
    <row r="157" spans="1:7">
      <c r="A157" s="115" t="s">
        <v>299</v>
      </c>
      <c r="B157" s="113" t="s">
        <v>300</v>
      </c>
      <c r="C157" s="113" t="s">
        <v>301</v>
      </c>
      <c r="D157" t="s">
        <v>5348</v>
      </c>
      <c r="E157" t="s">
        <v>4989</v>
      </c>
      <c r="F157">
        <v>3</v>
      </c>
      <c r="G157">
        <v>0</v>
      </c>
    </row>
    <row r="158" spans="1:7">
      <c r="A158" s="115" t="s">
        <v>302</v>
      </c>
      <c r="B158" s="113" t="s">
        <v>303</v>
      </c>
      <c r="C158" s="113" t="s">
        <v>304</v>
      </c>
      <c r="D158" t="s">
        <v>5348</v>
      </c>
      <c r="E158" t="s">
        <v>4989</v>
      </c>
      <c r="F158">
        <v>3</v>
      </c>
      <c r="G158">
        <v>0</v>
      </c>
    </row>
    <row r="159" spans="1:7">
      <c r="A159" s="115" t="s">
        <v>277</v>
      </c>
      <c r="B159" s="113" t="s">
        <v>305</v>
      </c>
      <c r="C159" s="113" t="s">
        <v>306</v>
      </c>
      <c r="D159" t="s">
        <v>5348</v>
      </c>
      <c r="E159" t="s">
        <v>4989</v>
      </c>
      <c r="F159">
        <v>3</v>
      </c>
      <c r="G159">
        <v>0</v>
      </c>
    </row>
    <row r="160" spans="1:7">
      <c r="A160" s="115" t="s">
        <v>307</v>
      </c>
      <c r="B160" s="113" t="s">
        <v>309</v>
      </c>
      <c r="C160" s="113" t="s">
        <v>310</v>
      </c>
      <c r="D160" t="s">
        <v>5348</v>
      </c>
      <c r="E160" t="s">
        <v>4989</v>
      </c>
      <c r="F160">
        <v>3</v>
      </c>
      <c r="G160">
        <v>0</v>
      </c>
    </row>
    <row r="161" spans="1:7">
      <c r="A161" s="115" t="s">
        <v>311</v>
      </c>
      <c r="B161" s="113" t="s">
        <v>313</v>
      </c>
      <c r="C161" s="113" t="s">
        <v>314</v>
      </c>
      <c r="D161" t="s">
        <v>5348</v>
      </c>
      <c r="E161" t="s">
        <v>4989</v>
      </c>
      <c r="F161">
        <v>3</v>
      </c>
      <c r="G161">
        <v>0</v>
      </c>
    </row>
    <row r="162" spans="1:7">
      <c r="A162" s="115" t="s">
        <v>315</v>
      </c>
      <c r="B162" s="113" t="s">
        <v>317</v>
      </c>
      <c r="C162" s="113" t="s">
        <v>318</v>
      </c>
      <c r="D162" t="s">
        <v>5348</v>
      </c>
      <c r="E162" t="s">
        <v>4989</v>
      </c>
      <c r="F162">
        <v>3</v>
      </c>
      <c r="G162">
        <v>0</v>
      </c>
    </row>
    <row r="163" spans="1:7">
      <c r="A163" s="115" t="s">
        <v>319</v>
      </c>
      <c r="B163" s="113" t="s">
        <v>321</v>
      </c>
      <c r="C163" s="113" t="s">
        <v>322</v>
      </c>
      <c r="D163" t="s">
        <v>5348</v>
      </c>
      <c r="E163" t="s">
        <v>4989</v>
      </c>
      <c r="F163">
        <v>3</v>
      </c>
      <c r="G163">
        <v>0</v>
      </c>
    </row>
    <row r="164" spans="1:7">
      <c r="A164" s="115" t="s">
        <v>323</v>
      </c>
      <c r="B164" s="113" t="s">
        <v>325</v>
      </c>
      <c r="C164" s="113" t="s">
        <v>326</v>
      </c>
      <c r="D164" t="s">
        <v>5348</v>
      </c>
      <c r="E164" t="s">
        <v>4989</v>
      </c>
      <c r="F164">
        <v>3</v>
      </c>
      <c r="G164">
        <v>0</v>
      </c>
    </row>
    <row r="165" spans="1:7">
      <c r="A165" s="115" t="s">
        <v>327</v>
      </c>
      <c r="B165" s="113" t="s">
        <v>328</v>
      </c>
      <c r="C165" s="113" t="s">
        <v>329</v>
      </c>
      <c r="D165" t="s">
        <v>5348</v>
      </c>
      <c r="E165" t="s">
        <v>4989</v>
      </c>
      <c r="F165">
        <v>3</v>
      </c>
      <c r="G165">
        <v>0</v>
      </c>
    </row>
    <row r="166" spans="1:7">
      <c r="A166" s="115" t="s">
        <v>330</v>
      </c>
      <c r="B166" s="113" t="s">
        <v>332</v>
      </c>
      <c r="C166" s="113" t="s">
        <v>333</v>
      </c>
      <c r="D166" t="s">
        <v>5348</v>
      </c>
      <c r="E166" t="s">
        <v>4989</v>
      </c>
      <c r="F166">
        <v>3</v>
      </c>
      <c r="G166">
        <v>0</v>
      </c>
    </row>
    <row r="167" spans="1:7">
      <c r="A167" s="115" t="s">
        <v>334</v>
      </c>
      <c r="B167" s="113" t="s">
        <v>335</v>
      </c>
      <c r="C167" s="113" t="s">
        <v>336</v>
      </c>
      <c r="D167" t="s">
        <v>5348</v>
      </c>
      <c r="E167" t="s">
        <v>4989</v>
      </c>
      <c r="F167">
        <v>3</v>
      </c>
      <c r="G167">
        <v>0</v>
      </c>
    </row>
    <row r="168" spans="1:7">
      <c r="A168" s="115" t="s">
        <v>337</v>
      </c>
      <c r="B168" s="113" t="s">
        <v>339</v>
      </c>
      <c r="C168" s="113" t="s">
        <v>340</v>
      </c>
      <c r="D168" t="s">
        <v>5348</v>
      </c>
      <c r="E168" t="s">
        <v>4989</v>
      </c>
      <c r="F168">
        <v>3</v>
      </c>
      <c r="G168">
        <v>0</v>
      </c>
    </row>
    <row r="169" spans="1:7">
      <c r="A169" s="115" t="s">
        <v>341</v>
      </c>
      <c r="B169" s="113" t="s">
        <v>342</v>
      </c>
      <c r="C169" s="113" t="s">
        <v>343</v>
      </c>
      <c r="D169" t="s">
        <v>5348</v>
      </c>
      <c r="E169" t="s">
        <v>4989</v>
      </c>
      <c r="F169">
        <v>3</v>
      </c>
      <c r="G169">
        <v>0</v>
      </c>
    </row>
    <row r="170" spans="1:7">
      <c r="A170" s="115" t="s">
        <v>344</v>
      </c>
      <c r="B170" s="113" t="s">
        <v>345</v>
      </c>
      <c r="C170" s="113" t="s">
        <v>346</v>
      </c>
      <c r="D170" t="s">
        <v>5348</v>
      </c>
      <c r="E170" t="s">
        <v>4989</v>
      </c>
      <c r="F170">
        <v>3</v>
      </c>
      <c r="G170">
        <v>0</v>
      </c>
    </row>
    <row r="171" spans="1:7">
      <c r="A171" s="115" t="s">
        <v>347</v>
      </c>
      <c r="B171" s="113" t="s">
        <v>348</v>
      </c>
      <c r="C171" s="113" t="s">
        <v>349</v>
      </c>
      <c r="D171" t="s">
        <v>5348</v>
      </c>
      <c r="E171" t="s">
        <v>4989</v>
      </c>
      <c r="F171">
        <v>3</v>
      </c>
      <c r="G171">
        <v>0</v>
      </c>
    </row>
    <row r="172" spans="1:7">
      <c r="A172" s="115" t="s">
        <v>350</v>
      </c>
      <c r="B172" s="113" t="s">
        <v>351</v>
      </c>
      <c r="C172" s="113" t="s">
        <v>352</v>
      </c>
      <c r="D172" t="s">
        <v>5348</v>
      </c>
      <c r="E172" t="s">
        <v>4989</v>
      </c>
      <c r="F172">
        <v>3</v>
      </c>
      <c r="G172">
        <v>0</v>
      </c>
    </row>
    <row r="173" spans="1:7">
      <c r="A173" s="115" t="s">
        <v>353</v>
      </c>
      <c r="B173" s="113" t="s">
        <v>354</v>
      </c>
      <c r="C173" s="113" t="s">
        <v>355</v>
      </c>
      <c r="D173" t="s">
        <v>5348</v>
      </c>
      <c r="E173" t="s">
        <v>4989</v>
      </c>
      <c r="F173">
        <v>3</v>
      </c>
      <c r="G173">
        <v>0</v>
      </c>
    </row>
    <row r="174" spans="1:7">
      <c r="A174" s="115" t="s">
        <v>356</v>
      </c>
      <c r="B174" s="113" t="s">
        <v>357</v>
      </c>
      <c r="C174" s="113" t="s">
        <v>358</v>
      </c>
      <c r="D174" t="s">
        <v>5348</v>
      </c>
      <c r="E174" t="s">
        <v>4989</v>
      </c>
      <c r="F174">
        <v>3</v>
      </c>
      <c r="G174">
        <v>0</v>
      </c>
    </row>
    <row r="175" spans="1:7">
      <c r="A175" s="115" t="s">
        <v>359</v>
      </c>
      <c r="B175" s="113" t="s">
        <v>360</v>
      </c>
      <c r="C175" s="113" t="s">
        <v>361</v>
      </c>
      <c r="D175" t="s">
        <v>5348</v>
      </c>
      <c r="E175" t="s">
        <v>4989</v>
      </c>
      <c r="F175">
        <v>3</v>
      </c>
      <c r="G175">
        <v>0</v>
      </c>
    </row>
    <row r="176" spans="1:7">
      <c r="A176" s="115" t="s">
        <v>362</v>
      </c>
      <c r="B176" s="113" t="s">
        <v>363</v>
      </c>
      <c r="C176" s="113" t="s">
        <v>364</v>
      </c>
      <c r="D176" t="s">
        <v>5348</v>
      </c>
      <c r="E176" t="s">
        <v>4989</v>
      </c>
      <c r="F176">
        <v>3</v>
      </c>
      <c r="G176">
        <v>0</v>
      </c>
    </row>
    <row r="177" spans="1:7">
      <c r="A177" s="115" t="s">
        <v>316</v>
      </c>
      <c r="B177" s="113" t="s">
        <v>365</v>
      </c>
      <c r="C177" s="113" t="s">
        <v>366</v>
      </c>
      <c r="D177" t="s">
        <v>5348</v>
      </c>
      <c r="E177" t="s">
        <v>4989</v>
      </c>
      <c r="F177">
        <v>3</v>
      </c>
      <c r="G177">
        <v>0</v>
      </c>
    </row>
    <row r="178" spans="1:7">
      <c r="A178" s="115" t="s">
        <v>367</v>
      </c>
      <c r="B178" s="113" t="s">
        <v>368</v>
      </c>
      <c r="C178" s="113" t="s">
        <v>369</v>
      </c>
      <c r="D178" t="s">
        <v>5348</v>
      </c>
      <c r="E178" t="s">
        <v>4989</v>
      </c>
      <c r="F178">
        <v>3</v>
      </c>
      <c r="G178">
        <v>0</v>
      </c>
    </row>
    <row r="179" spans="1:7">
      <c r="A179" s="115" t="s">
        <v>370</v>
      </c>
      <c r="B179" s="113" t="s">
        <v>371</v>
      </c>
      <c r="C179" s="113" t="s">
        <v>372</v>
      </c>
      <c r="D179" t="s">
        <v>5348</v>
      </c>
      <c r="E179" t="s">
        <v>4989</v>
      </c>
      <c r="F179">
        <v>3</v>
      </c>
      <c r="G179">
        <v>0</v>
      </c>
    </row>
    <row r="180" spans="1:7">
      <c r="A180" s="115" t="s">
        <v>373</v>
      </c>
      <c r="B180" s="113" t="s">
        <v>374</v>
      </c>
      <c r="C180" s="113" t="s">
        <v>375</v>
      </c>
      <c r="D180" t="s">
        <v>5348</v>
      </c>
      <c r="E180" t="s">
        <v>4989</v>
      </c>
      <c r="F180">
        <v>3</v>
      </c>
      <c r="G180">
        <v>0</v>
      </c>
    </row>
    <row r="181" spans="1:7">
      <c r="A181" s="115" t="s">
        <v>376</v>
      </c>
      <c r="B181" s="113" t="s">
        <v>377</v>
      </c>
      <c r="C181" s="113" t="s">
        <v>378</v>
      </c>
      <c r="D181" t="s">
        <v>5348</v>
      </c>
      <c r="E181" t="s">
        <v>4989</v>
      </c>
      <c r="F181">
        <v>3</v>
      </c>
      <c r="G181">
        <v>0</v>
      </c>
    </row>
    <row r="182" spans="1:7">
      <c r="A182" s="115" t="s">
        <v>379</v>
      </c>
      <c r="B182" s="113" t="s">
        <v>380</v>
      </c>
      <c r="C182" s="113" t="s">
        <v>381</v>
      </c>
      <c r="D182" t="s">
        <v>5348</v>
      </c>
      <c r="E182" t="s">
        <v>4989</v>
      </c>
      <c r="F182">
        <v>3</v>
      </c>
      <c r="G182">
        <v>0</v>
      </c>
    </row>
    <row r="183" spans="1:7">
      <c r="A183" s="115" t="s">
        <v>331</v>
      </c>
      <c r="B183" s="113" t="s">
        <v>382</v>
      </c>
      <c r="C183" s="113" t="s">
        <v>383</v>
      </c>
      <c r="D183" t="s">
        <v>5348</v>
      </c>
      <c r="E183" t="s">
        <v>4989</v>
      </c>
      <c r="F183">
        <v>3</v>
      </c>
      <c r="G183">
        <v>0</v>
      </c>
    </row>
    <row r="184" spans="1:7">
      <c r="A184" s="115" t="s">
        <v>384</v>
      </c>
      <c r="B184" s="113" t="s">
        <v>385</v>
      </c>
      <c r="C184" s="113" t="s">
        <v>386</v>
      </c>
      <c r="D184" t="s">
        <v>5348</v>
      </c>
      <c r="E184" t="s">
        <v>4989</v>
      </c>
      <c r="F184">
        <v>3</v>
      </c>
      <c r="G184">
        <v>0</v>
      </c>
    </row>
    <row r="185" spans="1:7">
      <c r="A185" s="115" t="s">
        <v>387</v>
      </c>
      <c r="B185" s="113" t="s">
        <v>388</v>
      </c>
      <c r="C185" s="113" t="s">
        <v>389</v>
      </c>
      <c r="D185" t="s">
        <v>5348</v>
      </c>
      <c r="E185" t="s">
        <v>4989</v>
      </c>
      <c r="F185">
        <v>3</v>
      </c>
      <c r="G185">
        <v>0</v>
      </c>
    </row>
    <row r="186" spans="1:7">
      <c r="A186" s="115" t="s">
        <v>312</v>
      </c>
      <c r="B186" s="113" t="s">
        <v>390</v>
      </c>
      <c r="C186" s="113" t="s">
        <v>391</v>
      </c>
      <c r="D186" t="s">
        <v>5348</v>
      </c>
      <c r="E186" t="s">
        <v>4989</v>
      </c>
      <c r="F186">
        <v>3</v>
      </c>
      <c r="G186">
        <v>0</v>
      </c>
    </row>
    <row r="187" spans="1:7">
      <c r="A187" s="115" t="s">
        <v>392</v>
      </c>
      <c r="B187" s="113" t="s">
        <v>393</v>
      </c>
      <c r="C187" s="113" t="s">
        <v>394</v>
      </c>
      <c r="D187" t="s">
        <v>5348</v>
      </c>
      <c r="E187" t="s">
        <v>4989</v>
      </c>
      <c r="F187">
        <v>3</v>
      </c>
      <c r="G187">
        <v>0</v>
      </c>
    </row>
    <row r="188" spans="1:7">
      <c r="A188" s="115" t="s">
        <v>395</v>
      </c>
      <c r="B188" s="113" t="s">
        <v>396</v>
      </c>
      <c r="C188" s="113" t="s">
        <v>397</v>
      </c>
      <c r="D188" t="s">
        <v>5348</v>
      </c>
      <c r="E188" t="s">
        <v>4989</v>
      </c>
      <c r="F188">
        <v>3</v>
      </c>
      <c r="G188">
        <v>0</v>
      </c>
    </row>
    <row r="189" spans="1:7">
      <c r="A189" s="115" t="s">
        <v>398</v>
      </c>
      <c r="B189" s="113" t="s">
        <v>399</v>
      </c>
      <c r="C189" s="113" t="s">
        <v>400</v>
      </c>
      <c r="D189" t="s">
        <v>5348</v>
      </c>
      <c r="E189" t="s">
        <v>4989</v>
      </c>
      <c r="F189">
        <v>3</v>
      </c>
      <c r="G189">
        <v>0</v>
      </c>
    </row>
    <row r="190" spans="1:7">
      <c r="A190" s="115" t="s">
        <v>401</v>
      </c>
      <c r="B190" s="113" t="s">
        <v>402</v>
      </c>
      <c r="C190" s="113" t="s">
        <v>403</v>
      </c>
      <c r="D190" t="s">
        <v>5348</v>
      </c>
      <c r="E190" t="s">
        <v>4989</v>
      </c>
      <c r="F190">
        <v>3</v>
      </c>
      <c r="G190">
        <v>0</v>
      </c>
    </row>
    <row r="191" spans="1:7">
      <c r="A191" s="115" t="s">
        <v>502</v>
      </c>
      <c r="B191" s="113" t="s">
        <v>503</v>
      </c>
      <c r="C191" s="113" t="s">
        <v>504</v>
      </c>
      <c r="D191" t="s">
        <v>5348</v>
      </c>
      <c r="E191" t="s">
        <v>4989</v>
      </c>
      <c r="F191">
        <v>3</v>
      </c>
      <c r="G191">
        <v>0</v>
      </c>
    </row>
    <row r="192" spans="1:7">
      <c r="A192" s="115" t="s">
        <v>505</v>
      </c>
      <c r="B192" s="113" t="s">
        <v>506</v>
      </c>
      <c r="C192" s="113" t="s">
        <v>507</v>
      </c>
      <c r="D192" t="s">
        <v>5348</v>
      </c>
      <c r="E192" t="s">
        <v>4989</v>
      </c>
      <c r="F192">
        <v>3</v>
      </c>
      <c r="G192">
        <v>0</v>
      </c>
    </row>
    <row r="193" spans="1:7">
      <c r="A193" s="115" t="s">
        <v>508</v>
      </c>
      <c r="B193" s="113" t="s">
        <v>509</v>
      </c>
      <c r="C193" s="113" t="s">
        <v>510</v>
      </c>
      <c r="D193" t="s">
        <v>5348</v>
      </c>
      <c r="E193" t="s">
        <v>4989</v>
      </c>
      <c r="F193">
        <v>3</v>
      </c>
      <c r="G193">
        <v>0</v>
      </c>
    </row>
    <row r="194" spans="1:7">
      <c r="A194" s="115" t="s">
        <v>338</v>
      </c>
      <c r="B194" s="113" t="s">
        <v>511</v>
      </c>
      <c r="C194" s="113" t="s">
        <v>512</v>
      </c>
      <c r="D194" t="s">
        <v>5348</v>
      </c>
      <c r="E194" t="s">
        <v>4989</v>
      </c>
      <c r="F194">
        <v>3</v>
      </c>
      <c r="G194">
        <v>0</v>
      </c>
    </row>
    <row r="195" spans="1:7">
      <c r="A195" s="115" t="s">
        <v>513</v>
      </c>
      <c r="B195" s="113" t="s">
        <v>514</v>
      </c>
      <c r="C195" s="113" t="s">
        <v>515</v>
      </c>
      <c r="D195" t="s">
        <v>5348</v>
      </c>
      <c r="E195" t="s">
        <v>4989</v>
      </c>
      <c r="F195">
        <v>3</v>
      </c>
      <c r="G195">
        <v>0</v>
      </c>
    </row>
    <row r="196" spans="1:7">
      <c r="A196" s="115" t="s">
        <v>516</v>
      </c>
      <c r="B196" s="113" t="s">
        <v>517</v>
      </c>
      <c r="C196" s="113" t="s">
        <v>518</v>
      </c>
      <c r="D196" t="s">
        <v>5348</v>
      </c>
      <c r="E196" t="s">
        <v>4989</v>
      </c>
      <c r="F196">
        <v>3</v>
      </c>
      <c r="G196">
        <v>0</v>
      </c>
    </row>
    <row r="197" spans="1:7">
      <c r="A197" s="115" t="s">
        <v>519</v>
      </c>
      <c r="B197" s="113" t="s">
        <v>521</v>
      </c>
      <c r="C197" s="113" t="s">
        <v>522</v>
      </c>
      <c r="D197" t="s">
        <v>5348</v>
      </c>
      <c r="E197" t="s">
        <v>4989</v>
      </c>
      <c r="F197">
        <v>3</v>
      </c>
      <c r="G197">
        <v>0</v>
      </c>
    </row>
    <row r="198" spans="1:7">
      <c r="A198" s="115" t="s">
        <v>523</v>
      </c>
      <c r="B198" s="113" t="s">
        <v>524</v>
      </c>
      <c r="C198" s="113" t="s">
        <v>525</v>
      </c>
      <c r="D198" t="s">
        <v>5348</v>
      </c>
      <c r="E198" t="s">
        <v>4989</v>
      </c>
      <c r="F198">
        <v>3</v>
      </c>
      <c r="G198">
        <v>0</v>
      </c>
    </row>
    <row r="199" spans="1:7">
      <c r="A199" s="115" t="s">
        <v>526</v>
      </c>
      <c r="B199" s="113" t="s">
        <v>527</v>
      </c>
      <c r="C199" s="113" t="s">
        <v>528</v>
      </c>
      <c r="D199" t="s">
        <v>5348</v>
      </c>
      <c r="E199" t="s">
        <v>4989</v>
      </c>
      <c r="F199">
        <v>3</v>
      </c>
      <c r="G199">
        <v>0</v>
      </c>
    </row>
    <row r="200" spans="1:7">
      <c r="A200" s="115" t="s">
        <v>529</v>
      </c>
      <c r="B200" s="113" t="s">
        <v>530</v>
      </c>
      <c r="C200" s="113" t="s">
        <v>531</v>
      </c>
      <c r="D200" t="s">
        <v>5348</v>
      </c>
      <c r="E200" t="s">
        <v>4989</v>
      </c>
      <c r="F200">
        <v>3</v>
      </c>
      <c r="G200">
        <v>0</v>
      </c>
    </row>
    <row r="201" spans="1:7">
      <c r="A201" s="115" t="s">
        <v>532</v>
      </c>
      <c r="B201" s="113" t="s">
        <v>534</v>
      </c>
      <c r="C201" s="113" t="s">
        <v>535</v>
      </c>
      <c r="D201" t="s">
        <v>5348</v>
      </c>
      <c r="E201" t="s">
        <v>4989</v>
      </c>
      <c r="F201">
        <v>3</v>
      </c>
      <c r="G201">
        <v>0</v>
      </c>
    </row>
    <row r="202" spans="1:7">
      <c r="A202" s="115" t="s">
        <v>536</v>
      </c>
      <c r="B202" s="113" t="s">
        <v>537</v>
      </c>
      <c r="C202" s="113" t="s">
        <v>538</v>
      </c>
      <c r="D202" t="s">
        <v>5348</v>
      </c>
      <c r="E202" t="s">
        <v>4989</v>
      </c>
      <c r="F202">
        <v>3</v>
      </c>
      <c r="G202">
        <v>0</v>
      </c>
    </row>
    <row r="203" spans="1:7">
      <c r="A203" s="115" t="s">
        <v>539</v>
      </c>
      <c r="B203" s="113" t="s">
        <v>540</v>
      </c>
      <c r="C203" s="113" t="s">
        <v>541</v>
      </c>
      <c r="D203" t="s">
        <v>5348</v>
      </c>
      <c r="E203" t="s">
        <v>4989</v>
      </c>
      <c r="F203">
        <v>3</v>
      </c>
      <c r="G203">
        <v>0</v>
      </c>
    </row>
    <row r="204" spans="1:7">
      <c r="A204" s="115" t="s">
        <v>542</v>
      </c>
      <c r="B204" s="113" t="s">
        <v>543</v>
      </c>
      <c r="C204" s="113" t="s">
        <v>544</v>
      </c>
      <c r="D204" t="s">
        <v>5348</v>
      </c>
      <c r="E204" t="s">
        <v>4989</v>
      </c>
      <c r="F204">
        <v>3</v>
      </c>
      <c r="G204">
        <v>0</v>
      </c>
    </row>
    <row r="205" spans="1:7">
      <c r="A205" s="115" t="s">
        <v>545</v>
      </c>
      <c r="B205" s="113" t="s">
        <v>546</v>
      </c>
      <c r="C205" s="113" t="s">
        <v>547</v>
      </c>
      <c r="D205" t="s">
        <v>5348</v>
      </c>
      <c r="E205" t="s">
        <v>4989</v>
      </c>
      <c r="F205">
        <v>3</v>
      </c>
      <c r="G205">
        <v>0</v>
      </c>
    </row>
    <row r="206" spans="1:7">
      <c r="A206" s="115" t="s">
        <v>548</v>
      </c>
      <c r="B206" s="113" t="s">
        <v>550</v>
      </c>
      <c r="C206" s="113" t="s">
        <v>551</v>
      </c>
      <c r="D206" t="s">
        <v>5348</v>
      </c>
      <c r="E206" t="s">
        <v>4989</v>
      </c>
      <c r="F206">
        <v>3</v>
      </c>
      <c r="G206">
        <v>0</v>
      </c>
    </row>
    <row r="207" spans="1:7">
      <c r="A207" s="115" t="s">
        <v>552</v>
      </c>
      <c r="B207" s="113" t="s">
        <v>553</v>
      </c>
      <c r="C207" s="113" t="s">
        <v>554</v>
      </c>
      <c r="D207" t="s">
        <v>5348</v>
      </c>
      <c r="E207" t="s">
        <v>4989</v>
      </c>
      <c r="F207">
        <v>3</v>
      </c>
      <c r="G207">
        <v>0</v>
      </c>
    </row>
    <row r="208" spans="1:7">
      <c r="A208" s="115" t="s">
        <v>555</v>
      </c>
      <c r="B208" s="113" t="s">
        <v>556</v>
      </c>
      <c r="C208" s="113" t="s">
        <v>557</v>
      </c>
      <c r="D208" t="s">
        <v>5348</v>
      </c>
      <c r="E208" t="s">
        <v>4989</v>
      </c>
      <c r="F208">
        <v>3</v>
      </c>
      <c r="G208">
        <v>0</v>
      </c>
    </row>
    <row r="209" spans="1:7">
      <c r="A209" s="115" t="s">
        <v>558</v>
      </c>
      <c r="B209" s="113" t="s">
        <v>559</v>
      </c>
      <c r="C209" s="113" t="s">
        <v>560</v>
      </c>
      <c r="D209" t="s">
        <v>5348</v>
      </c>
      <c r="E209" t="s">
        <v>4989</v>
      </c>
      <c r="F209">
        <v>3</v>
      </c>
      <c r="G209">
        <v>0</v>
      </c>
    </row>
    <row r="210" spans="1:7">
      <c r="A210" s="115" t="s">
        <v>561</v>
      </c>
      <c r="B210" s="113" t="s">
        <v>562</v>
      </c>
      <c r="C210" s="113" t="s">
        <v>563</v>
      </c>
      <c r="D210" t="s">
        <v>5348</v>
      </c>
      <c r="E210" t="s">
        <v>4989</v>
      </c>
      <c r="F210">
        <v>3</v>
      </c>
      <c r="G210">
        <v>0</v>
      </c>
    </row>
    <row r="211" spans="1:7">
      <c r="A211" s="115" t="s">
        <v>564</v>
      </c>
      <c r="B211" s="113" t="s">
        <v>565</v>
      </c>
      <c r="C211" s="113" t="s">
        <v>566</v>
      </c>
      <c r="D211" t="s">
        <v>5348</v>
      </c>
      <c r="E211" t="s">
        <v>4989</v>
      </c>
      <c r="F211">
        <v>3</v>
      </c>
      <c r="G211">
        <v>0</v>
      </c>
    </row>
    <row r="212" spans="1:7">
      <c r="A212" s="115" t="s">
        <v>567</v>
      </c>
      <c r="B212" s="113" t="s">
        <v>568</v>
      </c>
      <c r="C212" s="113" t="s">
        <v>569</v>
      </c>
      <c r="D212" t="s">
        <v>5348</v>
      </c>
      <c r="E212" t="s">
        <v>4989</v>
      </c>
      <c r="F212">
        <v>3</v>
      </c>
      <c r="G212">
        <v>0</v>
      </c>
    </row>
    <row r="213" spans="1:7">
      <c r="A213" s="115" t="s">
        <v>570</v>
      </c>
      <c r="B213" s="113" t="s">
        <v>571</v>
      </c>
      <c r="C213" s="113" t="s">
        <v>572</v>
      </c>
      <c r="D213" t="s">
        <v>5348</v>
      </c>
      <c r="E213" t="s">
        <v>4989</v>
      </c>
      <c r="F213">
        <v>3</v>
      </c>
      <c r="G213">
        <v>0</v>
      </c>
    </row>
    <row r="214" spans="1:7">
      <c r="A214" s="115" t="s">
        <v>573</v>
      </c>
      <c r="B214" s="113" t="s">
        <v>574</v>
      </c>
      <c r="C214" s="113" t="s">
        <v>575</v>
      </c>
      <c r="D214" t="s">
        <v>5348</v>
      </c>
      <c r="E214" t="s">
        <v>4989</v>
      </c>
      <c r="F214">
        <v>3</v>
      </c>
      <c r="G214">
        <v>0</v>
      </c>
    </row>
    <row r="215" spans="1:7">
      <c r="A215" s="115" t="s">
        <v>576</v>
      </c>
      <c r="B215" s="113" t="s">
        <v>577</v>
      </c>
      <c r="C215" s="113" t="s">
        <v>578</v>
      </c>
      <c r="D215" t="s">
        <v>5348</v>
      </c>
      <c r="E215" t="s">
        <v>4989</v>
      </c>
      <c r="F215">
        <v>3</v>
      </c>
      <c r="G215">
        <v>0</v>
      </c>
    </row>
    <row r="216" spans="1:7">
      <c r="A216" s="115" t="s">
        <v>579</v>
      </c>
      <c r="B216" s="113" t="s">
        <v>580</v>
      </c>
      <c r="C216" s="113" t="s">
        <v>581</v>
      </c>
      <c r="D216" t="s">
        <v>5348</v>
      </c>
      <c r="E216" t="s">
        <v>4989</v>
      </c>
      <c r="F216">
        <v>3</v>
      </c>
      <c r="G216">
        <v>0</v>
      </c>
    </row>
    <row r="217" spans="1:7">
      <c r="A217" s="115" t="s">
        <v>582</v>
      </c>
      <c r="B217" s="113" t="s">
        <v>583</v>
      </c>
      <c r="C217" s="113" t="s">
        <v>584</v>
      </c>
      <c r="D217" t="s">
        <v>5348</v>
      </c>
      <c r="E217" t="s">
        <v>4989</v>
      </c>
      <c r="F217">
        <v>3</v>
      </c>
      <c r="G217">
        <v>0</v>
      </c>
    </row>
    <row r="218" spans="1:7">
      <c r="A218" s="115" t="s">
        <v>148</v>
      </c>
      <c r="B218" s="113" t="s">
        <v>585</v>
      </c>
      <c r="C218" s="113" t="s">
        <v>586</v>
      </c>
      <c r="D218" t="s">
        <v>5348</v>
      </c>
      <c r="E218" t="s">
        <v>4989</v>
      </c>
      <c r="F218">
        <v>3</v>
      </c>
      <c r="G218">
        <v>0</v>
      </c>
    </row>
    <row r="219" spans="1:7">
      <c r="A219" s="115" t="s">
        <v>587</v>
      </c>
      <c r="B219" s="113" t="s">
        <v>588</v>
      </c>
      <c r="C219" s="113" t="s">
        <v>589</v>
      </c>
      <c r="D219" t="s">
        <v>5348</v>
      </c>
      <c r="E219" t="s">
        <v>4989</v>
      </c>
      <c r="F219">
        <v>3</v>
      </c>
      <c r="G219">
        <v>0</v>
      </c>
    </row>
    <row r="220" spans="1:7">
      <c r="A220" s="115" t="s">
        <v>590</v>
      </c>
      <c r="B220" s="113" t="s">
        <v>591</v>
      </c>
      <c r="C220" s="113" t="s">
        <v>592</v>
      </c>
      <c r="D220" t="s">
        <v>5348</v>
      </c>
      <c r="E220" t="s">
        <v>4989</v>
      </c>
      <c r="F220">
        <v>3</v>
      </c>
      <c r="G220">
        <v>0</v>
      </c>
    </row>
    <row r="221" spans="1:7">
      <c r="A221" s="115" t="s">
        <v>593</v>
      </c>
      <c r="B221" s="113" t="s">
        <v>594</v>
      </c>
      <c r="C221" s="113" t="s">
        <v>595</v>
      </c>
      <c r="D221" t="s">
        <v>5348</v>
      </c>
      <c r="E221" t="s">
        <v>4989</v>
      </c>
      <c r="F221">
        <v>3</v>
      </c>
      <c r="G221">
        <v>0</v>
      </c>
    </row>
    <row r="222" spans="1:7">
      <c r="A222" s="115" t="s">
        <v>596</v>
      </c>
      <c r="B222" s="113" t="s">
        <v>597</v>
      </c>
      <c r="C222" s="113" t="s">
        <v>598</v>
      </c>
      <c r="D222" t="s">
        <v>5348</v>
      </c>
      <c r="E222" t="s">
        <v>4989</v>
      </c>
      <c r="F222">
        <v>3</v>
      </c>
      <c r="G222">
        <v>0</v>
      </c>
    </row>
    <row r="223" spans="1:7">
      <c r="A223" s="115" t="s">
        <v>599</v>
      </c>
      <c r="B223" s="113" t="s">
        <v>600</v>
      </c>
      <c r="C223" s="113" t="s">
        <v>601</v>
      </c>
      <c r="D223" t="s">
        <v>5348</v>
      </c>
      <c r="E223" t="s">
        <v>4989</v>
      </c>
      <c r="F223">
        <v>3</v>
      </c>
      <c r="G223">
        <v>0</v>
      </c>
    </row>
    <row r="224" spans="1:7">
      <c r="A224" s="115" t="s">
        <v>602</v>
      </c>
      <c r="B224" s="113" t="s">
        <v>603</v>
      </c>
      <c r="C224" s="113" t="s">
        <v>604</v>
      </c>
      <c r="D224" t="s">
        <v>5348</v>
      </c>
      <c r="E224" t="s">
        <v>4989</v>
      </c>
      <c r="F224">
        <v>3</v>
      </c>
      <c r="G224">
        <v>0</v>
      </c>
    </row>
    <row r="225" spans="1:7">
      <c r="A225" s="115" t="s">
        <v>605</v>
      </c>
      <c r="B225" s="113" t="s">
        <v>606</v>
      </c>
      <c r="C225" s="113" t="s">
        <v>607</v>
      </c>
      <c r="D225" t="s">
        <v>5348</v>
      </c>
      <c r="E225" t="s">
        <v>4989</v>
      </c>
      <c r="F225">
        <v>3</v>
      </c>
      <c r="G225">
        <v>0</v>
      </c>
    </row>
    <row r="226" spans="1:7">
      <c r="A226" s="115" t="s">
        <v>608</v>
      </c>
      <c r="B226" s="113" t="s">
        <v>610</v>
      </c>
      <c r="C226" s="113" t="s">
        <v>611</v>
      </c>
      <c r="D226" t="s">
        <v>5348</v>
      </c>
      <c r="E226" t="s">
        <v>4989</v>
      </c>
      <c r="F226">
        <v>3</v>
      </c>
      <c r="G226">
        <v>0</v>
      </c>
    </row>
    <row r="227" spans="1:7">
      <c r="A227" s="115" t="s">
        <v>609</v>
      </c>
      <c r="B227" s="113" t="s">
        <v>612</v>
      </c>
      <c r="C227" s="113" t="s">
        <v>613</v>
      </c>
      <c r="D227" t="s">
        <v>5348</v>
      </c>
      <c r="E227" t="s">
        <v>4989</v>
      </c>
      <c r="F227">
        <v>3</v>
      </c>
      <c r="G227">
        <v>0</v>
      </c>
    </row>
    <row r="228" spans="1:7">
      <c r="A228" s="115" t="s">
        <v>614</v>
      </c>
      <c r="B228" s="113" t="s">
        <v>615</v>
      </c>
      <c r="C228" s="113" t="s">
        <v>616</v>
      </c>
      <c r="D228" t="s">
        <v>5348</v>
      </c>
      <c r="E228" t="s">
        <v>4989</v>
      </c>
      <c r="F228">
        <v>3</v>
      </c>
      <c r="G228">
        <v>0</v>
      </c>
    </row>
    <row r="229" spans="1:7">
      <c r="A229" s="115" t="s">
        <v>617</v>
      </c>
      <c r="B229" s="113" t="s">
        <v>619</v>
      </c>
      <c r="C229" s="113" t="s">
        <v>620</v>
      </c>
      <c r="D229" t="s">
        <v>5348</v>
      </c>
      <c r="E229" t="s">
        <v>4989</v>
      </c>
      <c r="F229">
        <v>3</v>
      </c>
      <c r="G229">
        <v>0</v>
      </c>
    </row>
    <row r="230" spans="1:7">
      <c r="A230" s="115" t="s">
        <v>621</v>
      </c>
      <c r="B230" s="113" t="s">
        <v>622</v>
      </c>
      <c r="C230" s="113" t="s">
        <v>623</v>
      </c>
      <c r="D230" t="s">
        <v>5348</v>
      </c>
      <c r="E230" t="s">
        <v>4989</v>
      </c>
      <c r="F230">
        <v>3</v>
      </c>
      <c r="G230">
        <v>0</v>
      </c>
    </row>
    <row r="231" spans="1:7">
      <c r="A231" s="115" t="s">
        <v>624</v>
      </c>
      <c r="B231" s="113" t="s">
        <v>625</v>
      </c>
      <c r="C231" s="113" t="s">
        <v>626</v>
      </c>
      <c r="D231" t="s">
        <v>5348</v>
      </c>
      <c r="E231" t="s">
        <v>4989</v>
      </c>
      <c r="F231">
        <v>3</v>
      </c>
      <c r="G231">
        <v>0</v>
      </c>
    </row>
    <row r="232" spans="1:7">
      <c r="A232" s="115" t="s">
        <v>627</v>
      </c>
      <c r="B232" s="113" t="s">
        <v>628</v>
      </c>
      <c r="C232" s="113" t="s">
        <v>629</v>
      </c>
      <c r="D232" t="s">
        <v>5348</v>
      </c>
      <c r="E232" t="s">
        <v>4989</v>
      </c>
      <c r="F232">
        <v>3</v>
      </c>
      <c r="G232">
        <v>0</v>
      </c>
    </row>
    <row r="233" spans="1:7">
      <c r="A233" s="115" t="s">
        <v>630</v>
      </c>
      <c r="B233" s="113" t="s">
        <v>632</v>
      </c>
      <c r="C233" s="113" t="s">
        <v>633</v>
      </c>
      <c r="D233" t="s">
        <v>5348</v>
      </c>
      <c r="E233" t="s">
        <v>4989</v>
      </c>
      <c r="F233">
        <v>3</v>
      </c>
      <c r="G233">
        <v>0</v>
      </c>
    </row>
    <row r="234" spans="1:7">
      <c r="A234" s="115" t="s">
        <v>634</v>
      </c>
      <c r="B234" s="113" t="s">
        <v>635</v>
      </c>
      <c r="C234" s="113" t="s">
        <v>636</v>
      </c>
      <c r="D234" t="s">
        <v>5348</v>
      </c>
      <c r="E234" t="s">
        <v>4989</v>
      </c>
      <c r="F234">
        <v>3</v>
      </c>
      <c r="G234">
        <v>0</v>
      </c>
    </row>
    <row r="235" spans="1:7">
      <c r="A235" s="115" t="s">
        <v>637</v>
      </c>
      <c r="B235" s="113" t="s">
        <v>638</v>
      </c>
      <c r="C235" s="113" t="s">
        <v>639</v>
      </c>
      <c r="D235" t="s">
        <v>5348</v>
      </c>
      <c r="E235" t="s">
        <v>4989</v>
      </c>
      <c r="F235">
        <v>3</v>
      </c>
      <c r="G235">
        <v>0</v>
      </c>
    </row>
    <row r="236" spans="1:7">
      <c r="A236" s="115" t="s">
        <v>640</v>
      </c>
      <c r="B236" s="113" t="s">
        <v>641</v>
      </c>
      <c r="C236" s="113" t="s">
        <v>642</v>
      </c>
      <c r="D236" t="s">
        <v>5348</v>
      </c>
      <c r="E236" t="s">
        <v>4989</v>
      </c>
      <c r="F236">
        <v>3</v>
      </c>
      <c r="G236">
        <v>0</v>
      </c>
    </row>
    <row r="237" spans="1:7">
      <c r="A237" s="115" t="s">
        <v>643</v>
      </c>
      <c r="B237" s="113" t="s">
        <v>644</v>
      </c>
      <c r="C237" s="113" t="s">
        <v>645</v>
      </c>
      <c r="D237" t="s">
        <v>5348</v>
      </c>
      <c r="E237" t="s">
        <v>4989</v>
      </c>
      <c r="F237">
        <v>3</v>
      </c>
      <c r="G237">
        <v>0</v>
      </c>
    </row>
    <row r="238" spans="1:7">
      <c r="A238" s="115" t="s">
        <v>646</v>
      </c>
      <c r="B238" s="113" t="s">
        <v>647</v>
      </c>
      <c r="C238" s="113" t="s">
        <v>648</v>
      </c>
      <c r="D238" t="s">
        <v>5348</v>
      </c>
      <c r="E238" t="s">
        <v>4989</v>
      </c>
      <c r="F238">
        <v>3</v>
      </c>
      <c r="G238">
        <v>0</v>
      </c>
    </row>
    <row r="239" spans="1:7">
      <c r="A239" s="115" t="s">
        <v>520</v>
      </c>
      <c r="B239" s="113" t="s">
        <v>649</v>
      </c>
      <c r="C239" s="113" t="s">
        <v>650</v>
      </c>
      <c r="D239" t="s">
        <v>5348</v>
      </c>
      <c r="E239" t="s">
        <v>4989</v>
      </c>
      <c r="F239">
        <v>3</v>
      </c>
      <c r="G239">
        <v>0</v>
      </c>
    </row>
    <row r="240" spans="1:7">
      <c r="A240" s="115" t="s">
        <v>651</v>
      </c>
      <c r="B240" s="113" t="s">
        <v>652</v>
      </c>
      <c r="C240" s="113" t="s">
        <v>119</v>
      </c>
      <c r="D240" t="s">
        <v>5348</v>
      </c>
      <c r="E240" t="s">
        <v>4989</v>
      </c>
      <c r="F240">
        <v>3</v>
      </c>
      <c r="G240">
        <v>0</v>
      </c>
    </row>
    <row r="241" spans="1:7">
      <c r="A241" s="115" t="s">
        <v>5349</v>
      </c>
      <c r="B241" s="113" t="s">
        <v>5350</v>
      </c>
      <c r="C241" s="113"/>
      <c r="D241" t="s">
        <v>5348</v>
      </c>
      <c r="E241" t="s">
        <v>4989</v>
      </c>
      <c r="F241">
        <v>3</v>
      </c>
    </row>
    <row r="242" spans="1:7">
      <c r="A242" s="115" t="s">
        <v>653</v>
      </c>
      <c r="B242" s="113" t="s">
        <v>655</v>
      </c>
      <c r="C242" s="113" t="s">
        <v>656</v>
      </c>
      <c r="D242" t="s">
        <v>5348</v>
      </c>
      <c r="E242" t="s">
        <v>4989</v>
      </c>
      <c r="F242">
        <v>3</v>
      </c>
      <c r="G242">
        <v>0</v>
      </c>
    </row>
    <row r="243" spans="1:7">
      <c r="A243" s="115" t="s">
        <v>657</v>
      </c>
      <c r="B243" s="113" t="s">
        <v>658</v>
      </c>
      <c r="C243" s="113" t="s">
        <v>659</v>
      </c>
      <c r="D243" t="s">
        <v>5348</v>
      </c>
      <c r="E243" t="s">
        <v>4989</v>
      </c>
      <c r="F243">
        <v>3</v>
      </c>
      <c r="G243">
        <v>0</v>
      </c>
    </row>
    <row r="244" spans="1:7">
      <c r="A244" s="115" t="s">
        <v>660</v>
      </c>
      <c r="B244" s="113" t="s">
        <v>661</v>
      </c>
      <c r="C244" s="113" t="s">
        <v>662</v>
      </c>
      <c r="D244" t="s">
        <v>5348</v>
      </c>
      <c r="E244" t="s">
        <v>4989</v>
      </c>
      <c r="F244">
        <v>3</v>
      </c>
      <c r="G244">
        <v>0</v>
      </c>
    </row>
    <row r="245" spans="1:7">
      <c r="A245" s="115" t="s">
        <v>663</v>
      </c>
      <c r="B245" s="113" t="s">
        <v>665</v>
      </c>
      <c r="C245" s="113" t="s">
        <v>666</v>
      </c>
      <c r="D245" t="s">
        <v>5348</v>
      </c>
      <c r="E245" t="s">
        <v>4989</v>
      </c>
      <c r="F245">
        <v>3</v>
      </c>
      <c r="G245">
        <v>0</v>
      </c>
    </row>
    <row r="246" spans="1:7">
      <c r="A246" s="115" t="s">
        <v>667</v>
      </c>
      <c r="B246" s="113" t="s">
        <v>668</v>
      </c>
      <c r="C246" s="113" t="s">
        <v>669</v>
      </c>
      <c r="D246" t="s">
        <v>5348</v>
      </c>
      <c r="E246" t="s">
        <v>4989</v>
      </c>
      <c r="F246">
        <v>3</v>
      </c>
      <c r="G246">
        <v>0</v>
      </c>
    </row>
    <row r="247" spans="1:7">
      <c r="A247" s="115" t="s">
        <v>670</v>
      </c>
      <c r="B247" s="113" t="s">
        <v>672</v>
      </c>
      <c r="C247" s="113" t="s">
        <v>673</v>
      </c>
      <c r="D247" t="s">
        <v>5348</v>
      </c>
      <c r="E247" t="s">
        <v>4989</v>
      </c>
      <c r="F247">
        <v>3</v>
      </c>
      <c r="G247">
        <v>0</v>
      </c>
    </row>
    <row r="248" spans="1:7">
      <c r="A248" s="115" t="s">
        <v>664</v>
      </c>
      <c r="B248" s="113" t="s">
        <v>674</v>
      </c>
      <c r="C248" s="113" t="s">
        <v>675</v>
      </c>
      <c r="D248" t="s">
        <v>5348</v>
      </c>
      <c r="E248" t="s">
        <v>4989</v>
      </c>
      <c r="F248">
        <v>3</v>
      </c>
      <c r="G248">
        <v>0</v>
      </c>
    </row>
    <row r="249" spans="1:7">
      <c r="A249" s="115" t="s">
        <v>671</v>
      </c>
      <c r="B249" s="113" t="s">
        <v>676</v>
      </c>
      <c r="C249" s="113" t="s">
        <v>677</v>
      </c>
      <c r="D249" t="s">
        <v>5348</v>
      </c>
      <c r="E249" t="s">
        <v>4989</v>
      </c>
      <c r="F249">
        <v>3</v>
      </c>
      <c r="G249">
        <v>0</v>
      </c>
    </row>
    <row r="250" spans="1:7">
      <c r="A250" s="115" t="s">
        <v>678</v>
      </c>
      <c r="B250" s="113" t="s">
        <v>680</v>
      </c>
      <c r="C250" s="113" t="s">
        <v>681</v>
      </c>
      <c r="D250" t="s">
        <v>5348</v>
      </c>
      <c r="E250" t="s">
        <v>4989</v>
      </c>
      <c r="F250">
        <v>3</v>
      </c>
      <c r="G250">
        <v>0</v>
      </c>
    </row>
    <row r="251" spans="1:7">
      <c r="A251" s="115" t="s">
        <v>682</v>
      </c>
      <c r="B251" s="113" t="s">
        <v>683</v>
      </c>
      <c r="C251" s="113" t="s">
        <v>684</v>
      </c>
      <c r="D251" t="s">
        <v>5348</v>
      </c>
      <c r="E251" t="s">
        <v>4989</v>
      </c>
      <c r="F251">
        <v>3</v>
      </c>
      <c r="G251">
        <v>0</v>
      </c>
    </row>
    <row r="252" spans="1:7">
      <c r="A252" s="115" t="s">
        <v>685</v>
      </c>
      <c r="B252" s="113" t="s">
        <v>686</v>
      </c>
      <c r="C252" s="113" t="s">
        <v>687</v>
      </c>
      <c r="D252" t="s">
        <v>5348</v>
      </c>
      <c r="E252" t="s">
        <v>4989</v>
      </c>
      <c r="F252">
        <v>3</v>
      </c>
      <c r="G252">
        <v>0</v>
      </c>
    </row>
    <row r="253" spans="1:7">
      <c r="A253" s="115" t="s">
        <v>688</v>
      </c>
      <c r="B253" s="113" t="s">
        <v>689</v>
      </c>
      <c r="C253" s="113" t="s">
        <v>690</v>
      </c>
      <c r="D253" t="s">
        <v>5348</v>
      </c>
      <c r="E253" t="s">
        <v>4989</v>
      </c>
      <c r="F253">
        <v>3</v>
      </c>
      <c r="G253">
        <v>0</v>
      </c>
    </row>
    <row r="254" spans="1:7">
      <c r="A254" s="115" t="s">
        <v>691</v>
      </c>
      <c r="B254" s="113" t="s">
        <v>692</v>
      </c>
      <c r="C254" s="113" t="s">
        <v>693</v>
      </c>
      <c r="D254" t="s">
        <v>5348</v>
      </c>
      <c r="E254" t="s">
        <v>4989</v>
      </c>
      <c r="F254">
        <v>3</v>
      </c>
      <c r="G254">
        <v>0</v>
      </c>
    </row>
    <row r="255" spans="1:7">
      <c r="A255" s="115" t="s">
        <v>694</v>
      </c>
      <c r="B255" s="113" t="s">
        <v>695</v>
      </c>
      <c r="C255" s="113" t="s">
        <v>696</v>
      </c>
      <c r="D255" t="s">
        <v>5348</v>
      </c>
      <c r="E255" t="s">
        <v>4989</v>
      </c>
      <c r="F255">
        <v>3</v>
      </c>
      <c r="G255">
        <v>0</v>
      </c>
    </row>
    <row r="256" spans="1:7">
      <c r="A256" s="115" t="s">
        <v>697</v>
      </c>
      <c r="B256" s="113" t="s">
        <v>698</v>
      </c>
      <c r="C256" s="113" t="s">
        <v>699</v>
      </c>
      <c r="D256" t="s">
        <v>5348</v>
      </c>
      <c r="E256" t="s">
        <v>4989</v>
      </c>
      <c r="F256">
        <v>3</v>
      </c>
      <c r="G256">
        <v>0</v>
      </c>
    </row>
    <row r="257" spans="1:7">
      <c r="A257" s="115" t="s">
        <v>700</v>
      </c>
      <c r="B257" s="113" t="s">
        <v>701</v>
      </c>
      <c r="C257" s="113" t="s">
        <v>702</v>
      </c>
      <c r="D257" t="s">
        <v>5348</v>
      </c>
      <c r="E257" t="s">
        <v>4989</v>
      </c>
      <c r="F257">
        <v>3</v>
      </c>
      <c r="G257">
        <v>0</v>
      </c>
    </row>
    <row r="258" spans="1:7">
      <c r="A258" s="115" t="s">
        <v>703</v>
      </c>
      <c r="B258" s="113" t="s">
        <v>704</v>
      </c>
      <c r="C258" s="113" t="s">
        <v>705</v>
      </c>
      <c r="D258" t="s">
        <v>5348</v>
      </c>
      <c r="E258" t="s">
        <v>4989</v>
      </c>
      <c r="F258">
        <v>3</v>
      </c>
      <c r="G258">
        <v>0</v>
      </c>
    </row>
    <row r="259" spans="1:7">
      <c r="A259" s="115" t="s">
        <v>706</v>
      </c>
      <c r="B259" s="113" t="s">
        <v>707</v>
      </c>
      <c r="C259" s="113" t="s">
        <v>708</v>
      </c>
      <c r="D259" t="s">
        <v>5348</v>
      </c>
      <c r="E259" t="s">
        <v>4989</v>
      </c>
      <c r="F259">
        <v>3</v>
      </c>
      <c r="G259">
        <v>0</v>
      </c>
    </row>
    <row r="260" spans="1:7">
      <c r="A260" s="115" t="s">
        <v>709</v>
      </c>
      <c r="B260" s="113" t="s">
        <v>711</v>
      </c>
      <c r="C260" s="113" t="s">
        <v>712</v>
      </c>
      <c r="D260" t="s">
        <v>5348</v>
      </c>
      <c r="E260" t="s">
        <v>4989</v>
      </c>
      <c r="F260">
        <v>3</v>
      </c>
      <c r="G260">
        <v>0</v>
      </c>
    </row>
    <row r="261" spans="1:7">
      <c r="A261" s="115" t="s">
        <v>710</v>
      </c>
      <c r="B261" s="113" t="s">
        <v>713</v>
      </c>
      <c r="C261" s="113" t="s">
        <v>714</v>
      </c>
      <c r="D261" t="s">
        <v>5348</v>
      </c>
      <c r="E261" t="s">
        <v>4989</v>
      </c>
      <c r="F261">
        <v>3</v>
      </c>
      <c r="G261">
        <v>0</v>
      </c>
    </row>
    <row r="262" spans="1:7">
      <c r="A262" s="115" t="s">
        <v>715</v>
      </c>
      <c r="B262" s="113" t="s">
        <v>716</v>
      </c>
      <c r="C262" s="113" t="s">
        <v>717</v>
      </c>
      <c r="D262" t="s">
        <v>5348</v>
      </c>
      <c r="E262" t="s">
        <v>4989</v>
      </c>
      <c r="F262">
        <v>3</v>
      </c>
      <c r="G262">
        <v>0</v>
      </c>
    </row>
    <row r="263" spans="1:7">
      <c r="A263" s="115" t="s">
        <v>718</v>
      </c>
      <c r="B263" s="113" t="s">
        <v>719</v>
      </c>
      <c r="C263" s="113" t="s">
        <v>720</v>
      </c>
      <c r="D263" t="s">
        <v>5348</v>
      </c>
      <c r="E263" t="s">
        <v>4989</v>
      </c>
      <c r="F263">
        <v>3</v>
      </c>
      <c r="G263">
        <v>0</v>
      </c>
    </row>
    <row r="264" spans="1:7">
      <c r="A264" s="115" t="s">
        <v>721</v>
      </c>
      <c r="B264" s="113" t="s">
        <v>722</v>
      </c>
      <c r="C264" s="113" t="s">
        <v>723</v>
      </c>
      <c r="D264" t="s">
        <v>5348</v>
      </c>
      <c r="E264" t="s">
        <v>4989</v>
      </c>
      <c r="F264">
        <v>3</v>
      </c>
      <c r="G264">
        <v>0</v>
      </c>
    </row>
    <row r="265" spans="1:7">
      <c r="A265" s="115" t="s">
        <v>724</v>
      </c>
      <c r="B265" s="113" t="s">
        <v>726</v>
      </c>
      <c r="C265" s="113" t="s">
        <v>727</v>
      </c>
      <c r="D265" t="s">
        <v>5348</v>
      </c>
      <c r="E265" t="s">
        <v>4989</v>
      </c>
      <c r="F265">
        <v>3</v>
      </c>
      <c r="G265">
        <v>0</v>
      </c>
    </row>
    <row r="266" spans="1:7">
      <c r="A266" s="115" t="s">
        <v>728</v>
      </c>
      <c r="B266" s="113" t="s">
        <v>729</v>
      </c>
      <c r="C266" s="113" t="s">
        <v>730</v>
      </c>
      <c r="D266" t="s">
        <v>5348</v>
      </c>
      <c r="E266" t="s">
        <v>4989</v>
      </c>
      <c r="F266">
        <v>3</v>
      </c>
      <c r="G266">
        <v>0</v>
      </c>
    </row>
    <row r="267" spans="1:7">
      <c r="A267" s="115" t="s">
        <v>731</v>
      </c>
      <c r="B267" s="113" t="s">
        <v>733</v>
      </c>
      <c r="C267" s="113" t="s">
        <v>734</v>
      </c>
      <c r="D267" t="s">
        <v>5348</v>
      </c>
      <c r="E267" t="s">
        <v>4989</v>
      </c>
      <c r="F267">
        <v>3</v>
      </c>
      <c r="G267">
        <v>0</v>
      </c>
    </row>
    <row r="268" spans="1:7">
      <c r="A268" s="115" t="s">
        <v>732</v>
      </c>
      <c r="B268" s="113" t="s">
        <v>735</v>
      </c>
      <c r="C268" s="113" t="s">
        <v>736</v>
      </c>
      <c r="D268" t="s">
        <v>5348</v>
      </c>
      <c r="E268" t="s">
        <v>4989</v>
      </c>
      <c r="F268">
        <v>3</v>
      </c>
      <c r="G268">
        <v>0</v>
      </c>
    </row>
    <row r="269" spans="1:7">
      <c r="A269" s="115" t="s">
        <v>737</v>
      </c>
      <c r="B269" s="113" t="s">
        <v>738</v>
      </c>
      <c r="C269" s="113" t="s">
        <v>739</v>
      </c>
      <c r="D269" t="s">
        <v>5348</v>
      </c>
      <c r="E269" t="s">
        <v>4989</v>
      </c>
      <c r="F269">
        <v>3</v>
      </c>
      <c r="G269">
        <v>0</v>
      </c>
    </row>
    <row r="270" spans="1:7">
      <c r="A270" s="115" t="s">
        <v>740</v>
      </c>
      <c r="B270" s="113" t="s">
        <v>741</v>
      </c>
      <c r="C270" s="113" t="s">
        <v>742</v>
      </c>
      <c r="D270" t="s">
        <v>5348</v>
      </c>
      <c r="E270" t="s">
        <v>4989</v>
      </c>
      <c r="F270">
        <v>3</v>
      </c>
      <c r="G270">
        <v>0</v>
      </c>
    </row>
    <row r="271" spans="1:7">
      <c r="A271" s="115" t="s">
        <v>743</v>
      </c>
      <c r="B271" s="113" t="s">
        <v>744</v>
      </c>
      <c r="C271" s="113" t="s">
        <v>745</v>
      </c>
      <c r="D271" t="s">
        <v>5348</v>
      </c>
      <c r="E271" t="s">
        <v>4989</v>
      </c>
      <c r="F271">
        <v>3</v>
      </c>
      <c r="G271">
        <v>0</v>
      </c>
    </row>
    <row r="272" spans="1:7">
      <c r="A272" s="115" t="s">
        <v>746</v>
      </c>
      <c r="B272" s="113" t="s">
        <v>747</v>
      </c>
      <c r="C272" s="113" t="s">
        <v>748</v>
      </c>
      <c r="D272" t="s">
        <v>5348</v>
      </c>
      <c r="E272" t="s">
        <v>4989</v>
      </c>
      <c r="F272">
        <v>3</v>
      </c>
      <c r="G272">
        <v>0</v>
      </c>
    </row>
    <row r="273" spans="1:7">
      <c r="A273" s="115" t="s">
        <v>749</v>
      </c>
      <c r="B273" s="113" t="s">
        <v>750</v>
      </c>
      <c r="C273" s="113" t="s">
        <v>751</v>
      </c>
      <c r="D273" t="s">
        <v>5348</v>
      </c>
      <c r="E273" t="s">
        <v>4989</v>
      </c>
      <c r="F273">
        <v>3</v>
      </c>
      <c r="G273">
        <v>0</v>
      </c>
    </row>
    <row r="274" spans="1:7">
      <c r="A274" s="115" t="s">
        <v>752</v>
      </c>
      <c r="B274" s="113" t="s">
        <v>753</v>
      </c>
      <c r="C274" s="113" t="s">
        <v>754</v>
      </c>
      <c r="D274" t="s">
        <v>5348</v>
      </c>
      <c r="E274" t="s">
        <v>4989</v>
      </c>
      <c r="F274">
        <v>3</v>
      </c>
      <c r="G274">
        <v>0</v>
      </c>
    </row>
    <row r="275" spans="1:7">
      <c r="A275" s="115" t="s">
        <v>755</v>
      </c>
      <c r="B275" s="113" t="s">
        <v>756</v>
      </c>
      <c r="C275" s="113" t="s">
        <v>757</v>
      </c>
      <c r="D275" t="s">
        <v>5348</v>
      </c>
      <c r="E275" t="s">
        <v>4989</v>
      </c>
      <c r="F275">
        <v>3</v>
      </c>
      <c r="G275">
        <v>0</v>
      </c>
    </row>
    <row r="276" spans="1:7">
      <c r="A276" s="115" t="s">
        <v>758</v>
      </c>
      <c r="B276" s="113" t="s">
        <v>759</v>
      </c>
      <c r="C276" s="113" t="s">
        <v>760</v>
      </c>
      <c r="D276" t="s">
        <v>5348</v>
      </c>
      <c r="E276" t="s">
        <v>4989</v>
      </c>
      <c r="F276">
        <v>3</v>
      </c>
      <c r="G276">
        <v>0</v>
      </c>
    </row>
    <row r="277" spans="1:7">
      <c r="A277" s="115" t="s">
        <v>761</v>
      </c>
      <c r="B277" s="113" t="s">
        <v>762</v>
      </c>
      <c r="C277" s="113" t="s">
        <v>763</v>
      </c>
      <c r="D277" t="s">
        <v>5348</v>
      </c>
      <c r="E277" t="s">
        <v>4989</v>
      </c>
      <c r="F277">
        <v>3</v>
      </c>
      <c r="G277">
        <v>0</v>
      </c>
    </row>
    <row r="278" spans="1:7">
      <c r="A278" s="115" t="s">
        <v>764</v>
      </c>
      <c r="B278" s="113" t="s">
        <v>765</v>
      </c>
      <c r="C278" s="113" t="s">
        <v>766</v>
      </c>
      <c r="D278" t="s">
        <v>5348</v>
      </c>
      <c r="E278" t="s">
        <v>4989</v>
      </c>
      <c r="F278">
        <v>3</v>
      </c>
      <c r="G278">
        <v>0</v>
      </c>
    </row>
    <row r="279" spans="1:7">
      <c r="A279" s="115" t="s">
        <v>767</v>
      </c>
      <c r="B279" s="113" t="s">
        <v>769</v>
      </c>
      <c r="C279" s="113" t="s">
        <v>770</v>
      </c>
      <c r="D279" t="s">
        <v>5348</v>
      </c>
      <c r="E279" t="s">
        <v>4989</v>
      </c>
      <c r="F279">
        <v>3</v>
      </c>
      <c r="G279">
        <v>0</v>
      </c>
    </row>
    <row r="280" spans="1:7">
      <c r="A280" s="115" t="s">
        <v>771</v>
      </c>
      <c r="B280" s="113" t="s">
        <v>772</v>
      </c>
      <c r="C280" s="113" t="s">
        <v>773</v>
      </c>
      <c r="D280" t="s">
        <v>5348</v>
      </c>
      <c r="E280" t="s">
        <v>4989</v>
      </c>
      <c r="F280">
        <v>3</v>
      </c>
      <c r="G280">
        <v>0</v>
      </c>
    </row>
    <row r="281" spans="1:7">
      <c r="A281" s="115" t="s">
        <v>774</v>
      </c>
      <c r="B281" s="113" t="s">
        <v>775</v>
      </c>
      <c r="C281" s="113" t="s">
        <v>776</v>
      </c>
      <c r="D281" t="s">
        <v>5348</v>
      </c>
      <c r="E281" t="s">
        <v>4989</v>
      </c>
      <c r="F281">
        <v>3</v>
      </c>
      <c r="G281">
        <v>0</v>
      </c>
    </row>
    <row r="282" spans="1:7">
      <c r="A282" s="115" t="s">
        <v>777</v>
      </c>
      <c r="B282" s="113" t="s">
        <v>778</v>
      </c>
      <c r="C282" s="113" t="s">
        <v>779</v>
      </c>
      <c r="D282" t="s">
        <v>5348</v>
      </c>
      <c r="E282" t="s">
        <v>4989</v>
      </c>
      <c r="F282">
        <v>3</v>
      </c>
      <c r="G282">
        <v>0</v>
      </c>
    </row>
    <row r="283" spans="1:7">
      <c r="A283" s="115" t="s">
        <v>768</v>
      </c>
      <c r="B283" s="113" t="s">
        <v>780</v>
      </c>
      <c r="C283" s="113" t="s">
        <v>781</v>
      </c>
      <c r="D283" t="s">
        <v>5348</v>
      </c>
      <c r="E283" t="s">
        <v>4989</v>
      </c>
      <c r="F283">
        <v>3</v>
      </c>
      <c r="G283">
        <v>0</v>
      </c>
    </row>
    <row r="284" spans="1:7">
      <c r="A284" s="115" t="s">
        <v>782</v>
      </c>
      <c r="B284" s="113" t="s">
        <v>783</v>
      </c>
      <c r="C284" s="113" t="s">
        <v>784</v>
      </c>
      <c r="D284" t="s">
        <v>5348</v>
      </c>
      <c r="E284" t="s">
        <v>4989</v>
      </c>
      <c r="F284">
        <v>3</v>
      </c>
      <c r="G284">
        <v>0</v>
      </c>
    </row>
    <row r="285" spans="1:7">
      <c r="A285" s="115" t="s">
        <v>785</v>
      </c>
      <c r="B285" s="113" t="s">
        <v>786</v>
      </c>
      <c r="C285" s="113" t="s">
        <v>787</v>
      </c>
      <c r="D285" t="s">
        <v>5348</v>
      </c>
      <c r="E285" t="s">
        <v>4989</v>
      </c>
      <c r="F285">
        <v>3</v>
      </c>
      <c r="G285">
        <v>0</v>
      </c>
    </row>
    <row r="286" spans="1:7">
      <c r="A286" s="115" t="s">
        <v>788</v>
      </c>
      <c r="B286" s="113" t="s">
        <v>789</v>
      </c>
      <c r="C286" s="113" t="s">
        <v>790</v>
      </c>
      <c r="D286" t="s">
        <v>5348</v>
      </c>
      <c r="E286" t="s">
        <v>4989</v>
      </c>
      <c r="F286">
        <v>3</v>
      </c>
      <c r="G286">
        <v>0</v>
      </c>
    </row>
    <row r="287" spans="1:7">
      <c r="A287" s="115" t="s">
        <v>791</v>
      </c>
      <c r="B287" s="113" t="s">
        <v>792</v>
      </c>
      <c r="C287" s="113" t="s">
        <v>793</v>
      </c>
      <c r="D287" t="s">
        <v>5348</v>
      </c>
      <c r="E287" t="s">
        <v>4989</v>
      </c>
      <c r="F287">
        <v>3</v>
      </c>
      <c r="G287">
        <v>0</v>
      </c>
    </row>
    <row r="288" spans="1:7">
      <c r="A288" s="115" t="s">
        <v>654</v>
      </c>
      <c r="B288" s="113" t="s">
        <v>794</v>
      </c>
      <c r="C288" s="113" t="s">
        <v>795</v>
      </c>
      <c r="D288" t="s">
        <v>5348</v>
      </c>
      <c r="E288" t="s">
        <v>4989</v>
      </c>
      <c r="F288">
        <v>3</v>
      </c>
      <c r="G288">
        <v>0</v>
      </c>
    </row>
    <row r="289" spans="1:7">
      <c r="A289" s="115" t="s">
        <v>796</v>
      </c>
      <c r="B289" s="113" t="s">
        <v>798</v>
      </c>
      <c r="C289" s="113" t="s">
        <v>799</v>
      </c>
      <c r="D289" t="s">
        <v>5348</v>
      </c>
      <c r="E289" t="s">
        <v>4989</v>
      </c>
      <c r="F289">
        <v>3</v>
      </c>
      <c r="G289">
        <v>0</v>
      </c>
    </row>
    <row r="290" spans="1:7">
      <c r="A290" s="115" t="s">
        <v>800</v>
      </c>
      <c r="B290" s="113" t="s">
        <v>801</v>
      </c>
      <c r="C290" s="113" t="s">
        <v>802</v>
      </c>
      <c r="D290" t="s">
        <v>5348</v>
      </c>
      <c r="E290" t="s">
        <v>4989</v>
      </c>
      <c r="F290">
        <v>3</v>
      </c>
      <c r="G290">
        <v>0</v>
      </c>
    </row>
    <row r="291" spans="1:7">
      <c r="A291" s="115" t="s">
        <v>803</v>
      </c>
      <c r="B291" s="113" t="s">
        <v>804</v>
      </c>
      <c r="C291" s="113" t="s">
        <v>805</v>
      </c>
      <c r="D291" t="s">
        <v>5348</v>
      </c>
      <c r="E291" t="s">
        <v>4989</v>
      </c>
      <c r="F291">
        <v>3</v>
      </c>
      <c r="G291">
        <v>0</v>
      </c>
    </row>
    <row r="292" spans="1:7">
      <c r="A292" s="115" t="s">
        <v>806</v>
      </c>
      <c r="B292" s="113" t="s">
        <v>807</v>
      </c>
      <c r="C292" s="113" t="s">
        <v>808</v>
      </c>
      <c r="D292" t="s">
        <v>5348</v>
      </c>
      <c r="E292" t="s">
        <v>4989</v>
      </c>
      <c r="F292">
        <v>3</v>
      </c>
      <c r="G292">
        <v>0</v>
      </c>
    </row>
    <row r="293" spans="1:7">
      <c r="A293" s="115" t="s">
        <v>809</v>
      </c>
      <c r="B293" s="113" t="s">
        <v>810</v>
      </c>
      <c r="C293" s="113" t="s">
        <v>811</v>
      </c>
      <c r="D293" t="s">
        <v>5348</v>
      </c>
      <c r="E293" t="s">
        <v>4989</v>
      </c>
      <c r="F293">
        <v>3</v>
      </c>
      <c r="G293">
        <v>0</v>
      </c>
    </row>
    <row r="294" spans="1:7">
      <c r="A294" s="115" t="s">
        <v>812</v>
      </c>
      <c r="B294" s="113" t="s">
        <v>813</v>
      </c>
      <c r="C294" s="113" t="s">
        <v>814</v>
      </c>
      <c r="D294" t="s">
        <v>5348</v>
      </c>
      <c r="E294" t="s">
        <v>4989</v>
      </c>
      <c r="F294">
        <v>3</v>
      </c>
      <c r="G294">
        <v>0</v>
      </c>
    </row>
    <row r="295" spans="1:7">
      <c r="A295" s="115" t="s">
        <v>815</v>
      </c>
      <c r="B295" s="113" t="s">
        <v>817</v>
      </c>
      <c r="C295" s="113" t="s">
        <v>818</v>
      </c>
      <c r="D295" t="s">
        <v>5348</v>
      </c>
      <c r="E295" t="s">
        <v>4989</v>
      </c>
      <c r="F295">
        <v>3</v>
      </c>
      <c r="G295">
        <v>0</v>
      </c>
    </row>
    <row r="296" spans="1:7">
      <c r="A296" s="115" t="s">
        <v>819</v>
      </c>
      <c r="B296" s="113" t="s">
        <v>820</v>
      </c>
      <c r="C296" s="113" t="s">
        <v>821</v>
      </c>
      <c r="D296" t="s">
        <v>5348</v>
      </c>
      <c r="E296" t="s">
        <v>4989</v>
      </c>
      <c r="F296">
        <v>3</v>
      </c>
      <c r="G296">
        <v>0</v>
      </c>
    </row>
    <row r="297" spans="1:7">
      <c r="A297" s="115" t="s">
        <v>822</v>
      </c>
      <c r="B297" s="113" t="s">
        <v>824</v>
      </c>
      <c r="C297" s="113" t="s">
        <v>825</v>
      </c>
      <c r="D297" t="s">
        <v>5348</v>
      </c>
      <c r="E297" t="s">
        <v>4989</v>
      </c>
      <c r="F297">
        <v>3</v>
      </c>
      <c r="G297">
        <v>0</v>
      </c>
    </row>
    <row r="298" spans="1:7">
      <c r="A298" s="115" t="s">
        <v>826</v>
      </c>
      <c r="B298" s="113" t="s">
        <v>828</v>
      </c>
      <c r="C298" s="113" t="s">
        <v>829</v>
      </c>
      <c r="D298" t="s">
        <v>5348</v>
      </c>
      <c r="E298" t="s">
        <v>4989</v>
      </c>
      <c r="F298">
        <v>3</v>
      </c>
      <c r="G298">
        <v>0</v>
      </c>
    </row>
    <row r="299" spans="1:7">
      <c r="A299" s="115" t="s">
        <v>830</v>
      </c>
      <c r="B299" s="113" t="s">
        <v>831</v>
      </c>
      <c r="C299" s="113" t="s">
        <v>832</v>
      </c>
      <c r="D299" t="s">
        <v>5348</v>
      </c>
      <c r="E299" t="s">
        <v>4989</v>
      </c>
      <c r="F299">
        <v>3</v>
      </c>
      <c r="G299">
        <v>0</v>
      </c>
    </row>
    <row r="300" spans="1:7">
      <c r="A300" s="115" t="s">
        <v>833</v>
      </c>
      <c r="B300" s="113" t="s">
        <v>834</v>
      </c>
      <c r="C300" s="113" t="s">
        <v>835</v>
      </c>
      <c r="D300" t="s">
        <v>5348</v>
      </c>
      <c r="E300" t="s">
        <v>4989</v>
      </c>
      <c r="F300">
        <v>3</v>
      </c>
      <c r="G300">
        <v>0</v>
      </c>
    </row>
    <row r="301" spans="1:7">
      <c r="A301" s="115" t="s">
        <v>836</v>
      </c>
      <c r="B301" s="113" t="s">
        <v>837</v>
      </c>
      <c r="C301" s="113" t="s">
        <v>838</v>
      </c>
      <c r="D301" t="s">
        <v>5348</v>
      </c>
      <c r="E301" t="s">
        <v>4989</v>
      </c>
      <c r="F301">
        <v>3</v>
      </c>
      <c r="G301">
        <v>0</v>
      </c>
    </row>
    <row r="302" spans="1:7">
      <c r="A302" s="115" t="s">
        <v>839</v>
      </c>
      <c r="B302" s="113" t="s">
        <v>840</v>
      </c>
      <c r="C302" s="113" t="s">
        <v>841</v>
      </c>
      <c r="D302" t="s">
        <v>5348</v>
      </c>
      <c r="E302" t="s">
        <v>4989</v>
      </c>
      <c r="F302">
        <v>3</v>
      </c>
      <c r="G302">
        <v>0</v>
      </c>
    </row>
    <row r="303" spans="1:7">
      <c r="A303" s="115" t="s">
        <v>842</v>
      </c>
      <c r="B303" s="113" t="s">
        <v>843</v>
      </c>
      <c r="C303" s="113" t="s">
        <v>844</v>
      </c>
      <c r="D303" t="s">
        <v>5348</v>
      </c>
      <c r="E303" t="s">
        <v>4989</v>
      </c>
      <c r="F303">
        <v>3</v>
      </c>
      <c r="G303">
        <v>0</v>
      </c>
    </row>
    <row r="304" spans="1:7">
      <c r="A304" s="115" t="s">
        <v>845</v>
      </c>
      <c r="B304" s="113" t="s">
        <v>846</v>
      </c>
      <c r="C304" s="113" t="s">
        <v>847</v>
      </c>
      <c r="D304" t="s">
        <v>5348</v>
      </c>
      <c r="E304" t="s">
        <v>4989</v>
      </c>
      <c r="F304">
        <v>3</v>
      </c>
      <c r="G304">
        <v>0</v>
      </c>
    </row>
    <row r="305" spans="1:7">
      <c r="A305" s="115" t="s">
        <v>848</v>
      </c>
      <c r="B305" s="113" t="s">
        <v>850</v>
      </c>
      <c r="C305" s="113" t="s">
        <v>851</v>
      </c>
      <c r="D305" t="s">
        <v>5348</v>
      </c>
      <c r="E305" t="s">
        <v>4989</v>
      </c>
      <c r="F305">
        <v>3</v>
      </c>
      <c r="G305">
        <v>0</v>
      </c>
    </row>
    <row r="306" spans="1:7">
      <c r="A306" s="115" t="s">
        <v>849</v>
      </c>
      <c r="B306" s="113" t="s">
        <v>852</v>
      </c>
      <c r="C306" s="113" t="s">
        <v>853</v>
      </c>
      <c r="D306" t="s">
        <v>5348</v>
      </c>
      <c r="E306" t="s">
        <v>4989</v>
      </c>
      <c r="F306">
        <v>3</v>
      </c>
      <c r="G306">
        <v>0</v>
      </c>
    </row>
    <row r="307" spans="1:7">
      <c r="A307" s="115" t="s">
        <v>854</v>
      </c>
      <c r="B307" s="113" t="s">
        <v>855</v>
      </c>
      <c r="C307" s="113" t="s">
        <v>856</v>
      </c>
      <c r="D307" t="s">
        <v>5348</v>
      </c>
      <c r="E307" t="s">
        <v>4989</v>
      </c>
      <c r="F307">
        <v>3</v>
      </c>
      <c r="G307">
        <v>0</v>
      </c>
    </row>
    <row r="308" spans="1:7">
      <c r="A308" s="115" t="s">
        <v>857</v>
      </c>
      <c r="B308" s="113" t="s">
        <v>858</v>
      </c>
      <c r="C308" s="113" t="s">
        <v>859</v>
      </c>
      <c r="D308" t="s">
        <v>5348</v>
      </c>
      <c r="E308" t="s">
        <v>4989</v>
      </c>
      <c r="F308">
        <v>3</v>
      </c>
      <c r="G308">
        <v>0</v>
      </c>
    </row>
    <row r="309" spans="1:7">
      <c r="A309" s="115" t="s">
        <v>860</v>
      </c>
      <c r="B309" s="113" t="s">
        <v>861</v>
      </c>
      <c r="C309" s="113" t="s">
        <v>862</v>
      </c>
      <c r="D309" t="s">
        <v>5348</v>
      </c>
      <c r="E309" t="s">
        <v>4989</v>
      </c>
      <c r="F309">
        <v>3</v>
      </c>
      <c r="G309">
        <v>0</v>
      </c>
    </row>
    <row r="310" spans="1:7">
      <c r="A310" s="115" t="s">
        <v>863</v>
      </c>
      <c r="B310" s="113" t="s">
        <v>865</v>
      </c>
      <c r="C310" s="113" t="s">
        <v>866</v>
      </c>
      <c r="D310" t="s">
        <v>5348</v>
      </c>
      <c r="E310" t="s">
        <v>4989</v>
      </c>
      <c r="F310">
        <v>3</v>
      </c>
      <c r="G310">
        <v>0</v>
      </c>
    </row>
    <row r="311" spans="1:7">
      <c r="A311" s="115" t="s">
        <v>867</v>
      </c>
      <c r="B311" s="113" t="s">
        <v>868</v>
      </c>
      <c r="C311" s="113" t="s">
        <v>869</v>
      </c>
      <c r="D311" t="s">
        <v>5348</v>
      </c>
      <c r="E311" t="s">
        <v>4989</v>
      </c>
      <c r="F311">
        <v>3</v>
      </c>
      <c r="G311">
        <v>0</v>
      </c>
    </row>
    <row r="312" spans="1:7">
      <c r="A312" s="115" t="s">
        <v>870</v>
      </c>
      <c r="B312" s="113" t="s">
        <v>871</v>
      </c>
      <c r="C312" s="113" t="s">
        <v>872</v>
      </c>
      <c r="D312" t="s">
        <v>5348</v>
      </c>
      <c r="E312" t="s">
        <v>4989</v>
      </c>
      <c r="F312">
        <v>3</v>
      </c>
      <c r="G312">
        <v>0</v>
      </c>
    </row>
    <row r="313" spans="1:7">
      <c r="A313" s="115" t="s">
        <v>873</v>
      </c>
      <c r="B313" s="113" t="s">
        <v>874</v>
      </c>
      <c r="C313" s="113" t="s">
        <v>875</v>
      </c>
      <c r="D313" t="s">
        <v>5348</v>
      </c>
      <c r="E313" t="s">
        <v>4989</v>
      </c>
      <c r="F313">
        <v>3</v>
      </c>
      <c r="G313">
        <v>0</v>
      </c>
    </row>
    <row r="314" spans="1:7">
      <c r="A314" s="115" t="s">
        <v>876</v>
      </c>
      <c r="B314" s="113" t="s">
        <v>877</v>
      </c>
      <c r="C314" s="113" t="s">
        <v>878</v>
      </c>
      <c r="D314" t="s">
        <v>5348</v>
      </c>
      <c r="E314" t="s">
        <v>4989</v>
      </c>
      <c r="F314">
        <v>3</v>
      </c>
      <c r="G314">
        <v>0</v>
      </c>
    </row>
    <row r="315" spans="1:7">
      <c r="A315" s="115" t="s">
        <v>797</v>
      </c>
      <c r="B315" s="113" t="s">
        <v>879</v>
      </c>
      <c r="C315" s="113" t="s">
        <v>880</v>
      </c>
      <c r="D315" t="s">
        <v>5348</v>
      </c>
      <c r="E315" t="s">
        <v>4989</v>
      </c>
      <c r="F315">
        <v>3</v>
      </c>
      <c r="G315">
        <v>0</v>
      </c>
    </row>
    <row r="316" spans="1:7">
      <c r="A316" s="115" t="s">
        <v>881</v>
      </c>
      <c r="B316" s="113" t="s">
        <v>882</v>
      </c>
      <c r="C316" s="113" t="s">
        <v>883</v>
      </c>
      <c r="D316" t="s">
        <v>5348</v>
      </c>
      <c r="E316" t="s">
        <v>4989</v>
      </c>
      <c r="F316">
        <v>3</v>
      </c>
      <c r="G316">
        <v>0</v>
      </c>
    </row>
    <row r="317" spans="1:7">
      <c r="A317" s="115" t="s">
        <v>884</v>
      </c>
      <c r="B317" s="113" t="s">
        <v>885</v>
      </c>
      <c r="C317" s="113" t="s">
        <v>886</v>
      </c>
      <c r="D317" t="s">
        <v>5348</v>
      </c>
      <c r="E317" t="s">
        <v>4989</v>
      </c>
      <c r="F317">
        <v>3</v>
      </c>
      <c r="G317">
        <v>0</v>
      </c>
    </row>
    <row r="318" spans="1:7">
      <c r="A318" s="115" t="s">
        <v>887</v>
      </c>
      <c r="B318" s="113" t="s">
        <v>888</v>
      </c>
      <c r="C318" s="113" t="s">
        <v>889</v>
      </c>
      <c r="D318" t="s">
        <v>5348</v>
      </c>
      <c r="E318" t="s">
        <v>4989</v>
      </c>
      <c r="F318">
        <v>3</v>
      </c>
      <c r="G318">
        <v>0</v>
      </c>
    </row>
    <row r="319" spans="1:7">
      <c r="A319" s="115" t="s">
        <v>890</v>
      </c>
      <c r="B319" s="113" t="s">
        <v>891</v>
      </c>
      <c r="C319" s="113" t="s">
        <v>892</v>
      </c>
      <c r="D319" t="s">
        <v>5348</v>
      </c>
      <c r="E319" t="s">
        <v>4989</v>
      </c>
      <c r="F319">
        <v>3</v>
      </c>
      <c r="G319">
        <v>0</v>
      </c>
    </row>
    <row r="320" spans="1:7">
      <c r="A320" s="115" t="s">
        <v>893</v>
      </c>
      <c r="B320" s="113" t="s">
        <v>894</v>
      </c>
      <c r="C320" s="113" t="s">
        <v>895</v>
      </c>
      <c r="D320" t="s">
        <v>5348</v>
      </c>
      <c r="E320" t="s">
        <v>4989</v>
      </c>
      <c r="F320">
        <v>3</v>
      </c>
      <c r="G320">
        <v>0</v>
      </c>
    </row>
    <row r="321" spans="1:7">
      <c r="A321" s="115" t="s">
        <v>896</v>
      </c>
      <c r="B321" s="113" t="s">
        <v>897</v>
      </c>
      <c r="C321" s="113" t="s">
        <v>898</v>
      </c>
      <c r="D321" t="s">
        <v>5348</v>
      </c>
      <c r="E321" t="s">
        <v>4989</v>
      </c>
      <c r="F321">
        <v>3</v>
      </c>
      <c r="G321">
        <v>0</v>
      </c>
    </row>
    <row r="322" spans="1:7">
      <c r="A322" s="115" t="s">
        <v>899</v>
      </c>
      <c r="B322" s="113" t="s">
        <v>900</v>
      </c>
      <c r="C322" s="113" t="s">
        <v>901</v>
      </c>
      <c r="D322" t="s">
        <v>5348</v>
      </c>
      <c r="E322" t="s">
        <v>4989</v>
      </c>
      <c r="F322">
        <v>3</v>
      </c>
      <c r="G322">
        <v>0</v>
      </c>
    </row>
    <row r="323" spans="1:7">
      <c r="A323" s="115" t="s">
        <v>902</v>
      </c>
      <c r="B323" s="113" t="s">
        <v>903</v>
      </c>
      <c r="C323" s="113" t="s">
        <v>904</v>
      </c>
      <c r="D323" t="s">
        <v>5348</v>
      </c>
      <c r="E323" t="s">
        <v>4989</v>
      </c>
      <c r="F323">
        <v>3</v>
      </c>
      <c r="G323">
        <v>0</v>
      </c>
    </row>
    <row r="324" spans="1:7">
      <c r="A324" s="115" t="s">
        <v>905</v>
      </c>
      <c r="B324" s="113" t="s">
        <v>906</v>
      </c>
      <c r="C324" s="113" t="s">
        <v>907</v>
      </c>
      <c r="D324" t="s">
        <v>5348</v>
      </c>
      <c r="E324" t="s">
        <v>4989</v>
      </c>
      <c r="F324">
        <v>3</v>
      </c>
      <c r="G324">
        <v>0</v>
      </c>
    </row>
    <row r="325" spans="1:7">
      <c r="A325" s="115" t="s">
        <v>908</v>
      </c>
      <c r="B325" s="113" t="s">
        <v>909</v>
      </c>
      <c r="C325" s="113" t="s">
        <v>910</v>
      </c>
      <c r="D325" t="s">
        <v>5348</v>
      </c>
      <c r="E325" t="s">
        <v>4989</v>
      </c>
      <c r="F325">
        <v>3</v>
      </c>
      <c r="G325">
        <v>0</v>
      </c>
    </row>
    <row r="326" spans="1:7">
      <c r="A326" s="115" t="s">
        <v>911</v>
      </c>
      <c r="B326" s="113" t="s">
        <v>912</v>
      </c>
      <c r="C326" s="113" t="s">
        <v>913</v>
      </c>
      <c r="D326" t="s">
        <v>5348</v>
      </c>
      <c r="E326" t="s">
        <v>4989</v>
      </c>
      <c r="F326">
        <v>3</v>
      </c>
      <c r="G326">
        <v>0</v>
      </c>
    </row>
    <row r="327" spans="1:7">
      <c r="A327" s="115" t="s">
        <v>914</v>
      </c>
      <c r="B327" s="113" t="s">
        <v>915</v>
      </c>
      <c r="C327" s="113" t="s">
        <v>916</v>
      </c>
      <c r="D327" t="s">
        <v>5348</v>
      </c>
      <c r="E327" t="s">
        <v>4989</v>
      </c>
      <c r="F327">
        <v>3</v>
      </c>
      <c r="G327">
        <v>0</v>
      </c>
    </row>
    <row r="328" spans="1:7">
      <c r="A328" s="115" t="s">
        <v>917</v>
      </c>
      <c r="B328" s="113" t="s">
        <v>918</v>
      </c>
      <c r="C328" s="113" t="s">
        <v>919</v>
      </c>
      <c r="D328" t="s">
        <v>5348</v>
      </c>
      <c r="E328" t="s">
        <v>4989</v>
      </c>
      <c r="F328">
        <v>3</v>
      </c>
      <c r="G328">
        <v>0</v>
      </c>
    </row>
    <row r="329" spans="1:7">
      <c r="A329" s="115" t="s">
        <v>920</v>
      </c>
      <c r="B329" s="113" t="s">
        <v>921</v>
      </c>
      <c r="C329" s="113" t="s">
        <v>922</v>
      </c>
      <c r="D329" t="s">
        <v>5348</v>
      </c>
      <c r="E329" t="s">
        <v>4989</v>
      </c>
      <c r="F329">
        <v>3</v>
      </c>
      <c r="G329">
        <v>0</v>
      </c>
    </row>
    <row r="330" spans="1:7">
      <c r="A330" s="115" t="s">
        <v>923</v>
      </c>
      <c r="B330" s="113" t="s">
        <v>924</v>
      </c>
      <c r="C330" s="113" t="s">
        <v>925</v>
      </c>
      <c r="D330" t="s">
        <v>5348</v>
      </c>
      <c r="E330" t="s">
        <v>4989</v>
      </c>
      <c r="F330">
        <v>3</v>
      </c>
      <c r="G330">
        <v>0</v>
      </c>
    </row>
    <row r="331" spans="1:7">
      <c r="A331" s="115" t="s">
        <v>926</v>
      </c>
      <c r="B331" s="113" t="s">
        <v>927</v>
      </c>
      <c r="C331" s="113" t="s">
        <v>928</v>
      </c>
      <c r="D331" t="s">
        <v>5348</v>
      </c>
      <c r="E331" t="s">
        <v>4989</v>
      </c>
      <c r="F331">
        <v>3</v>
      </c>
      <c r="G331">
        <v>0</v>
      </c>
    </row>
    <row r="332" spans="1:7">
      <c r="A332" s="115" t="s">
        <v>929</v>
      </c>
      <c r="B332" s="113" t="s">
        <v>930</v>
      </c>
      <c r="C332" s="113" t="s">
        <v>931</v>
      </c>
      <c r="D332" t="s">
        <v>5351</v>
      </c>
      <c r="E332" t="s">
        <v>4992</v>
      </c>
      <c r="F332">
        <v>3</v>
      </c>
      <c r="G332">
        <v>0</v>
      </c>
    </row>
    <row r="333" spans="1:7">
      <c r="A333" s="115" t="s">
        <v>932</v>
      </c>
      <c r="B333" s="113" t="s">
        <v>933</v>
      </c>
      <c r="C333" s="113" t="s">
        <v>934</v>
      </c>
      <c r="D333" t="s">
        <v>5351</v>
      </c>
      <c r="E333" t="s">
        <v>4992</v>
      </c>
      <c r="F333">
        <v>3</v>
      </c>
      <c r="G333">
        <v>0</v>
      </c>
    </row>
    <row r="334" spans="1:7">
      <c r="A334" s="115" t="s">
        <v>935</v>
      </c>
      <c r="B334" s="113" t="s">
        <v>936</v>
      </c>
      <c r="C334" s="113" t="s">
        <v>937</v>
      </c>
      <c r="D334" t="s">
        <v>5351</v>
      </c>
      <c r="E334" t="s">
        <v>4992</v>
      </c>
      <c r="F334">
        <v>3</v>
      </c>
      <c r="G334">
        <v>0</v>
      </c>
    </row>
    <row r="335" spans="1:7">
      <c r="A335" s="115" t="s">
        <v>938</v>
      </c>
      <c r="B335" s="113" t="s">
        <v>939</v>
      </c>
      <c r="C335" s="113" t="s">
        <v>940</v>
      </c>
      <c r="D335" t="s">
        <v>5351</v>
      </c>
      <c r="E335" t="s">
        <v>4992</v>
      </c>
      <c r="F335">
        <v>3</v>
      </c>
      <c r="G335">
        <v>0</v>
      </c>
    </row>
    <row r="336" spans="1:7">
      <c r="A336" s="115" t="s">
        <v>941</v>
      </c>
      <c r="B336" s="113" t="s">
        <v>943</v>
      </c>
      <c r="C336" s="113" t="s">
        <v>944</v>
      </c>
      <c r="D336" t="s">
        <v>5351</v>
      </c>
      <c r="E336" t="s">
        <v>4992</v>
      </c>
      <c r="F336">
        <v>3</v>
      </c>
      <c r="G336">
        <v>0</v>
      </c>
    </row>
    <row r="337" spans="1:7">
      <c r="A337" s="115" t="s">
        <v>945</v>
      </c>
      <c r="B337" s="113" t="s">
        <v>946</v>
      </c>
      <c r="C337" s="113" t="s">
        <v>947</v>
      </c>
      <c r="D337" t="s">
        <v>5351</v>
      </c>
      <c r="E337" t="s">
        <v>4992</v>
      </c>
      <c r="F337">
        <v>3</v>
      </c>
      <c r="G337">
        <v>0</v>
      </c>
    </row>
    <row r="338" spans="1:7">
      <c r="A338" s="115" t="s">
        <v>948</v>
      </c>
      <c r="B338" s="113" t="s">
        <v>949</v>
      </c>
      <c r="C338" s="113" t="s">
        <v>950</v>
      </c>
      <c r="D338" t="s">
        <v>5351</v>
      </c>
      <c r="E338" t="s">
        <v>4992</v>
      </c>
      <c r="F338">
        <v>3</v>
      </c>
      <c r="G338">
        <v>0</v>
      </c>
    </row>
    <row r="339" spans="1:7">
      <c r="A339" s="115" t="s">
        <v>951</v>
      </c>
      <c r="B339" s="113" t="s">
        <v>952</v>
      </c>
      <c r="C339" s="113" t="s">
        <v>953</v>
      </c>
      <c r="D339" t="s">
        <v>5351</v>
      </c>
      <c r="E339" t="s">
        <v>4992</v>
      </c>
      <c r="F339">
        <v>3</v>
      </c>
      <c r="G339">
        <v>0</v>
      </c>
    </row>
    <row r="340" spans="1:7">
      <c r="A340" s="115" t="s">
        <v>954</v>
      </c>
      <c r="B340" s="113" t="s">
        <v>956</v>
      </c>
      <c r="C340" s="113" t="s">
        <v>957</v>
      </c>
      <c r="D340" t="s">
        <v>5351</v>
      </c>
      <c r="E340" t="s">
        <v>4992</v>
      </c>
      <c r="F340">
        <v>3</v>
      </c>
      <c r="G340">
        <v>0</v>
      </c>
    </row>
    <row r="341" spans="1:7">
      <c r="A341" s="115" t="s">
        <v>958</v>
      </c>
      <c r="B341" s="113" t="s">
        <v>959</v>
      </c>
      <c r="C341" s="113" t="s">
        <v>960</v>
      </c>
      <c r="D341" t="s">
        <v>5351</v>
      </c>
      <c r="E341" t="s">
        <v>4992</v>
      </c>
      <c r="F341">
        <v>3</v>
      </c>
      <c r="G341">
        <v>0</v>
      </c>
    </row>
    <row r="342" spans="1:7">
      <c r="A342" s="115" t="s">
        <v>961</v>
      </c>
      <c r="B342" s="113" t="s">
        <v>962</v>
      </c>
      <c r="C342" s="113" t="s">
        <v>963</v>
      </c>
      <c r="D342" t="s">
        <v>5351</v>
      </c>
      <c r="E342" t="s">
        <v>4992</v>
      </c>
      <c r="F342">
        <v>3</v>
      </c>
      <c r="G342">
        <v>0</v>
      </c>
    </row>
    <row r="343" spans="1:7">
      <c r="A343" s="115" t="s">
        <v>964</v>
      </c>
      <c r="B343" s="113" t="s">
        <v>966</v>
      </c>
      <c r="C343" s="113" t="s">
        <v>967</v>
      </c>
      <c r="D343" t="s">
        <v>5351</v>
      </c>
      <c r="E343" t="s">
        <v>4992</v>
      </c>
      <c r="F343">
        <v>3</v>
      </c>
      <c r="G343">
        <v>0</v>
      </c>
    </row>
    <row r="344" spans="1:7">
      <c r="A344" s="115" t="s">
        <v>968</v>
      </c>
      <c r="B344" s="113" t="s">
        <v>969</v>
      </c>
      <c r="C344" s="113" t="s">
        <v>970</v>
      </c>
      <c r="D344" t="s">
        <v>5351</v>
      </c>
      <c r="E344" t="s">
        <v>4992</v>
      </c>
      <c r="F344">
        <v>3</v>
      </c>
      <c r="G344">
        <v>0</v>
      </c>
    </row>
    <row r="345" spans="1:7">
      <c r="A345" s="115" t="s">
        <v>965</v>
      </c>
      <c r="B345" s="113" t="s">
        <v>971</v>
      </c>
      <c r="C345" s="113" t="s">
        <v>972</v>
      </c>
      <c r="D345" t="s">
        <v>5351</v>
      </c>
      <c r="E345" t="s">
        <v>4992</v>
      </c>
      <c r="F345">
        <v>3</v>
      </c>
      <c r="G345">
        <v>0</v>
      </c>
    </row>
    <row r="346" spans="1:7">
      <c r="A346" s="115" t="s">
        <v>973</v>
      </c>
      <c r="B346" s="113" t="s">
        <v>974</v>
      </c>
      <c r="C346" s="113" t="s">
        <v>975</v>
      </c>
      <c r="D346" t="s">
        <v>5351</v>
      </c>
      <c r="E346" t="s">
        <v>4992</v>
      </c>
      <c r="F346">
        <v>3</v>
      </c>
      <c r="G346">
        <v>0</v>
      </c>
    </row>
    <row r="347" spans="1:7">
      <c r="A347" s="115" t="s">
        <v>976</v>
      </c>
      <c r="B347" s="113" t="s">
        <v>978</v>
      </c>
      <c r="C347" s="113" t="s">
        <v>979</v>
      </c>
      <c r="D347" t="s">
        <v>5351</v>
      </c>
      <c r="E347" t="s">
        <v>4992</v>
      </c>
      <c r="F347">
        <v>3</v>
      </c>
      <c r="G347">
        <v>0</v>
      </c>
    </row>
    <row r="348" spans="1:7">
      <c r="A348" s="115" t="s">
        <v>980</v>
      </c>
      <c r="B348" s="113" t="s">
        <v>981</v>
      </c>
      <c r="C348" s="113" t="s">
        <v>982</v>
      </c>
      <c r="D348" t="s">
        <v>5351</v>
      </c>
      <c r="E348" t="s">
        <v>4992</v>
      </c>
      <c r="F348">
        <v>3</v>
      </c>
      <c r="G348">
        <v>0</v>
      </c>
    </row>
    <row r="349" spans="1:7">
      <c r="A349" s="115" t="s">
        <v>977</v>
      </c>
      <c r="B349" s="113" t="s">
        <v>983</v>
      </c>
      <c r="C349" s="113" t="s">
        <v>984</v>
      </c>
      <c r="D349" t="s">
        <v>5351</v>
      </c>
      <c r="E349" t="s">
        <v>4992</v>
      </c>
      <c r="F349">
        <v>3</v>
      </c>
      <c r="G349">
        <v>0</v>
      </c>
    </row>
    <row r="350" spans="1:7">
      <c r="A350" s="115" t="s">
        <v>985</v>
      </c>
      <c r="B350" s="113" t="s">
        <v>986</v>
      </c>
      <c r="C350" s="113" t="s">
        <v>987</v>
      </c>
      <c r="D350" t="s">
        <v>5351</v>
      </c>
      <c r="E350" t="s">
        <v>4992</v>
      </c>
      <c r="F350">
        <v>3</v>
      </c>
      <c r="G350">
        <v>0</v>
      </c>
    </row>
    <row r="351" spans="1:7">
      <c r="A351" s="115" t="s">
        <v>988</v>
      </c>
      <c r="B351" s="113" t="s">
        <v>990</v>
      </c>
      <c r="C351" s="113" t="s">
        <v>991</v>
      </c>
      <c r="D351" t="s">
        <v>5351</v>
      </c>
      <c r="E351" t="s">
        <v>4992</v>
      </c>
      <c r="F351">
        <v>3</v>
      </c>
      <c r="G351">
        <v>0</v>
      </c>
    </row>
    <row r="352" spans="1:7">
      <c r="A352" s="115" t="s">
        <v>992</v>
      </c>
      <c r="B352" s="113" t="s">
        <v>993</v>
      </c>
      <c r="C352" s="113" t="s">
        <v>994</v>
      </c>
      <c r="D352" t="s">
        <v>5351</v>
      </c>
      <c r="E352" t="s">
        <v>4992</v>
      </c>
      <c r="F352">
        <v>3</v>
      </c>
      <c r="G352">
        <v>0</v>
      </c>
    </row>
    <row r="353" spans="1:7">
      <c r="A353" s="115" t="s">
        <v>995</v>
      </c>
      <c r="B353" s="113" t="s">
        <v>996</v>
      </c>
      <c r="C353" s="113" t="s">
        <v>997</v>
      </c>
      <c r="D353" t="s">
        <v>5351</v>
      </c>
      <c r="E353" t="s">
        <v>4992</v>
      </c>
      <c r="F353">
        <v>3</v>
      </c>
      <c r="G353">
        <v>0</v>
      </c>
    </row>
    <row r="354" spans="1:7">
      <c r="A354" s="115" t="s">
        <v>998</v>
      </c>
      <c r="B354" s="113" t="s">
        <v>999</v>
      </c>
      <c r="C354" s="113" t="s">
        <v>1000</v>
      </c>
      <c r="D354" t="s">
        <v>5351</v>
      </c>
      <c r="E354" t="s">
        <v>4992</v>
      </c>
      <c r="F354">
        <v>3</v>
      </c>
      <c r="G354">
        <v>0</v>
      </c>
    </row>
    <row r="355" spans="1:7">
      <c r="A355" s="115" t="s">
        <v>1001</v>
      </c>
      <c r="B355" s="113" t="s">
        <v>1002</v>
      </c>
      <c r="C355" s="113" t="s">
        <v>1003</v>
      </c>
      <c r="D355" t="s">
        <v>5351</v>
      </c>
      <c r="E355" t="s">
        <v>4992</v>
      </c>
      <c r="F355">
        <v>3</v>
      </c>
      <c r="G355">
        <v>0</v>
      </c>
    </row>
    <row r="356" spans="1:7">
      <c r="A356" s="115" t="s">
        <v>1004</v>
      </c>
      <c r="B356" s="113" t="s">
        <v>1005</v>
      </c>
      <c r="C356" s="113" t="s">
        <v>1006</v>
      </c>
      <c r="D356" t="s">
        <v>5351</v>
      </c>
      <c r="E356" t="s">
        <v>4992</v>
      </c>
      <c r="F356">
        <v>3</v>
      </c>
      <c r="G356">
        <v>0</v>
      </c>
    </row>
    <row r="357" spans="1:7">
      <c r="A357" s="115" t="s">
        <v>1007</v>
      </c>
      <c r="B357" s="113" t="s">
        <v>1008</v>
      </c>
      <c r="C357" s="113" t="s">
        <v>1009</v>
      </c>
      <c r="D357" t="s">
        <v>5351</v>
      </c>
      <c r="E357" t="s">
        <v>4992</v>
      </c>
      <c r="F357">
        <v>3</v>
      </c>
      <c r="G357">
        <v>0</v>
      </c>
    </row>
    <row r="358" spans="1:7">
      <c r="A358" s="115" t="s">
        <v>1010</v>
      </c>
      <c r="B358" s="113" t="s">
        <v>1011</v>
      </c>
      <c r="C358" s="113" t="s">
        <v>1012</v>
      </c>
      <c r="D358" t="s">
        <v>5351</v>
      </c>
      <c r="E358" t="s">
        <v>4992</v>
      </c>
      <c r="F358">
        <v>3</v>
      </c>
      <c r="G358">
        <v>0</v>
      </c>
    </row>
    <row r="359" spans="1:7">
      <c r="A359" s="115" t="s">
        <v>1013</v>
      </c>
      <c r="B359" s="113" t="s">
        <v>1014</v>
      </c>
      <c r="C359" s="113" t="s">
        <v>1015</v>
      </c>
      <c r="D359" t="s">
        <v>5351</v>
      </c>
      <c r="E359" t="s">
        <v>4992</v>
      </c>
      <c r="F359">
        <v>3</v>
      </c>
      <c r="G359">
        <v>0</v>
      </c>
    </row>
    <row r="360" spans="1:7">
      <c r="A360" s="115" t="s">
        <v>1016</v>
      </c>
      <c r="B360" s="113" t="s">
        <v>1017</v>
      </c>
      <c r="C360" s="113" t="s">
        <v>1018</v>
      </c>
      <c r="D360" t="s">
        <v>5351</v>
      </c>
      <c r="E360" t="s">
        <v>4992</v>
      </c>
      <c r="F360">
        <v>3</v>
      </c>
      <c r="G360">
        <v>0</v>
      </c>
    </row>
    <row r="361" spans="1:7">
      <c r="A361" s="115" t="s">
        <v>1019</v>
      </c>
      <c r="B361" s="113" t="s">
        <v>1020</v>
      </c>
      <c r="C361" s="113" t="s">
        <v>1018</v>
      </c>
      <c r="D361" t="s">
        <v>5351</v>
      </c>
      <c r="E361" t="s">
        <v>4992</v>
      </c>
      <c r="F361">
        <v>3</v>
      </c>
      <c r="G361">
        <v>0</v>
      </c>
    </row>
    <row r="362" spans="1:7">
      <c r="A362" s="115" t="s">
        <v>1021</v>
      </c>
      <c r="B362" s="113" t="s">
        <v>1023</v>
      </c>
      <c r="C362" s="113" t="s">
        <v>1024</v>
      </c>
      <c r="D362" t="s">
        <v>5351</v>
      </c>
      <c r="E362" t="s">
        <v>4992</v>
      </c>
      <c r="F362">
        <v>3</v>
      </c>
      <c r="G362">
        <v>0</v>
      </c>
    </row>
    <row r="363" spans="1:7">
      <c r="A363" s="115" t="s">
        <v>1025</v>
      </c>
      <c r="B363" s="113" t="s">
        <v>1026</v>
      </c>
      <c r="C363" s="113" t="s">
        <v>1027</v>
      </c>
      <c r="D363" t="s">
        <v>5351</v>
      </c>
      <c r="E363" t="s">
        <v>4992</v>
      </c>
      <c r="F363">
        <v>3</v>
      </c>
      <c r="G363">
        <v>0</v>
      </c>
    </row>
    <row r="364" spans="1:7">
      <c r="A364" s="115" t="s">
        <v>1028</v>
      </c>
      <c r="B364" s="113" t="s">
        <v>1029</v>
      </c>
      <c r="C364" s="113" t="s">
        <v>1030</v>
      </c>
      <c r="D364" t="s">
        <v>5351</v>
      </c>
      <c r="E364" t="s">
        <v>4992</v>
      </c>
      <c r="F364">
        <v>3</v>
      </c>
      <c r="G364">
        <v>0</v>
      </c>
    </row>
    <row r="365" spans="1:7">
      <c r="A365" s="115" t="s">
        <v>1031</v>
      </c>
      <c r="B365" s="113" t="s">
        <v>1032</v>
      </c>
      <c r="C365" s="113" t="s">
        <v>1033</v>
      </c>
      <c r="D365" t="s">
        <v>5351</v>
      </c>
      <c r="E365" t="s">
        <v>4992</v>
      </c>
      <c r="F365">
        <v>3</v>
      </c>
      <c r="G365">
        <v>0</v>
      </c>
    </row>
    <row r="366" spans="1:7">
      <c r="A366" s="115" t="s">
        <v>1034</v>
      </c>
      <c r="B366" s="113" t="s">
        <v>1035</v>
      </c>
      <c r="C366" s="113" t="s">
        <v>1036</v>
      </c>
      <c r="D366" t="s">
        <v>5351</v>
      </c>
      <c r="E366" t="s">
        <v>4992</v>
      </c>
      <c r="F366">
        <v>3</v>
      </c>
      <c r="G366">
        <v>0</v>
      </c>
    </row>
    <row r="367" spans="1:7">
      <c r="A367" s="115" t="s">
        <v>1037</v>
      </c>
      <c r="B367" s="113" t="s">
        <v>1038</v>
      </c>
      <c r="C367" s="113" t="s">
        <v>1039</v>
      </c>
      <c r="D367" t="s">
        <v>5351</v>
      </c>
      <c r="E367" t="s">
        <v>4992</v>
      </c>
      <c r="F367">
        <v>3</v>
      </c>
      <c r="G367">
        <v>0</v>
      </c>
    </row>
    <row r="368" spans="1:7">
      <c r="A368" s="115" t="s">
        <v>1040</v>
      </c>
      <c r="B368" s="113" t="s">
        <v>1041</v>
      </c>
      <c r="C368" s="113" t="s">
        <v>1042</v>
      </c>
      <c r="D368" t="s">
        <v>5351</v>
      </c>
      <c r="E368" t="s">
        <v>4992</v>
      </c>
      <c r="F368">
        <v>3</v>
      </c>
      <c r="G368">
        <v>0</v>
      </c>
    </row>
    <row r="369" spans="1:7">
      <c r="A369" s="115" t="s">
        <v>1043</v>
      </c>
      <c r="B369" s="113" t="s">
        <v>1044</v>
      </c>
      <c r="C369" s="113" t="s">
        <v>1045</v>
      </c>
      <c r="D369" t="s">
        <v>5351</v>
      </c>
      <c r="E369" t="s">
        <v>4992</v>
      </c>
      <c r="F369">
        <v>3</v>
      </c>
      <c r="G369">
        <v>0</v>
      </c>
    </row>
    <row r="370" spans="1:7">
      <c r="A370" s="115" t="s">
        <v>1046</v>
      </c>
      <c r="B370" s="113" t="s">
        <v>1048</v>
      </c>
      <c r="C370" s="113" t="s">
        <v>1049</v>
      </c>
      <c r="D370" t="s">
        <v>5351</v>
      </c>
      <c r="E370" t="s">
        <v>4992</v>
      </c>
      <c r="F370">
        <v>3</v>
      </c>
      <c r="G370">
        <v>0</v>
      </c>
    </row>
    <row r="371" spans="1:7">
      <c r="A371" s="115" t="s">
        <v>1050</v>
      </c>
      <c r="B371" s="113" t="s">
        <v>1051</v>
      </c>
      <c r="C371" s="113" t="s">
        <v>1052</v>
      </c>
      <c r="D371" t="s">
        <v>5351</v>
      </c>
      <c r="E371" t="s">
        <v>4992</v>
      </c>
      <c r="F371">
        <v>3</v>
      </c>
      <c r="G371">
        <v>0</v>
      </c>
    </row>
    <row r="372" spans="1:7">
      <c r="A372" s="115" t="s">
        <v>1053</v>
      </c>
      <c r="B372" s="113" t="s">
        <v>1054</v>
      </c>
      <c r="C372" s="113" t="s">
        <v>1055</v>
      </c>
      <c r="D372" t="s">
        <v>5351</v>
      </c>
      <c r="E372" t="s">
        <v>4992</v>
      </c>
      <c r="F372">
        <v>3</v>
      </c>
      <c r="G372">
        <v>0</v>
      </c>
    </row>
    <row r="373" spans="1:7">
      <c r="A373" s="115" t="s">
        <v>1056</v>
      </c>
      <c r="B373" s="113" t="s">
        <v>1057</v>
      </c>
      <c r="C373" s="113" t="s">
        <v>1058</v>
      </c>
      <c r="D373" t="s">
        <v>5351</v>
      </c>
      <c r="E373" t="s">
        <v>4992</v>
      </c>
      <c r="F373">
        <v>3</v>
      </c>
      <c r="G373">
        <v>0</v>
      </c>
    </row>
    <row r="374" spans="1:7">
      <c r="A374" s="115" t="s">
        <v>1059</v>
      </c>
      <c r="B374" s="113" t="s">
        <v>1061</v>
      </c>
      <c r="C374" s="113" t="s">
        <v>1062</v>
      </c>
      <c r="D374" t="s">
        <v>5351</v>
      </c>
      <c r="E374" t="s">
        <v>4992</v>
      </c>
      <c r="F374">
        <v>3</v>
      </c>
      <c r="G374">
        <v>0</v>
      </c>
    </row>
    <row r="375" spans="1:7">
      <c r="A375" s="115" t="s">
        <v>1063</v>
      </c>
      <c r="B375" s="113" t="s">
        <v>1065</v>
      </c>
      <c r="C375" s="113" t="s">
        <v>1066</v>
      </c>
      <c r="D375" t="s">
        <v>5351</v>
      </c>
      <c r="E375" t="s">
        <v>4992</v>
      </c>
      <c r="F375">
        <v>3</v>
      </c>
      <c r="G375">
        <v>0</v>
      </c>
    </row>
    <row r="376" spans="1:7">
      <c r="A376" s="115" t="s">
        <v>1067</v>
      </c>
      <c r="B376" s="113" t="s">
        <v>1068</v>
      </c>
      <c r="C376" s="113" t="s">
        <v>1069</v>
      </c>
      <c r="D376" t="s">
        <v>5351</v>
      </c>
      <c r="E376" t="s">
        <v>4992</v>
      </c>
      <c r="F376">
        <v>3</v>
      </c>
      <c r="G376">
        <v>0</v>
      </c>
    </row>
    <row r="377" spans="1:7">
      <c r="A377" s="115" t="s">
        <v>1070</v>
      </c>
      <c r="B377" s="113" t="s">
        <v>1071</v>
      </c>
      <c r="C377" s="113" t="s">
        <v>1072</v>
      </c>
      <c r="D377" t="s">
        <v>5351</v>
      </c>
      <c r="E377" t="s">
        <v>4992</v>
      </c>
      <c r="F377">
        <v>3</v>
      </c>
      <c r="G377">
        <v>0</v>
      </c>
    </row>
    <row r="378" spans="1:7">
      <c r="A378" s="115" t="s">
        <v>1073</v>
      </c>
      <c r="B378" s="113" t="s">
        <v>1074</v>
      </c>
      <c r="C378" s="113" t="s">
        <v>1075</v>
      </c>
      <c r="D378" t="s">
        <v>5351</v>
      </c>
      <c r="E378" t="s">
        <v>4992</v>
      </c>
      <c r="F378">
        <v>3</v>
      </c>
      <c r="G378">
        <v>0</v>
      </c>
    </row>
    <row r="379" spans="1:7">
      <c r="A379" s="115" t="s">
        <v>1076</v>
      </c>
      <c r="B379" s="113" t="s">
        <v>1077</v>
      </c>
      <c r="C379" s="113" t="s">
        <v>1078</v>
      </c>
      <c r="D379" t="s">
        <v>5351</v>
      </c>
      <c r="E379" t="s">
        <v>4992</v>
      </c>
      <c r="F379">
        <v>3</v>
      </c>
      <c r="G379">
        <v>0</v>
      </c>
    </row>
    <row r="380" spans="1:7">
      <c r="A380" s="115" t="s">
        <v>1060</v>
      </c>
      <c r="B380" s="113" t="s">
        <v>1079</v>
      </c>
      <c r="C380" s="113" t="s">
        <v>1080</v>
      </c>
      <c r="D380" t="s">
        <v>5351</v>
      </c>
      <c r="E380" t="s">
        <v>4992</v>
      </c>
      <c r="F380">
        <v>3</v>
      </c>
      <c r="G380">
        <v>0</v>
      </c>
    </row>
    <row r="381" spans="1:7">
      <c r="A381" s="115" t="s">
        <v>1081</v>
      </c>
      <c r="B381" s="113" t="s">
        <v>1082</v>
      </c>
      <c r="C381" s="113" t="s">
        <v>1083</v>
      </c>
      <c r="D381" t="s">
        <v>5351</v>
      </c>
      <c r="E381" t="s">
        <v>4992</v>
      </c>
      <c r="F381">
        <v>3</v>
      </c>
      <c r="G381">
        <v>0</v>
      </c>
    </row>
    <row r="382" spans="1:7">
      <c r="A382" s="115" t="s">
        <v>1084</v>
      </c>
      <c r="B382" s="113" t="s">
        <v>1086</v>
      </c>
      <c r="C382" s="113" t="s">
        <v>1087</v>
      </c>
      <c r="D382" t="s">
        <v>5277</v>
      </c>
      <c r="E382" t="s">
        <v>4995</v>
      </c>
      <c r="F382">
        <v>3</v>
      </c>
      <c r="G382">
        <v>0</v>
      </c>
    </row>
    <row r="383" spans="1:7">
      <c r="A383" s="115" t="s">
        <v>1088</v>
      </c>
      <c r="B383" s="113" t="s">
        <v>1089</v>
      </c>
      <c r="C383" s="113" t="s">
        <v>1090</v>
      </c>
      <c r="D383" t="s">
        <v>5277</v>
      </c>
      <c r="E383" t="s">
        <v>4995</v>
      </c>
      <c r="F383">
        <v>3</v>
      </c>
      <c r="G383">
        <v>0</v>
      </c>
    </row>
    <row r="384" spans="1:7">
      <c r="A384" s="115" t="s">
        <v>1091</v>
      </c>
      <c r="B384" s="113" t="s">
        <v>1092</v>
      </c>
      <c r="C384" s="113" t="s">
        <v>1093</v>
      </c>
      <c r="D384" t="s">
        <v>5277</v>
      </c>
      <c r="E384" t="s">
        <v>4995</v>
      </c>
      <c r="F384">
        <v>3</v>
      </c>
      <c r="G384">
        <v>0</v>
      </c>
    </row>
    <row r="385" spans="1:7">
      <c r="A385" s="115" t="s">
        <v>1094</v>
      </c>
      <c r="B385" s="113" t="s">
        <v>1095</v>
      </c>
      <c r="C385" s="113" t="s">
        <v>1096</v>
      </c>
      <c r="D385" t="s">
        <v>5277</v>
      </c>
      <c r="E385" t="s">
        <v>4995</v>
      </c>
      <c r="F385">
        <v>3</v>
      </c>
      <c r="G385">
        <v>0</v>
      </c>
    </row>
    <row r="386" spans="1:7">
      <c r="A386" s="115" t="s">
        <v>1097</v>
      </c>
      <c r="B386" s="113" t="s">
        <v>1098</v>
      </c>
      <c r="C386" s="113" t="s">
        <v>1099</v>
      </c>
      <c r="D386" t="s">
        <v>5277</v>
      </c>
      <c r="E386" t="s">
        <v>4995</v>
      </c>
      <c r="F386">
        <v>3</v>
      </c>
      <c r="G386">
        <v>0</v>
      </c>
    </row>
    <row r="387" spans="1:7">
      <c r="A387" s="115" t="s">
        <v>1100</v>
      </c>
      <c r="B387" s="113" t="s">
        <v>1101</v>
      </c>
      <c r="C387" s="113" t="s">
        <v>1102</v>
      </c>
      <c r="D387" t="s">
        <v>5277</v>
      </c>
      <c r="E387" t="s">
        <v>4995</v>
      </c>
      <c r="F387">
        <v>3</v>
      </c>
      <c r="G387">
        <v>0</v>
      </c>
    </row>
    <row r="388" spans="1:7">
      <c r="A388" s="115" t="s">
        <v>1103</v>
      </c>
      <c r="B388" s="113" t="s">
        <v>1104</v>
      </c>
      <c r="C388" s="113" t="s">
        <v>1105</v>
      </c>
      <c r="D388" t="s">
        <v>5277</v>
      </c>
      <c r="E388" t="s">
        <v>4995</v>
      </c>
      <c r="F388">
        <v>3</v>
      </c>
      <c r="G388">
        <v>0</v>
      </c>
    </row>
    <row r="389" spans="1:7">
      <c r="A389" s="115" t="s">
        <v>1106</v>
      </c>
      <c r="B389" s="113" t="s">
        <v>1107</v>
      </c>
      <c r="C389" s="113" t="s">
        <v>1108</v>
      </c>
      <c r="D389" t="s">
        <v>5277</v>
      </c>
      <c r="E389" t="s">
        <v>4995</v>
      </c>
      <c r="F389">
        <v>3</v>
      </c>
      <c r="G389">
        <v>0</v>
      </c>
    </row>
    <row r="390" spans="1:7">
      <c r="A390" s="115" t="s">
        <v>1109</v>
      </c>
      <c r="B390" s="113" t="s">
        <v>1110</v>
      </c>
      <c r="C390" s="113" t="s">
        <v>1111</v>
      </c>
      <c r="D390" t="s">
        <v>5277</v>
      </c>
      <c r="E390" t="s">
        <v>4995</v>
      </c>
      <c r="F390">
        <v>3</v>
      </c>
      <c r="G390">
        <v>0</v>
      </c>
    </row>
    <row r="391" spans="1:7">
      <c r="A391" s="115" t="s">
        <v>1112</v>
      </c>
      <c r="B391" s="113" t="s">
        <v>1113</v>
      </c>
      <c r="C391" s="113" t="s">
        <v>1114</v>
      </c>
      <c r="D391" t="s">
        <v>5277</v>
      </c>
      <c r="E391" t="s">
        <v>4995</v>
      </c>
      <c r="F391">
        <v>3</v>
      </c>
      <c r="G391">
        <v>0</v>
      </c>
    </row>
    <row r="392" spans="1:7">
      <c r="A392" s="115" t="s">
        <v>1115</v>
      </c>
      <c r="B392" s="113" t="s">
        <v>1116</v>
      </c>
      <c r="C392" s="113" t="s">
        <v>1117</v>
      </c>
      <c r="D392" t="s">
        <v>5277</v>
      </c>
      <c r="E392" t="s">
        <v>4995</v>
      </c>
      <c r="F392">
        <v>3</v>
      </c>
      <c r="G392">
        <v>0</v>
      </c>
    </row>
    <row r="393" spans="1:7">
      <c r="A393" s="115" t="s">
        <v>1118</v>
      </c>
      <c r="B393" s="113" t="s">
        <v>1120</v>
      </c>
      <c r="C393" s="113" t="s">
        <v>1121</v>
      </c>
      <c r="D393" t="s">
        <v>5277</v>
      </c>
      <c r="E393" t="s">
        <v>4995</v>
      </c>
      <c r="F393">
        <v>3</v>
      </c>
      <c r="G393">
        <v>0</v>
      </c>
    </row>
    <row r="394" spans="1:7">
      <c r="A394" s="115" t="s">
        <v>1122</v>
      </c>
      <c r="B394" s="113" t="s">
        <v>1123</v>
      </c>
      <c r="C394" s="113" t="s">
        <v>1124</v>
      </c>
      <c r="D394" t="s">
        <v>5277</v>
      </c>
      <c r="E394" t="s">
        <v>4995</v>
      </c>
      <c r="F394">
        <v>3</v>
      </c>
      <c r="G394">
        <v>0</v>
      </c>
    </row>
    <row r="395" spans="1:7">
      <c r="A395" s="115" t="s">
        <v>1125</v>
      </c>
      <c r="B395" s="113" t="s">
        <v>1126</v>
      </c>
      <c r="C395" s="113" t="s">
        <v>1127</v>
      </c>
      <c r="D395" t="s">
        <v>5277</v>
      </c>
      <c r="E395" t="s">
        <v>4995</v>
      </c>
      <c r="F395">
        <v>3</v>
      </c>
      <c r="G395">
        <v>0</v>
      </c>
    </row>
    <row r="396" spans="1:7">
      <c r="A396" s="115" t="s">
        <v>1128</v>
      </c>
      <c r="B396" s="113" t="s">
        <v>1129</v>
      </c>
      <c r="C396" s="113" t="s">
        <v>1130</v>
      </c>
      <c r="D396" t="s">
        <v>5277</v>
      </c>
      <c r="E396" t="s">
        <v>4995</v>
      </c>
      <c r="F396">
        <v>3</v>
      </c>
      <c r="G396">
        <v>0</v>
      </c>
    </row>
    <row r="397" spans="1:7">
      <c r="A397" s="115" t="s">
        <v>1131</v>
      </c>
      <c r="B397" s="113" t="s">
        <v>1133</v>
      </c>
      <c r="C397" s="113" t="s">
        <v>1134</v>
      </c>
      <c r="D397" t="s">
        <v>5277</v>
      </c>
      <c r="E397" t="s">
        <v>4995</v>
      </c>
      <c r="F397">
        <v>3</v>
      </c>
      <c r="G397">
        <v>0</v>
      </c>
    </row>
    <row r="398" spans="1:7">
      <c r="A398" s="115" t="s">
        <v>1135</v>
      </c>
      <c r="B398" s="113" t="s">
        <v>1136</v>
      </c>
      <c r="C398" s="113" t="s">
        <v>1137</v>
      </c>
      <c r="D398" t="s">
        <v>5277</v>
      </c>
      <c r="E398" t="s">
        <v>4995</v>
      </c>
      <c r="F398">
        <v>3</v>
      </c>
      <c r="G398">
        <v>0</v>
      </c>
    </row>
    <row r="399" spans="1:7">
      <c r="A399" s="115" t="s">
        <v>1138</v>
      </c>
      <c r="B399" s="113" t="s">
        <v>1140</v>
      </c>
      <c r="C399" s="113" t="s">
        <v>1141</v>
      </c>
      <c r="D399" t="s">
        <v>5277</v>
      </c>
      <c r="E399" t="s">
        <v>4995</v>
      </c>
      <c r="F399">
        <v>3</v>
      </c>
      <c r="G399">
        <v>0</v>
      </c>
    </row>
    <row r="400" spans="1:7">
      <c r="A400" s="115" t="s">
        <v>1142</v>
      </c>
      <c r="B400" s="113" t="s">
        <v>1143</v>
      </c>
      <c r="C400" s="113" t="s">
        <v>1144</v>
      </c>
      <c r="D400" t="s">
        <v>5277</v>
      </c>
      <c r="E400" t="s">
        <v>4995</v>
      </c>
      <c r="F400">
        <v>3</v>
      </c>
      <c r="G400">
        <v>0</v>
      </c>
    </row>
    <row r="401" spans="1:7">
      <c r="A401" s="115" t="s">
        <v>1145</v>
      </c>
      <c r="B401" s="113" t="s">
        <v>1146</v>
      </c>
      <c r="C401" s="113" t="s">
        <v>1147</v>
      </c>
      <c r="D401" t="s">
        <v>5277</v>
      </c>
      <c r="E401" t="s">
        <v>4995</v>
      </c>
      <c r="F401">
        <v>3</v>
      </c>
      <c r="G401">
        <v>0</v>
      </c>
    </row>
    <row r="402" spans="1:7">
      <c r="A402" s="115" t="s">
        <v>1148</v>
      </c>
      <c r="B402" s="113" t="s">
        <v>1149</v>
      </c>
      <c r="C402" s="113" t="s">
        <v>1150</v>
      </c>
      <c r="D402" t="s">
        <v>5277</v>
      </c>
      <c r="E402" t="s">
        <v>4995</v>
      </c>
      <c r="F402">
        <v>3</v>
      </c>
      <c r="G402">
        <v>0</v>
      </c>
    </row>
    <row r="403" spans="1:7">
      <c r="A403" s="115" t="s">
        <v>1151</v>
      </c>
      <c r="B403" s="113" t="s">
        <v>1152</v>
      </c>
      <c r="C403" s="113" t="s">
        <v>1153</v>
      </c>
      <c r="D403" t="s">
        <v>5277</v>
      </c>
      <c r="E403" t="s">
        <v>4995</v>
      </c>
      <c r="F403">
        <v>3</v>
      </c>
      <c r="G403">
        <v>0</v>
      </c>
    </row>
    <row r="404" spans="1:7">
      <c r="A404" s="115" t="s">
        <v>1154</v>
      </c>
      <c r="B404" s="113" t="s">
        <v>1155</v>
      </c>
      <c r="C404" s="113" t="s">
        <v>1156</v>
      </c>
      <c r="D404" t="s">
        <v>5277</v>
      </c>
      <c r="E404" t="s">
        <v>4995</v>
      </c>
      <c r="F404">
        <v>3</v>
      </c>
      <c r="G404">
        <v>0</v>
      </c>
    </row>
    <row r="405" spans="1:7">
      <c r="A405" s="115" t="s">
        <v>1157</v>
      </c>
      <c r="B405" s="113" t="s">
        <v>1158</v>
      </c>
      <c r="C405" s="113" t="s">
        <v>1159</v>
      </c>
      <c r="D405" t="s">
        <v>5277</v>
      </c>
      <c r="E405" t="s">
        <v>4995</v>
      </c>
      <c r="F405">
        <v>3</v>
      </c>
      <c r="G405">
        <v>0</v>
      </c>
    </row>
    <row r="406" spans="1:7">
      <c r="A406" s="115" t="s">
        <v>1160</v>
      </c>
      <c r="B406" s="113" t="s">
        <v>1161</v>
      </c>
      <c r="C406" s="113" t="s">
        <v>1162</v>
      </c>
      <c r="D406" t="s">
        <v>5277</v>
      </c>
      <c r="E406" t="s">
        <v>4995</v>
      </c>
      <c r="F406">
        <v>3</v>
      </c>
      <c r="G406">
        <v>0</v>
      </c>
    </row>
    <row r="407" spans="1:7">
      <c r="A407" s="115" t="s">
        <v>1163</v>
      </c>
      <c r="B407" s="113" t="s">
        <v>1164</v>
      </c>
      <c r="C407" s="113" t="s">
        <v>1165</v>
      </c>
      <c r="D407" t="s">
        <v>5277</v>
      </c>
      <c r="E407" t="s">
        <v>4995</v>
      </c>
      <c r="F407">
        <v>3</v>
      </c>
      <c r="G407">
        <v>0</v>
      </c>
    </row>
    <row r="408" spans="1:7">
      <c r="A408" s="115" t="s">
        <v>1166</v>
      </c>
      <c r="B408" s="113" t="s">
        <v>1168</v>
      </c>
      <c r="C408" s="113" t="s">
        <v>1169</v>
      </c>
      <c r="D408" t="s">
        <v>5277</v>
      </c>
      <c r="E408" t="s">
        <v>4995</v>
      </c>
      <c r="F408">
        <v>3</v>
      </c>
      <c r="G408">
        <v>0</v>
      </c>
    </row>
    <row r="409" spans="1:7">
      <c r="A409" s="115" t="s">
        <v>1167</v>
      </c>
      <c r="B409" s="113" t="s">
        <v>1170</v>
      </c>
      <c r="C409" s="113" t="s">
        <v>1171</v>
      </c>
      <c r="D409" t="s">
        <v>5277</v>
      </c>
      <c r="E409" t="s">
        <v>4995</v>
      </c>
      <c r="F409">
        <v>3</v>
      </c>
      <c r="G409">
        <v>0</v>
      </c>
    </row>
    <row r="410" spans="1:7">
      <c r="A410" s="115" t="s">
        <v>1172</v>
      </c>
      <c r="B410" s="113" t="s">
        <v>1173</v>
      </c>
      <c r="C410" s="113" t="s">
        <v>1174</v>
      </c>
      <c r="D410" t="s">
        <v>5277</v>
      </c>
      <c r="E410" t="s">
        <v>4995</v>
      </c>
      <c r="F410">
        <v>3</v>
      </c>
      <c r="G410">
        <v>0</v>
      </c>
    </row>
    <row r="411" spans="1:7">
      <c r="A411" s="115" t="s">
        <v>1175</v>
      </c>
      <c r="B411" s="113" t="s">
        <v>1176</v>
      </c>
      <c r="C411" s="113" t="s">
        <v>1177</v>
      </c>
      <c r="D411" t="s">
        <v>5277</v>
      </c>
      <c r="E411" t="s">
        <v>4995</v>
      </c>
      <c r="F411">
        <v>3</v>
      </c>
      <c r="G411">
        <v>0</v>
      </c>
    </row>
    <row r="412" spans="1:7">
      <c r="A412" s="115" t="s">
        <v>1178</v>
      </c>
      <c r="B412" s="113" t="s">
        <v>1179</v>
      </c>
      <c r="C412" s="113" t="s">
        <v>1180</v>
      </c>
      <c r="D412" t="s">
        <v>5277</v>
      </c>
      <c r="E412" t="s">
        <v>4995</v>
      </c>
      <c r="F412">
        <v>3</v>
      </c>
      <c r="G412">
        <v>0</v>
      </c>
    </row>
    <row r="413" spans="1:7">
      <c r="A413" s="115" t="s">
        <v>1181</v>
      </c>
      <c r="B413" s="113" t="s">
        <v>357</v>
      </c>
      <c r="C413" s="113" t="s">
        <v>1182</v>
      </c>
      <c r="D413" t="s">
        <v>5277</v>
      </c>
      <c r="E413" t="s">
        <v>4995</v>
      </c>
      <c r="F413">
        <v>3</v>
      </c>
      <c r="G413">
        <v>0</v>
      </c>
    </row>
    <row r="414" spans="1:7">
      <c r="A414" s="115" t="s">
        <v>1183</v>
      </c>
      <c r="B414" s="113" t="s">
        <v>1184</v>
      </c>
      <c r="C414" s="113" t="s">
        <v>1185</v>
      </c>
      <c r="D414" t="s">
        <v>5277</v>
      </c>
      <c r="E414" t="s">
        <v>4995</v>
      </c>
      <c r="F414">
        <v>3</v>
      </c>
      <c r="G414">
        <v>0</v>
      </c>
    </row>
    <row r="415" spans="1:7">
      <c r="A415" s="115" t="s">
        <v>1186</v>
      </c>
      <c r="B415" s="113" t="s">
        <v>1187</v>
      </c>
      <c r="C415" s="113" t="s">
        <v>1188</v>
      </c>
      <c r="D415" t="s">
        <v>5277</v>
      </c>
      <c r="E415" t="s">
        <v>4995</v>
      </c>
      <c r="F415">
        <v>3</v>
      </c>
      <c r="G415">
        <v>0</v>
      </c>
    </row>
    <row r="416" spans="1:7">
      <c r="A416" s="115" t="s">
        <v>1189</v>
      </c>
      <c r="B416" s="113" t="s">
        <v>1190</v>
      </c>
      <c r="C416" s="113" t="s">
        <v>1191</v>
      </c>
      <c r="D416" t="s">
        <v>5277</v>
      </c>
      <c r="E416" t="s">
        <v>4995</v>
      </c>
      <c r="F416">
        <v>3</v>
      </c>
      <c r="G416">
        <v>0</v>
      </c>
    </row>
    <row r="417" spans="1:7">
      <c r="A417" s="115" t="s">
        <v>1192</v>
      </c>
      <c r="B417" s="113" t="s">
        <v>1193</v>
      </c>
      <c r="C417" s="113" t="s">
        <v>1194</v>
      </c>
      <c r="D417" t="s">
        <v>5277</v>
      </c>
      <c r="E417" t="s">
        <v>4995</v>
      </c>
      <c r="F417">
        <v>3</v>
      </c>
      <c r="G417">
        <v>0</v>
      </c>
    </row>
    <row r="418" spans="1:7">
      <c r="A418" s="115" t="s">
        <v>1195</v>
      </c>
      <c r="B418" s="113" t="s">
        <v>1196</v>
      </c>
      <c r="C418" s="113" t="s">
        <v>1197</v>
      </c>
      <c r="D418" t="s">
        <v>5277</v>
      </c>
      <c r="E418" t="s">
        <v>4995</v>
      </c>
      <c r="F418">
        <v>3</v>
      </c>
      <c r="G418">
        <v>0</v>
      </c>
    </row>
    <row r="419" spans="1:7">
      <c r="A419" s="115" t="s">
        <v>1198</v>
      </c>
      <c r="B419" s="113" t="s">
        <v>1199</v>
      </c>
      <c r="C419" s="113" t="s">
        <v>1200</v>
      </c>
      <c r="D419" t="s">
        <v>5277</v>
      </c>
      <c r="E419" t="s">
        <v>4995</v>
      </c>
      <c r="F419">
        <v>3</v>
      </c>
      <c r="G419">
        <v>0</v>
      </c>
    </row>
    <row r="420" spans="1:7">
      <c r="A420" s="115" t="s">
        <v>1201</v>
      </c>
      <c r="B420" s="113" t="s">
        <v>1202</v>
      </c>
      <c r="C420" s="113" t="s">
        <v>1203</v>
      </c>
      <c r="D420" t="s">
        <v>5277</v>
      </c>
      <c r="E420" t="s">
        <v>4995</v>
      </c>
      <c r="F420">
        <v>3</v>
      </c>
      <c r="G420">
        <v>0</v>
      </c>
    </row>
    <row r="421" spans="1:7">
      <c r="A421" s="115" t="s">
        <v>1204</v>
      </c>
      <c r="B421" s="113" t="s">
        <v>1205</v>
      </c>
      <c r="C421" s="113" t="s">
        <v>1206</v>
      </c>
      <c r="D421" t="s">
        <v>5277</v>
      </c>
      <c r="E421" t="s">
        <v>4995</v>
      </c>
      <c r="F421">
        <v>3</v>
      </c>
      <c r="G421">
        <v>0</v>
      </c>
    </row>
    <row r="422" spans="1:7">
      <c r="A422" s="115" t="s">
        <v>1207</v>
      </c>
      <c r="B422" s="113" t="s">
        <v>1209</v>
      </c>
      <c r="C422" s="113" t="s">
        <v>1210</v>
      </c>
      <c r="D422" t="s">
        <v>5277</v>
      </c>
      <c r="E422" t="s">
        <v>4995</v>
      </c>
      <c r="F422">
        <v>3</v>
      </c>
      <c r="G422">
        <v>0</v>
      </c>
    </row>
    <row r="423" spans="1:7">
      <c r="A423" s="115" t="s">
        <v>1211</v>
      </c>
      <c r="B423" s="113" t="s">
        <v>1212</v>
      </c>
      <c r="C423" s="113" t="s">
        <v>1213</v>
      </c>
      <c r="D423" t="s">
        <v>5277</v>
      </c>
      <c r="E423" t="s">
        <v>4995</v>
      </c>
      <c r="F423">
        <v>3</v>
      </c>
      <c r="G423">
        <v>0</v>
      </c>
    </row>
    <row r="424" spans="1:7">
      <c r="A424" s="115" t="s">
        <v>1214</v>
      </c>
      <c r="B424" s="113" t="s">
        <v>1215</v>
      </c>
      <c r="C424" s="113" t="s">
        <v>1216</v>
      </c>
      <c r="D424" t="s">
        <v>5277</v>
      </c>
      <c r="E424" t="s">
        <v>4995</v>
      </c>
      <c r="F424">
        <v>3</v>
      </c>
      <c r="G424">
        <v>0</v>
      </c>
    </row>
    <row r="425" spans="1:7">
      <c r="A425" s="115" t="s">
        <v>5352</v>
      </c>
      <c r="B425" s="113" t="s">
        <v>5353</v>
      </c>
      <c r="C425" s="113" t="s">
        <v>5354</v>
      </c>
    </row>
    <row r="426" spans="1:7">
      <c r="A426" s="115" t="s">
        <v>1217</v>
      </c>
      <c r="B426" s="113" t="s">
        <v>1218</v>
      </c>
      <c r="C426" s="113" t="s">
        <v>1219</v>
      </c>
      <c r="D426" t="s">
        <v>5277</v>
      </c>
      <c r="E426" t="s">
        <v>4995</v>
      </c>
      <c r="F426">
        <v>3</v>
      </c>
      <c r="G426">
        <v>0</v>
      </c>
    </row>
    <row r="427" spans="1:7">
      <c r="A427" s="115" t="s">
        <v>1220</v>
      </c>
      <c r="B427" s="113" t="s">
        <v>1221</v>
      </c>
      <c r="C427" s="113" t="s">
        <v>1222</v>
      </c>
      <c r="D427" t="s">
        <v>5277</v>
      </c>
      <c r="E427" t="s">
        <v>4995</v>
      </c>
      <c r="F427">
        <v>3</v>
      </c>
      <c r="G427">
        <v>0</v>
      </c>
    </row>
    <row r="428" spans="1:7">
      <c r="A428" s="115" t="s">
        <v>1223</v>
      </c>
      <c r="B428" s="113" t="s">
        <v>1224</v>
      </c>
      <c r="C428" s="113" t="s">
        <v>1225</v>
      </c>
      <c r="D428" t="s">
        <v>5277</v>
      </c>
      <c r="E428" t="s">
        <v>4995</v>
      </c>
      <c r="F428">
        <v>3</v>
      </c>
      <c r="G428">
        <v>0</v>
      </c>
    </row>
    <row r="429" spans="1:7">
      <c r="A429" s="115" t="s">
        <v>1226</v>
      </c>
      <c r="B429" s="113" t="s">
        <v>1227</v>
      </c>
      <c r="C429" s="113" t="s">
        <v>1228</v>
      </c>
      <c r="D429" t="s">
        <v>5277</v>
      </c>
      <c r="E429" t="s">
        <v>4995</v>
      </c>
      <c r="F429">
        <v>3</v>
      </c>
      <c r="G429">
        <v>0</v>
      </c>
    </row>
    <row r="430" spans="1:7">
      <c r="A430" s="115" t="s">
        <v>1229</v>
      </c>
      <c r="B430" s="113" t="s">
        <v>1230</v>
      </c>
      <c r="C430" s="113" t="s">
        <v>1222</v>
      </c>
      <c r="D430" t="s">
        <v>5277</v>
      </c>
      <c r="E430" t="s">
        <v>4995</v>
      </c>
      <c r="F430">
        <v>3</v>
      </c>
      <c r="G430">
        <v>0</v>
      </c>
    </row>
    <row r="431" spans="1:7">
      <c r="A431" s="115" t="s">
        <v>1231</v>
      </c>
      <c r="B431" s="113" t="s">
        <v>1233</v>
      </c>
      <c r="C431" s="113" t="s">
        <v>1234</v>
      </c>
      <c r="D431" t="s">
        <v>5277</v>
      </c>
      <c r="E431" t="s">
        <v>4995</v>
      </c>
      <c r="F431">
        <v>3</v>
      </c>
      <c r="G431">
        <v>0</v>
      </c>
    </row>
    <row r="432" spans="1:7">
      <c r="A432" s="115" t="s">
        <v>1235</v>
      </c>
      <c r="B432" s="113" t="s">
        <v>1236</v>
      </c>
      <c r="C432" s="113" t="s">
        <v>1237</v>
      </c>
      <c r="D432" t="s">
        <v>5277</v>
      </c>
      <c r="E432" t="s">
        <v>4995</v>
      </c>
      <c r="F432">
        <v>3</v>
      </c>
      <c r="G432">
        <v>0</v>
      </c>
    </row>
    <row r="433" spans="1:7">
      <c r="A433" s="115" t="s">
        <v>1238</v>
      </c>
      <c r="B433" s="113" t="s">
        <v>1239</v>
      </c>
      <c r="C433" s="113" t="s">
        <v>1240</v>
      </c>
      <c r="D433" t="s">
        <v>5277</v>
      </c>
      <c r="E433" t="s">
        <v>4995</v>
      </c>
      <c r="F433">
        <v>3</v>
      </c>
      <c r="G433">
        <v>0</v>
      </c>
    </row>
    <row r="434" spans="1:7">
      <c r="A434" s="115" t="s">
        <v>1232</v>
      </c>
      <c r="B434" s="113" t="s">
        <v>1241</v>
      </c>
      <c r="C434" s="113" t="s">
        <v>1242</v>
      </c>
      <c r="D434" t="s">
        <v>5277</v>
      </c>
      <c r="E434" t="s">
        <v>4995</v>
      </c>
      <c r="F434">
        <v>3</v>
      </c>
      <c r="G434">
        <v>0</v>
      </c>
    </row>
    <row r="435" spans="1:7">
      <c r="A435" s="115" t="s">
        <v>1243</v>
      </c>
      <c r="B435" s="113" t="s">
        <v>1244</v>
      </c>
      <c r="C435" s="113" t="s">
        <v>1245</v>
      </c>
      <c r="D435" t="s">
        <v>5277</v>
      </c>
      <c r="E435" t="s">
        <v>4995</v>
      </c>
      <c r="F435">
        <v>3</v>
      </c>
      <c r="G435">
        <v>0</v>
      </c>
    </row>
    <row r="436" spans="1:7">
      <c r="A436" s="115" t="s">
        <v>1246</v>
      </c>
      <c r="B436" s="113" t="s">
        <v>1247</v>
      </c>
      <c r="C436" s="113" t="s">
        <v>1248</v>
      </c>
      <c r="D436" t="s">
        <v>5277</v>
      </c>
      <c r="E436" t="s">
        <v>4995</v>
      </c>
      <c r="F436">
        <v>3</v>
      </c>
      <c r="G436">
        <v>0</v>
      </c>
    </row>
    <row r="437" spans="1:7">
      <c r="A437" s="115" t="s">
        <v>1249</v>
      </c>
      <c r="B437" s="113" t="s">
        <v>1251</v>
      </c>
      <c r="C437" s="113" t="s">
        <v>1252</v>
      </c>
      <c r="D437" t="s">
        <v>5277</v>
      </c>
      <c r="E437" t="s">
        <v>4995</v>
      </c>
      <c r="F437">
        <v>3</v>
      </c>
      <c r="G437">
        <v>0</v>
      </c>
    </row>
    <row r="438" spans="1:7">
      <c r="A438" s="115" t="s">
        <v>1253</v>
      </c>
      <c r="B438" s="113" t="s">
        <v>1254</v>
      </c>
      <c r="C438" s="113" t="s">
        <v>1255</v>
      </c>
      <c r="D438" t="s">
        <v>5277</v>
      </c>
      <c r="E438" t="s">
        <v>4995</v>
      </c>
      <c r="F438">
        <v>3</v>
      </c>
      <c r="G438">
        <v>0</v>
      </c>
    </row>
    <row r="439" spans="1:7">
      <c r="A439" s="115" t="s">
        <v>1256</v>
      </c>
      <c r="B439" s="113" t="s">
        <v>1257</v>
      </c>
      <c r="C439" s="113" t="s">
        <v>1258</v>
      </c>
      <c r="D439" t="s">
        <v>5277</v>
      </c>
      <c r="E439" t="s">
        <v>4995</v>
      </c>
      <c r="F439">
        <v>3</v>
      </c>
      <c r="G439">
        <v>0</v>
      </c>
    </row>
    <row r="440" spans="1:7">
      <c r="A440" s="115" t="s">
        <v>1259</v>
      </c>
      <c r="B440" s="113" t="s">
        <v>1260</v>
      </c>
      <c r="C440" s="113" t="s">
        <v>1261</v>
      </c>
      <c r="D440" t="s">
        <v>5277</v>
      </c>
      <c r="E440" t="s">
        <v>4995</v>
      </c>
      <c r="F440">
        <v>3</v>
      </c>
      <c r="G440">
        <v>0</v>
      </c>
    </row>
    <row r="441" spans="1:7">
      <c r="A441" s="115" t="s">
        <v>1262</v>
      </c>
      <c r="B441" s="113" t="s">
        <v>1264</v>
      </c>
      <c r="C441" s="113" t="s">
        <v>1265</v>
      </c>
      <c r="D441" t="s">
        <v>5277</v>
      </c>
      <c r="E441" t="s">
        <v>4995</v>
      </c>
      <c r="F441">
        <v>3</v>
      </c>
      <c r="G441">
        <v>0</v>
      </c>
    </row>
    <row r="442" spans="1:7">
      <c r="A442" s="115" t="s">
        <v>1266</v>
      </c>
      <c r="B442" s="113" t="s">
        <v>1267</v>
      </c>
      <c r="C442" s="113" t="s">
        <v>1268</v>
      </c>
      <c r="D442" t="s">
        <v>5277</v>
      </c>
      <c r="E442" t="s">
        <v>4995</v>
      </c>
      <c r="F442">
        <v>3</v>
      </c>
      <c r="G442">
        <v>0</v>
      </c>
    </row>
    <row r="443" spans="1:7">
      <c r="A443" s="115" t="s">
        <v>1269</v>
      </c>
      <c r="B443" s="113" t="s">
        <v>1270</v>
      </c>
      <c r="C443" s="113" t="s">
        <v>1271</v>
      </c>
      <c r="D443" t="s">
        <v>5277</v>
      </c>
      <c r="E443" t="s">
        <v>4995</v>
      </c>
      <c r="F443">
        <v>3</v>
      </c>
      <c r="G443">
        <v>0</v>
      </c>
    </row>
    <row r="444" spans="1:7">
      <c r="A444" s="115" t="s">
        <v>1272</v>
      </c>
      <c r="B444" s="113" t="s">
        <v>1273</v>
      </c>
      <c r="C444" s="113" t="s">
        <v>1274</v>
      </c>
      <c r="D444" t="s">
        <v>5277</v>
      </c>
      <c r="E444" t="s">
        <v>4995</v>
      </c>
      <c r="F444">
        <v>3</v>
      </c>
      <c r="G444">
        <v>0</v>
      </c>
    </row>
    <row r="445" spans="1:7">
      <c r="A445" s="115" t="s">
        <v>1275</v>
      </c>
      <c r="B445" s="113" t="s">
        <v>1276</v>
      </c>
      <c r="C445" s="113" t="s">
        <v>1277</v>
      </c>
      <c r="D445" t="s">
        <v>5277</v>
      </c>
      <c r="E445" t="s">
        <v>4995</v>
      </c>
      <c r="F445">
        <v>3</v>
      </c>
      <c r="G445">
        <v>0</v>
      </c>
    </row>
    <row r="446" spans="1:7">
      <c r="A446" s="115" t="s">
        <v>1278</v>
      </c>
      <c r="B446" s="113" t="s">
        <v>1280</v>
      </c>
      <c r="C446" s="113" t="s">
        <v>1281</v>
      </c>
      <c r="D446" t="s">
        <v>5277</v>
      </c>
      <c r="E446" t="s">
        <v>4995</v>
      </c>
      <c r="F446">
        <v>3</v>
      </c>
      <c r="G446">
        <v>0</v>
      </c>
    </row>
    <row r="447" spans="1:7">
      <c r="A447" s="115" t="s">
        <v>1282</v>
      </c>
      <c r="B447" s="113" t="s">
        <v>1283</v>
      </c>
      <c r="C447" s="113" t="s">
        <v>1284</v>
      </c>
      <c r="D447" t="s">
        <v>5277</v>
      </c>
      <c r="E447" t="s">
        <v>4995</v>
      </c>
      <c r="F447">
        <v>3</v>
      </c>
      <c r="G447">
        <v>0</v>
      </c>
    </row>
    <row r="448" spans="1:7">
      <c r="A448" s="115" t="s">
        <v>1285</v>
      </c>
      <c r="B448" s="113" t="s">
        <v>1287</v>
      </c>
      <c r="C448" s="113" t="s">
        <v>1288</v>
      </c>
      <c r="D448" t="s">
        <v>5277</v>
      </c>
      <c r="E448" t="s">
        <v>4995</v>
      </c>
      <c r="F448">
        <v>3</v>
      </c>
      <c r="G448">
        <v>0</v>
      </c>
    </row>
    <row r="449" spans="1:7">
      <c r="A449" s="115" t="s">
        <v>1289</v>
      </c>
      <c r="B449" s="113" t="s">
        <v>1290</v>
      </c>
      <c r="C449" s="113" t="s">
        <v>1291</v>
      </c>
      <c r="D449" t="s">
        <v>5277</v>
      </c>
      <c r="E449" t="s">
        <v>4995</v>
      </c>
      <c r="F449">
        <v>3</v>
      </c>
      <c r="G449">
        <v>0</v>
      </c>
    </row>
    <row r="450" spans="1:7">
      <c r="A450" s="115" t="s">
        <v>1292</v>
      </c>
      <c r="B450" s="113" t="s">
        <v>1293</v>
      </c>
      <c r="C450" s="113" t="s">
        <v>1294</v>
      </c>
      <c r="D450" t="s">
        <v>5277</v>
      </c>
      <c r="E450" t="s">
        <v>4995</v>
      </c>
      <c r="F450">
        <v>3</v>
      </c>
      <c r="G450">
        <v>0</v>
      </c>
    </row>
    <row r="451" spans="1:7">
      <c r="A451" s="115" t="s">
        <v>1295</v>
      </c>
      <c r="B451" s="113" t="s">
        <v>1296</v>
      </c>
      <c r="C451" s="113" t="s">
        <v>1297</v>
      </c>
      <c r="D451" t="s">
        <v>5277</v>
      </c>
      <c r="E451" t="s">
        <v>4995</v>
      </c>
      <c r="F451">
        <v>3</v>
      </c>
      <c r="G451">
        <v>0</v>
      </c>
    </row>
    <row r="452" spans="1:7">
      <c r="A452" s="115" t="s">
        <v>1298</v>
      </c>
      <c r="B452" s="113" t="s">
        <v>1300</v>
      </c>
      <c r="C452" s="113" t="s">
        <v>1301</v>
      </c>
      <c r="D452" t="s">
        <v>5277</v>
      </c>
      <c r="E452" t="s">
        <v>4995</v>
      </c>
      <c r="F452">
        <v>3</v>
      </c>
      <c r="G452">
        <v>0</v>
      </c>
    </row>
    <row r="453" spans="1:7">
      <c r="A453" s="115" t="s">
        <v>1302</v>
      </c>
      <c r="B453" s="113" t="s">
        <v>1303</v>
      </c>
      <c r="C453" s="113" t="s">
        <v>1304</v>
      </c>
      <c r="D453" t="s">
        <v>5277</v>
      </c>
      <c r="E453" t="s">
        <v>4995</v>
      </c>
      <c r="F453">
        <v>3</v>
      </c>
      <c r="G453">
        <v>0</v>
      </c>
    </row>
    <row r="454" spans="1:7">
      <c r="A454" s="115" t="s">
        <v>1299</v>
      </c>
      <c r="B454" s="113" t="s">
        <v>1305</v>
      </c>
      <c r="C454" s="113" t="s">
        <v>1306</v>
      </c>
      <c r="D454" t="s">
        <v>5277</v>
      </c>
      <c r="E454" t="s">
        <v>4995</v>
      </c>
      <c r="F454">
        <v>3</v>
      </c>
      <c r="G454">
        <v>0</v>
      </c>
    </row>
    <row r="455" spans="1:7">
      <c r="A455" s="115" t="s">
        <v>1307</v>
      </c>
      <c r="B455" s="113" t="s">
        <v>1308</v>
      </c>
      <c r="C455" s="113" t="s">
        <v>1309</v>
      </c>
      <c r="D455" t="s">
        <v>5277</v>
      </c>
      <c r="E455" t="s">
        <v>4995</v>
      </c>
      <c r="F455">
        <v>3</v>
      </c>
      <c r="G455">
        <v>0</v>
      </c>
    </row>
    <row r="456" spans="1:7">
      <c r="A456" s="115" t="s">
        <v>1310</v>
      </c>
      <c r="B456" s="113" t="s">
        <v>1311</v>
      </c>
      <c r="C456" s="113" t="s">
        <v>1312</v>
      </c>
      <c r="D456" t="s">
        <v>5277</v>
      </c>
      <c r="E456" t="s">
        <v>4995</v>
      </c>
      <c r="F456">
        <v>3</v>
      </c>
      <c r="G456">
        <v>0</v>
      </c>
    </row>
    <row r="457" spans="1:7">
      <c r="A457" s="115" t="s">
        <v>1313</v>
      </c>
      <c r="B457" s="113" t="s">
        <v>1314</v>
      </c>
      <c r="C457" s="113" t="s">
        <v>1315</v>
      </c>
      <c r="D457" t="s">
        <v>5277</v>
      </c>
      <c r="E457" t="s">
        <v>4995</v>
      </c>
      <c r="F457">
        <v>3</v>
      </c>
      <c r="G457">
        <v>0</v>
      </c>
    </row>
    <row r="458" spans="1:7">
      <c r="A458" s="115" t="s">
        <v>1316</v>
      </c>
      <c r="B458" s="113" t="s">
        <v>1317</v>
      </c>
      <c r="C458" s="113" t="s">
        <v>1318</v>
      </c>
      <c r="D458" t="s">
        <v>5277</v>
      </c>
      <c r="E458" t="s">
        <v>4995</v>
      </c>
      <c r="F458">
        <v>3</v>
      </c>
      <c r="G458">
        <v>0</v>
      </c>
    </row>
    <row r="459" spans="1:7">
      <c r="A459" s="115" t="s">
        <v>1139</v>
      </c>
      <c r="B459" s="113" t="s">
        <v>1319</v>
      </c>
      <c r="C459" s="113" t="s">
        <v>1320</v>
      </c>
      <c r="D459" t="s">
        <v>5277</v>
      </c>
      <c r="E459" t="s">
        <v>4995</v>
      </c>
      <c r="F459">
        <v>3</v>
      </c>
      <c r="G459">
        <v>0</v>
      </c>
    </row>
    <row r="460" spans="1:7">
      <c r="A460" s="115" t="s">
        <v>1321</v>
      </c>
      <c r="B460" s="113" t="s">
        <v>1322</v>
      </c>
      <c r="C460" s="113" t="s">
        <v>1323</v>
      </c>
      <c r="D460" t="s">
        <v>5277</v>
      </c>
      <c r="E460" t="s">
        <v>4995</v>
      </c>
      <c r="F460">
        <v>3</v>
      </c>
      <c r="G460">
        <v>0</v>
      </c>
    </row>
    <row r="461" spans="1:7">
      <c r="A461" s="115" t="s">
        <v>1324</v>
      </c>
      <c r="B461" s="113" t="s">
        <v>1325</v>
      </c>
      <c r="C461" s="113" t="s">
        <v>1326</v>
      </c>
      <c r="D461" t="s">
        <v>5277</v>
      </c>
      <c r="E461" t="s">
        <v>4995</v>
      </c>
      <c r="F461">
        <v>3</v>
      </c>
      <c r="G461">
        <v>0</v>
      </c>
    </row>
    <row r="462" spans="1:7">
      <c r="A462" s="115" t="s">
        <v>1327</v>
      </c>
      <c r="B462" s="113" t="s">
        <v>571</v>
      </c>
      <c r="C462" s="113" t="s">
        <v>1328</v>
      </c>
      <c r="D462" t="s">
        <v>5277</v>
      </c>
      <c r="E462" t="s">
        <v>4995</v>
      </c>
      <c r="F462">
        <v>3</v>
      </c>
      <c r="G462">
        <v>0</v>
      </c>
    </row>
    <row r="463" spans="1:7">
      <c r="A463" s="115" t="s">
        <v>1329</v>
      </c>
      <c r="B463" s="113" t="s">
        <v>1330</v>
      </c>
      <c r="C463" s="113" t="s">
        <v>1331</v>
      </c>
      <c r="D463" t="s">
        <v>5277</v>
      </c>
      <c r="E463" t="s">
        <v>4995</v>
      </c>
      <c r="F463">
        <v>3</v>
      </c>
      <c r="G463">
        <v>0</v>
      </c>
    </row>
    <row r="464" spans="1:7">
      <c r="A464" s="115" t="s">
        <v>1332</v>
      </c>
      <c r="B464" s="113" t="s">
        <v>1333</v>
      </c>
      <c r="C464" s="113" t="s">
        <v>1334</v>
      </c>
      <c r="D464" t="s">
        <v>5277</v>
      </c>
      <c r="E464" t="s">
        <v>4995</v>
      </c>
      <c r="F464">
        <v>3</v>
      </c>
      <c r="G464">
        <v>0</v>
      </c>
    </row>
    <row r="465" spans="1:7">
      <c r="A465" s="115" t="s">
        <v>1335</v>
      </c>
      <c r="B465" s="113" t="s">
        <v>1336</v>
      </c>
      <c r="C465" s="113" t="s">
        <v>1337</v>
      </c>
      <c r="D465" t="s">
        <v>5311</v>
      </c>
      <c r="E465" t="s">
        <v>4998</v>
      </c>
      <c r="F465">
        <v>3</v>
      </c>
      <c r="G465">
        <v>0</v>
      </c>
    </row>
    <row r="466" spans="1:7">
      <c r="A466" s="115" t="s">
        <v>1338</v>
      </c>
      <c r="B466" s="113" t="s">
        <v>1339</v>
      </c>
      <c r="C466" s="113" t="s">
        <v>1340</v>
      </c>
      <c r="D466" t="s">
        <v>5311</v>
      </c>
      <c r="E466" t="s">
        <v>4998</v>
      </c>
      <c r="F466">
        <v>3</v>
      </c>
      <c r="G466">
        <v>0</v>
      </c>
    </row>
    <row r="467" spans="1:7">
      <c r="A467" s="115" t="s">
        <v>1341</v>
      </c>
      <c r="B467" s="113" t="s">
        <v>1343</v>
      </c>
      <c r="C467" s="113" t="s">
        <v>1344</v>
      </c>
      <c r="D467" t="s">
        <v>5311</v>
      </c>
      <c r="E467" t="s">
        <v>4998</v>
      </c>
      <c r="F467">
        <v>3</v>
      </c>
      <c r="G467">
        <v>0</v>
      </c>
    </row>
    <row r="468" spans="1:7">
      <c r="A468" s="115" t="s">
        <v>1345</v>
      </c>
      <c r="B468" s="113" t="s">
        <v>1346</v>
      </c>
      <c r="C468" s="113" t="s">
        <v>1347</v>
      </c>
      <c r="D468" t="s">
        <v>5311</v>
      </c>
      <c r="E468" t="s">
        <v>4998</v>
      </c>
      <c r="F468">
        <v>3</v>
      </c>
      <c r="G468">
        <v>0</v>
      </c>
    </row>
    <row r="469" spans="1:7">
      <c r="A469" s="115" t="s">
        <v>1348</v>
      </c>
      <c r="B469" s="113" t="s">
        <v>1349</v>
      </c>
      <c r="C469" s="113" t="s">
        <v>1350</v>
      </c>
      <c r="D469" t="s">
        <v>5311</v>
      </c>
      <c r="E469" t="s">
        <v>4998</v>
      </c>
      <c r="F469">
        <v>3</v>
      </c>
      <c r="G469">
        <v>0</v>
      </c>
    </row>
    <row r="470" spans="1:7">
      <c r="A470" s="115" t="s">
        <v>1351</v>
      </c>
      <c r="B470" s="113" t="s">
        <v>109</v>
      </c>
      <c r="C470" s="113" t="s">
        <v>1352</v>
      </c>
      <c r="D470" t="s">
        <v>5311</v>
      </c>
      <c r="E470" t="s">
        <v>4998</v>
      </c>
      <c r="F470">
        <v>3</v>
      </c>
      <c r="G470">
        <v>0</v>
      </c>
    </row>
    <row r="471" spans="1:7">
      <c r="A471" s="115" t="s">
        <v>1353</v>
      </c>
      <c r="B471" s="113" t="s">
        <v>1354</v>
      </c>
      <c r="C471" s="113" t="s">
        <v>1355</v>
      </c>
      <c r="D471" t="s">
        <v>5311</v>
      </c>
      <c r="E471" t="s">
        <v>4998</v>
      </c>
      <c r="F471">
        <v>3</v>
      </c>
      <c r="G471">
        <v>0</v>
      </c>
    </row>
    <row r="472" spans="1:7">
      <c r="A472" s="115" t="s">
        <v>1356</v>
      </c>
      <c r="B472" s="113" t="s">
        <v>1357</v>
      </c>
      <c r="C472" s="113" t="s">
        <v>1358</v>
      </c>
      <c r="D472" t="s">
        <v>5311</v>
      </c>
      <c r="E472" t="s">
        <v>4998</v>
      </c>
      <c r="F472">
        <v>3</v>
      </c>
      <c r="G472">
        <v>0</v>
      </c>
    </row>
    <row r="473" spans="1:7">
      <c r="A473" s="115" t="s">
        <v>1359</v>
      </c>
      <c r="B473" s="113" t="s">
        <v>1360</v>
      </c>
      <c r="C473" s="113" t="s">
        <v>1361</v>
      </c>
      <c r="D473" t="s">
        <v>5311</v>
      </c>
      <c r="E473" t="s">
        <v>4998</v>
      </c>
      <c r="F473">
        <v>3</v>
      </c>
      <c r="G473">
        <v>0</v>
      </c>
    </row>
    <row r="474" spans="1:7">
      <c r="A474" s="115" t="s">
        <v>1362</v>
      </c>
      <c r="B474" s="113" t="s">
        <v>1363</v>
      </c>
      <c r="C474" s="113" t="s">
        <v>1364</v>
      </c>
      <c r="D474" t="s">
        <v>5311</v>
      </c>
      <c r="E474" t="s">
        <v>4998</v>
      </c>
      <c r="F474">
        <v>3</v>
      </c>
      <c r="G474">
        <v>0</v>
      </c>
    </row>
    <row r="475" spans="1:7">
      <c r="A475" s="115" t="s">
        <v>1365</v>
      </c>
      <c r="B475" s="113" t="s">
        <v>1366</v>
      </c>
      <c r="C475" s="113" t="s">
        <v>1367</v>
      </c>
      <c r="D475" t="s">
        <v>5311</v>
      </c>
      <c r="E475" t="s">
        <v>4998</v>
      </c>
      <c r="F475">
        <v>3</v>
      </c>
      <c r="G475">
        <v>0</v>
      </c>
    </row>
    <row r="476" spans="1:7">
      <c r="A476" s="115" t="s">
        <v>1368</v>
      </c>
      <c r="B476" s="113" t="s">
        <v>1369</v>
      </c>
      <c r="C476" s="113" t="s">
        <v>1370</v>
      </c>
      <c r="D476" t="s">
        <v>5311</v>
      </c>
      <c r="E476" t="s">
        <v>4998</v>
      </c>
      <c r="F476">
        <v>3</v>
      </c>
      <c r="G476">
        <v>0</v>
      </c>
    </row>
    <row r="477" spans="1:7">
      <c r="A477" s="115" t="s">
        <v>1371</v>
      </c>
      <c r="B477" s="113" t="s">
        <v>1372</v>
      </c>
      <c r="C477" s="113" t="s">
        <v>1373</v>
      </c>
      <c r="D477" t="s">
        <v>5311</v>
      </c>
      <c r="E477" t="s">
        <v>4998</v>
      </c>
      <c r="F477">
        <v>3</v>
      </c>
      <c r="G477">
        <v>0</v>
      </c>
    </row>
    <row r="478" spans="1:7">
      <c r="A478" s="115" t="s">
        <v>1374</v>
      </c>
      <c r="B478" s="113" t="s">
        <v>1375</v>
      </c>
      <c r="C478" s="113" t="s">
        <v>1376</v>
      </c>
      <c r="D478" t="s">
        <v>5311</v>
      </c>
      <c r="E478" t="s">
        <v>4998</v>
      </c>
      <c r="F478">
        <v>3</v>
      </c>
      <c r="G478">
        <v>0</v>
      </c>
    </row>
    <row r="479" spans="1:7">
      <c r="A479" s="115" t="s">
        <v>1377</v>
      </c>
      <c r="B479" s="113" t="s">
        <v>1379</v>
      </c>
      <c r="C479" s="113" t="s">
        <v>1380</v>
      </c>
      <c r="D479" t="s">
        <v>5311</v>
      </c>
      <c r="E479" t="s">
        <v>4998</v>
      </c>
      <c r="F479">
        <v>3</v>
      </c>
      <c r="G479">
        <v>0</v>
      </c>
    </row>
    <row r="480" spans="1:7">
      <c r="A480" s="115" t="s">
        <v>1381</v>
      </c>
      <c r="B480" s="113" t="s">
        <v>1382</v>
      </c>
      <c r="C480" s="113" t="s">
        <v>1383</v>
      </c>
      <c r="D480" t="s">
        <v>5311</v>
      </c>
      <c r="E480" t="s">
        <v>4998</v>
      </c>
      <c r="F480">
        <v>3</v>
      </c>
      <c r="G480">
        <v>0</v>
      </c>
    </row>
    <row r="481" spans="1:7">
      <c r="A481" s="115" t="s">
        <v>1384</v>
      </c>
      <c r="B481" s="113" t="s">
        <v>1386</v>
      </c>
      <c r="C481" s="113" t="s">
        <v>1387</v>
      </c>
      <c r="D481" t="s">
        <v>5311</v>
      </c>
      <c r="E481" t="s">
        <v>4998</v>
      </c>
      <c r="F481">
        <v>3</v>
      </c>
      <c r="G481">
        <v>0</v>
      </c>
    </row>
    <row r="482" spans="1:7">
      <c r="A482" s="115" t="s">
        <v>1388</v>
      </c>
      <c r="B482" s="113" t="s">
        <v>1389</v>
      </c>
      <c r="C482" s="113" t="s">
        <v>1390</v>
      </c>
      <c r="D482" t="s">
        <v>5311</v>
      </c>
      <c r="E482" t="s">
        <v>4998</v>
      </c>
      <c r="F482">
        <v>3</v>
      </c>
      <c r="G482">
        <v>0</v>
      </c>
    </row>
    <row r="483" spans="1:7">
      <c r="A483" s="115" t="s">
        <v>1391</v>
      </c>
      <c r="B483" s="113" t="s">
        <v>1393</v>
      </c>
      <c r="C483" s="113" t="s">
        <v>1394</v>
      </c>
      <c r="D483" t="s">
        <v>5311</v>
      </c>
      <c r="E483" t="s">
        <v>4998</v>
      </c>
      <c r="F483">
        <v>3</v>
      </c>
      <c r="G483">
        <v>0</v>
      </c>
    </row>
    <row r="484" spans="1:7">
      <c r="A484" s="115" t="s">
        <v>1395</v>
      </c>
      <c r="B484" s="113" t="s">
        <v>1396</v>
      </c>
      <c r="C484" s="113" t="s">
        <v>1397</v>
      </c>
      <c r="D484" t="s">
        <v>5311</v>
      </c>
      <c r="E484" t="s">
        <v>4998</v>
      </c>
      <c r="F484">
        <v>3</v>
      </c>
      <c r="G484">
        <v>0</v>
      </c>
    </row>
    <row r="485" spans="1:7">
      <c r="A485" s="115" t="s">
        <v>1398</v>
      </c>
      <c r="B485" s="113" t="s">
        <v>1400</v>
      </c>
      <c r="C485" s="113" t="s">
        <v>1401</v>
      </c>
      <c r="D485" t="s">
        <v>5311</v>
      </c>
      <c r="E485" t="s">
        <v>4998</v>
      </c>
      <c r="F485">
        <v>3</v>
      </c>
      <c r="G485">
        <v>0</v>
      </c>
    </row>
    <row r="486" spans="1:7">
      <c r="A486" s="115" t="s">
        <v>1402</v>
      </c>
      <c r="B486" s="113" t="s">
        <v>1403</v>
      </c>
      <c r="C486" s="113" t="s">
        <v>1404</v>
      </c>
      <c r="D486" t="s">
        <v>5311</v>
      </c>
      <c r="E486" t="s">
        <v>4998</v>
      </c>
      <c r="F486">
        <v>3</v>
      </c>
      <c r="G486">
        <v>0</v>
      </c>
    </row>
    <row r="487" spans="1:7">
      <c r="A487" s="115" t="s">
        <v>1405</v>
      </c>
      <c r="B487" s="113" t="s">
        <v>1407</v>
      </c>
      <c r="C487" s="113" t="s">
        <v>1408</v>
      </c>
      <c r="D487" t="s">
        <v>5311</v>
      </c>
      <c r="E487" t="s">
        <v>4998</v>
      </c>
      <c r="F487">
        <v>3</v>
      </c>
      <c r="G487">
        <v>0</v>
      </c>
    </row>
    <row r="488" spans="1:7">
      <c r="A488" s="115" t="s">
        <v>1409</v>
      </c>
      <c r="B488" s="113" t="s">
        <v>1410</v>
      </c>
      <c r="C488" s="113" t="s">
        <v>1411</v>
      </c>
      <c r="D488" t="s">
        <v>5311</v>
      </c>
      <c r="E488" t="s">
        <v>4998</v>
      </c>
      <c r="F488">
        <v>3</v>
      </c>
      <c r="G488">
        <v>0</v>
      </c>
    </row>
    <row r="489" spans="1:7">
      <c r="A489" s="115" t="s">
        <v>1412</v>
      </c>
      <c r="B489" s="113" t="s">
        <v>1413</v>
      </c>
      <c r="C489" s="113" t="s">
        <v>1414</v>
      </c>
      <c r="D489" t="s">
        <v>5311</v>
      </c>
      <c r="E489" t="s">
        <v>4998</v>
      </c>
      <c r="F489">
        <v>3</v>
      </c>
      <c r="G489">
        <v>0</v>
      </c>
    </row>
    <row r="490" spans="1:7">
      <c r="A490" s="115" t="s">
        <v>1415</v>
      </c>
      <c r="B490" s="113" t="s">
        <v>1416</v>
      </c>
      <c r="C490" s="113" t="s">
        <v>1417</v>
      </c>
      <c r="D490" t="s">
        <v>5311</v>
      </c>
      <c r="E490" t="s">
        <v>4998</v>
      </c>
      <c r="F490">
        <v>3</v>
      </c>
      <c r="G490">
        <v>0</v>
      </c>
    </row>
    <row r="491" spans="1:7">
      <c r="A491" s="115" t="s">
        <v>1418</v>
      </c>
      <c r="B491" s="113" t="s">
        <v>1420</v>
      </c>
      <c r="C491" s="113" t="s">
        <v>1421</v>
      </c>
      <c r="D491" t="s">
        <v>5311</v>
      </c>
      <c r="E491" t="s">
        <v>4998</v>
      </c>
      <c r="F491">
        <v>3</v>
      </c>
      <c r="G491">
        <v>0</v>
      </c>
    </row>
    <row r="492" spans="1:7">
      <c r="A492" s="115" t="s">
        <v>1422</v>
      </c>
      <c r="B492" s="113" t="s">
        <v>1423</v>
      </c>
      <c r="C492" s="113" t="s">
        <v>1424</v>
      </c>
      <c r="D492" t="s">
        <v>5311</v>
      </c>
      <c r="E492" t="s">
        <v>4998</v>
      </c>
      <c r="F492">
        <v>3</v>
      </c>
      <c r="G492">
        <v>0</v>
      </c>
    </row>
    <row r="493" spans="1:7">
      <c r="A493" s="115" t="s">
        <v>1425</v>
      </c>
      <c r="B493" s="113" t="s">
        <v>1426</v>
      </c>
      <c r="C493" s="113" t="s">
        <v>1427</v>
      </c>
      <c r="D493" t="s">
        <v>5311</v>
      </c>
      <c r="E493" t="s">
        <v>4998</v>
      </c>
      <c r="F493">
        <v>3</v>
      </c>
      <c r="G493">
        <v>0</v>
      </c>
    </row>
    <row r="494" spans="1:7">
      <c r="A494" s="115" t="s">
        <v>1428</v>
      </c>
      <c r="B494" s="113" t="s">
        <v>1429</v>
      </c>
      <c r="C494" s="113" t="s">
        <v>1430</v>
      </c>
      <c r="D494" t="s">
        <v>5311</v>
      </c>
      <c r="E494" t="s">
        <v>4998</v>
      </c>
      <c r="F494">
        <v>3</v>
      </c>
      <c r="G494">
        <v>0</v>
      </c>
    </row>
    <row r="495" spans="1:7">
      <c r="A495" s="115" t="s">
        <v>1431</v>
      </c>
      <c r="B495" s="113" t="s">
        <v>1432</v>
      </c>
      <c r="C495" s="113" t="s">
        <v>1433</v>
      </c>
      <c r="D495" t="s">
        <v>5311</v>
      </c>
      <c r="E495" t="s">
        <v>4998</v>
      </c>
      <c r="F495">
        <v>3</v>
      </c>
      <c r="G495">
        <v>0</v>
      </c>
    </row>
    <row r="496" spans="1:7">
      <c r="A496" s="115" t="s">
        <v>1434</v>
      </c>
      <c r="B496" s="113" t="s">
        <v>1435</v>
      </c>
      <c r="C496" s="113" t="s">
        <v>1436</v>
      </c>
      <c r="D496" t="s">
        <v>5311</v>
      </c>
      <c r="E496" t="s">
        <v>4998</v>
      </c>
      <c r="F496">
        <v>3</v>
      </c>
      <c r="G496">
        <v>0</v>
      </c>
    </row>
    <row r="497" spans="1:7">
      <c r="A497" s="115" t="s">
        <v>1437</v>
      </c>
      <c r="B497" s="113" t="s">
        <v>1438</v>
      </c>
      <c r="C497" s="113" t="s">
        <v>1439</v>
      </c>
      <c r="D497" t="s">
        <v>5311</v>
      </c>
      <c r="E497" t="s">
        <v>4998</v>
      </c>
      <c r="F497">
        <v>3</v>
      </c>
      <c r="G497">
        <v>0</v>
      </c>
    </row>
    <row r="498" spans="1:7">
      <c r="A498" s="115" t="s">
        <v>1440</v>
      </c>
      <c r="B498" s="113" t="s">
        <v>1441</v>
      </c>
      <c r="C498" s="113" t="s">
        <v>1442</v>
      </c>
      <c r="D498" t="s">
        <v>5311</v>
      </c>
      <c r="E498" t="s">
        <v>4998</v>
      </c>
      <c r="F498">
        <v>3</v>
      </c>
      <c r="G498">
        <v>0</v>
      </c>
    </row>
    <row r="499" spans="1:7">
      <c r="A499" s="115" t="s">
        <v>1443</v>
      </c>
      <c r="B499" s="113" t="s">
        <v>1444</v>
      </c>
      <c r="C499" s="113" t="s">
        <v>1445</v>
      </c>
      <c r="D499" t="s">
        <v>5311</v>
      </c>
      <c r="E499" t="s">
        <v>4998</v>
      </c>
      <c r="F499">
        <v>3</v>
      </c>
      <c r="G499">
        <v>0</v>
      </c>
    </row>
    <row r="500" spans="1:7">
      <c r="A500" s="115" t="s">
        <v>1446</v>
      </c>
      <c r="B500" s="113" t="s">
        <v>1447</v>
      </c>
      <c r="C500" s="113" t="s">
        <v>1448</v>
      </c>
      <c r="D500" t="s">
        <v>5311</v>
      </c>
      <c r="E500" t="s">
        <v>4998</v>
      </c>
      <c r="F500">
        <v>3</v>
      </c>
      <c r="G500">
        <v>0</v>
      </c>
    </row>
    <row r="501" spans="1:7">
      <c r="A501" s="115" t="s">
        <v>1449</v>
      </c>
      <c r="B501" s="113" t="s">
        <v>1451</v>
      </c>
      <c r="C501" s="113" t="s">
        <v>1452</v>
      </c>
      <c r="D501" t="s">
        <v>5311</v>
      </c>
      <c r="E501" t="s">
        <v>4998</v>
      </c>
      <c r="F501">
        <v>3</v>
      </c>
      <c r="G501">
        <v>0</v>
      </c>
    </row>
    <row r="502" spans="1:7">
      <c r="A502" s="115" t="s">
        <v>1453</v>
      </c>
      <c r="B502" s="113" t="s">
        <v>1454</v>
      </c>
      <c r="C502" s="113" t="s">
        <v>1455</v>
      </c>
      <c r="D502" t="s">
        <v>5311</v>
      </c>
      <c r="E502" t="s">
        <v>4998</v>
      </c>
      <c r="F502">
        <v>3</v>
      </c>
      <c r="G502">
        <v>0</v>
      </c>
    </row>
    <row r="503" spans="1:7">
      <c r="A503" s="115" t="s">
        <v>1450</v>
      </c>
      <c r="B503" s="113" t="s">
        <v>1456</v>
      </c>
      <c r="C503" s="113" t="s">
        <v>1457</v>
      </c>
      <c r="D503" t="s">
        <v>5311</v>
      </c>
      <c r="E503" t="s">
        <v>4998</v>
      </c>
      <c r="F503">
        <v>3</v>
      </c>
      <c r="G503">
        <v>0</v>
      </c>
    </row>
    <row r="504" spans="1:7">
      <c r="A504" s="115" t="s">
        <v>1458</v>
      </c>
      <c r="B504" s="113" t="s">
        <v>1459</v>
      </c>
      <c r="C504" s="113" t="s">
        <v>1460</v>
      </c>
      <c r="D504" t="s">
        <v>5311</v>
      </c>
      <c r="E504" t="s">
        <v>4998</v>
      </c>
      <c r="F504">
        <v>3</v>
      </c>
      <c r="G504">
        <v>0</v>
      </c>
    </row>
    <row r="505" spans="1:7">
      <c r="A505" s="115" t="s">
        <v>1461</v>
      </c>
      <c r="B505" s="113" t="s">
        <v>1462</v>
      </c>
      <c r="C505" s="113" t="s">
        <v>1463</v>
      </c>
      <c r="D505" t="s">
        <v>5311</v>
      </c>
      <c r="E505" t="s">
        <v>4998</v>
      </c>
      <c r="F505">
        <v>3</v>
      </c>
      <c r="G505">
        <v>0</v>
      </c>
    </row>
    <row r="506" spans="1:7">
      <c r="A506" s="115" t="s">
        <v>1464</v>
      </c>
      <c r="B506" s="113" t="s">
        <v>1466</v>
      </c>
      <c r="C506" s="113" t="s">
        <v>1467</v>
      </c>
      <c r="D506" t="s">
        <v>5311</v>
      </c>
      <c r="E506" t="s">
        <v>4998</v>
      </c>
      <c r="F506">
        <v>3</v>
      </c>
      <c r="G506">
        <v>0</v>
      </c>
    </row>
    <row r="507" spans="1:7">
      <c r="A507" s="115" t="s">
        <v>1465</v>
      </c>
      <c r="B507" s="113" t="s">
        <v>1468</v>
      </c>
      <c r="C507" s="113" t="s">
        <v>1469</v>
      </c>
      <c r="D507" t="s">
        <v>5311</v>
      </c>
      <c r="E507" t="s">
        <v>4998</v>
      </c>
      <c r="F507">
        <v>3</v>
      </c>
      <c r="G507">
        <v>0</v>
      </c>
    </row>
    <row r="508" spans="1:7">
      <c r="A508" s="115" t="s">
        <v>1470</v>
      </c>
      <c r="B508" s="113" t="s">
        <v>1471</v>
      </c>
      <c r="C508" s="113" t="s">
        <v>1472</v>
      </c>
      <c r="D508" t="s">
        <v>5311</v>
      </c>
      <c r="E508" t="s">
        <v>4998</v>
      </c>
      <c r="F508">
        <v>3</v>
      </c>
      <c r="G508">
        <v>0</v>
      </c>
    </row>
    <row r="509" spans="1:7">
      <c r="A509" s="115" t="s">
        <v>1473</v>
      </c>
      <c r="B509" s="113" t="s">
        <v>1474</v>
      </c>
      <c r="C509" s="113" t="s">
        <v>1475</v>
      </c>
      <c r="D509" t="s">
        <v>5311</v>
      </c>
      <c r="E509" t="s">
        <v>4998</v>
      </c>
      <c r="F509">
        <v>3</v>
      </c>
      <c r="G509">
        <v>0</v>
      </c>
    </row>
    <row r="510" spans="1:7">
      <c r="A510" s="115" t="s">
        <v>1476</v>
      </c>
      <c r="B510" s="113" t="s">
        <v>1478</v>
      </c>
      <c r="C510" s="113" t="s">
        <v>1479</v>
      </c>
      <c r="D510" t="s">
        <v>5311</v>
      </c>
      <c r="E510" t="s">
        <v>4998</v>
      </c>
      <c r="F510">
        <v>3</v>
      </c>
      <c r="G510">
        <v>0</v>
      </c>
    </row>
    <row r="511" spans="1:7">
      <c r="A511" s="115" t="s">
        <v>1480</v>
      </c>
      <c r="B511" s="113" t="s">
        <v>1481</v>
      </c>
      <c r="C511" s="113" t="s">
        <v>1482</v>
      </c>
      <c r="D511" t="s">
        <v>5311</v>
      </c>
      <c r="E511" t="s">
        <v>4998</v>
      </c>
      <c r="F511">
        <v>3</v>
      </c>
      <c r="G511">
        <v>0</v>
      </c>
    </row>
    <row r="512" spans="1:7">
      <c r="A512" s="115" t="s">
        <v>1483</v>
      </c>
      <c r="B512" s="113" t="s">
        <v>1484</v>
      </c>
      <c r="C512" s="113" t="s">
        <v>1485</v>
      </c>
      <c r="D512" t="s">
        <v>5311</v>
      </c>
      <c r="E512" t="s">
        <v>4998</v>
      </c>
      <c r="F512">
        <v>3</v>
      </c>
      <c r="G512">
        <v>0</v>
      </c>
    </row>
    <row r="513" spans="1:7">
      <c r="A513" s="115" t="s">
        <v>1419</v>
      </c>
      <c r="B513" s="113" t="s">
        <v>1129</v>
      </c>
      <c r="C513" s="113" t="s">
        <v>1486</v>
      </c>
      <c r="D513" t="s">
        <v>5311</v>
      </c>
      <c r="E513" t="s">
        <v>4998</v>
      </c>
      <c r="F513">
        <v>3</v>
      </c>
      <c r="G513">
        <v>0</v>
      </c>
    </row>
    <row r="514" spans="1:7">
      <c r="A514" s="115" t="s">
        <v>1399</v>
      </c>
      <c r="B514" s="113" t="s">
        <v>1487</v>
      </c>
      <c r="C514" s="113" t="s">
        <v>1488</v>
      </c>
      <c r="D514" t="s">
        <v>5311</v>
      </c>
      <c r="E514" t="s">
        <v>4998</v>
      </c>
      <c r="F514">
        <v>3</v>
      </c>
      <c r="G514">
        <v>0</v>
      </c>
    </row>
    <row r="515" spans="1:7">
      <c r="A515" s="115" t="s">
        <v>1489</v>
      </c>
      <c r="B515" s="113" t="s">
        <v>1490</v>
      </c>
      <c r="C515" s="113" t="s">
        <v>1491</v>
      </c>
      <c r="D515" t="s">
        <v>5311</v>
      </c>
      <c r="E515" t="s">
        <v>4998</v>
      </c>
      <c r="F515">
        <v>3</v>
      </c>
      <c r="G515">
        <v>0</v>
      </c>
    </row>
    <row r="516" spans="1:7">
      <c r="A516" s="115" t="s">
        <v>1492</v>
      </c>
      <c r="B516" s="113" t="s">
        <v>1493</v>
      </c>
      <c r="C516" s="113" t="s">
        <v>1494</v>
      </c>
      <c r="D516" t="s">
        <v>5311</v>
      </c>
      <c r="E516" t="s">
        <v>4998</v>
      </c>
      <c r="F516">
        <v>3</v>
      </c>
      <c r="G516">
        <v>0</v>
      </c>
    </row>
    <row r="517" spans="1:7">
      <c r="A517" s="115" t="s">
        <v>1495</v>
      </c>
      <c r="B517" s="113" t="s">
        <v>1496</v>
      </c>
      <c r="C517" s="113" t="s">
        <v>1497</v>
      </c>
      <c r="D517" t="s">
        <v>5311</v>
      </c>
      <c r="E517" t="s">
        <v>4998</v>
      </c>
      <c r="F517">
        <v>3</v>
      </c>
      <c r="G517">
        <v>0</v>
      </c>
    </row>
    <row r="518" spans="1:7">
      <c r="A518" s="115" t="s">
        <v>1498</v>
      </c>
      <c r="B518" s="113" t="s">
        <v>1499</v>
      </c>
      <c r="C518" s="113" t="s">
        <v>1500</v>
      </c>
      <c r="D518" t="s">
        <v>5311</v>
      </c>
      <c r="E518" t="s">
        <v>4998</v>
      </c>
      <c r="F518">
        <v>3</v>
      </c>
      <c r="G518">
        <v>0</v>
      </c>
    </row>
    <row r="519" spans="1:7">
      <c r="A519" s="115" t="s">
        <v>1501</v>
      </c>
      <c r="B519" s="113" t="s">
        <v>1502</v>
      </c>
      <c r="C519" s="113" t="s">
        <v>1503</v>
      </c>
      <c r="D519" t="s">
        <v>5311</v>
      </c>
      <c r="E519" t="s">
        <v>4998</v>
      </c>
      <c r="F519">
        <v>3</v>
      </c>
      <c r="G519">
        <v>0</v>
      </c>
    </row>
    <row r="520" spans="1:7">
      <c r="A520" s="115" t="s">
        <v>1504</v>
      </c>
      <c r="B520" s="113" t="s">
        <v>1505</v>
      </c>
      <c r="C520" s="113" t="s">
        <v>1506</v>
      </c>
      <c r="D520" t="s">
        <v>5311</v>
      </c>
      <c r="E520" t="s">
        <v>4998</v>
      </c>
      <c r="F520">
        <v>3</v>
      </c>
      <c r="G520">
        <v>0</v>
      </c>
    </row>
    <row r="521" spans="1:7">
      <c r="A521" s="115" t="s">
        <v>1507</v>
      </c>
      <c r="B521" s="113" t="s">
        <v>253</v>
      </c>
      <c r="C521" s="113" t="s">
        <v>1508</v>
      </c>
      <c r="D521" t="s">
        <v>5311</v>
      </c>
      <c r="E521" t="s">
        <v>4998</v>
      </c>
      <c r="F521">
        <v>3</v>
      </c>
      <c r="G521">
        <v>0</v>
      </c>
    </row>
    <row r="522" spans="1:7">
      <c r="A522" s="115" t="s">
        <v>1509</v>
      </c>
      <c r="B522" s="113" t="s">
        <v>1511</v>
      </c>
      <c r="C522" s="113" t="s">
        <v>1512</v>
      </c>
      <c r="D522" t="s">
        <v>5311</v>
      </c>
      <c r="E522" t="s">
        <v>4998</v>
      </c>
      <c r="F522">
        <v>3</v>
      </c>
      <c r="G522">
        <v>0</v>
      </c>
    </row>
    <row r="523" spans="1:7">
      <c r="A523" s="115" t="s">
        <v>1513</v>
      </c>
      <c r="B523" s="113" t="s">
        <v>1514</v>
      </c>
      <c r="C523" s="113" t="s">
        <v>1515</v>
      </c>
      <c r="D523" t="s">
        <v>5311</v>
      </c>
      <c r="E523" t="s">
        <v>4998</v>
      </c>
      <c r="F523">
        <v>3</v>
      </c>
      <c r="G523">
        <v>0</v>
      </c>
    </row>
    <row r="524" spans="1:7">
      <c r="A524" s="115" t="s">
        <v>1510</v>
      </c>
      <c r="B524" s="113" t="s">
        <v>1516</v>
      </c>
      <c r="C524" s="113" t="s">
        <v>1517</v>
      </c>
      <c r="D524" t="s">
        <v>5311</v>
      </c>
      <c r="E524" t="s">
        <v>4998</v>
      </c>
      <c r="F524">
        <v>3</v>
      </c>
      <c r="G524">
        <v>0</v>
      </c>
    </row>
    <row r="525" spans="1:7">
      <c r="A525" s="115" t="s">
        <v>1518</v>
      </c>
      <c r="B525" s="113" t="s">
        <v>1519</v>
      </c>
      <c r="C525" s="113" t="s">
        <v>1520</v>
      </c>
      <c r="D525" t="s">
        <v>5311</v>
      </c>
      <c r="E525" t="s">
        <v>4998</v>
      </c>
      <c r="F525">
        <v>3</v>
      </c>
      <c r="G525">
        <v>0</v>
      </c>
    </row>
    <row r="526" spans="1:7">
      <c r="A526" s="115" t="s">
        <v>1521</v>
      </c>
      <c r="B526" s="113" t="s">
        <v>1522</v>
      </c>
      <c r="C526" s="113" t="s">
        <v>1523</v>
      </c>
      <c r="D526" t="s">
        <v>5311</v>
      </c>
      <c r="E526" t="s">
        <v>4998</v>
      </c>
      <c r="F526">
        <v>3</v>
      </c>
      <c r="G526">
        <v>0</v>
      </c>
    </row>
    <row r="527" spans="1:7">
      <c r="A527" s="115" t="s">
        <v>1524</v>
      </c>
      <c r="B527" s="113" t="s">
        <v>109</v>
      </c>
      <c r="C527" s="113" t="s">
        <v>1525</v>
      </c>
      <c r="D527" t="s">
        <v>5311</v>
      </c>
      <c r="E527" t="s">
        <v>4998</v>
      </c>
      <c r="F527">
        <v>3</v>
      </c>
      <c r="G527">
        <v>0</v>
      </c>
    </row>
    <row r="528" spans="1:7">
      <c r="A528" s="115" t="s">
        <v>1526</v>
      </c>
      <c r="B528" s="113" t="s">
        <v>1528</v>
      </c>
      <c r="C528" s="113" t="s">
        <v>1529</v>
      </c>
      <c r="D528" t="s">
        <v>5311</v>
      </c>
      <c r="E528" t="s">
        <v>4998</v>
      </c>
      <c r="F528">
        <v>3</v>
      </c>
      <c r="G528">
        <v>0</v>
      </c>
    </row>
    <row r="529" spans="1:7">
      <c r="A529" s="115" t="s">
        <v>1530</v>
      </c>
      <c r="B529" s="113" t="s">
        <v>1531</v>
      </c>
      <c r="C529" s="113" t="s">
        <v>1532</v>
      </c>
      <c r="D529" t="s">
        <v>5311</v>
      </c>
      <c r="E529" t="s">
        <v>4998</v>
      </c>
      <c r="F529">
        <v>3</v>
      </c>
      <c r="G529">
        <v>0</v>
      </c>
    </row>
    <row r="530" spans="1:7">
      <c r="A530" s="115" t="s">
        <v>1533</v>
      </c>
      <c r="B530" s="113" t="s">
        <v>1126</v>
      </c>
      <c r="C530" s="113" t="s">
        <v>1534</v>
      </c>
      <c r="D530" t="s">
        <v>5311</v>
      </c>
      <c r="E530" t="s">
        <v>4998</v>
      </c>
      <c r="F530">
        <v>3</v>
      </c>
      <c r="G530">
        <v>0</v>
      </c>
    </row>
    <row r="531" spans="1:7">
      <c r="A531" s="115" t="s">
        <v>1535</v>
      </c>
      <c r="B531" s="113" t="s">
        <v>1537</v>
      </c>
      <c r="C531" s="113" t="s">
        <v>1538</v>
      </c>
      <c r="D531" t="s">
        <v>5311</v>
      </c>
      <c r="E531" t="s">
        <v>4998</v>
      </c>
      <c r="F531">
        <v>3</v>
      </c>
      <c r="G531">
        <v>0</v>
      </c>
    </row>
    <row r="532" spans="1:7">
      <c r="A532" s="115" t="s">
        <v>1539</v>
      </c>
      <c r="B532" s="113" t="s">
        <v>1540</v>
      </c>
      <c r="C532" s="113" t="s">
        <v>1541</v>
      </c>
      <c r="D532" t="s">
        <v>5311</v>
      </c>
      <c r="E532" t="s">
        <v>4998</v>
      </c>
      <c r="F532">
        <v>3</v>
      </c>
      <c r="G532">
        <v>0</v>
      </c>
    </row>
    <row r="533" spans="1:7">
      <c r="A533" s="115" t="s">
        <v>1542</v>
      </c>
      <c r="B533" s="113" t="s">
        <v>1544</v>
      </c>
      <c r="C533" s="113" t="s">
        <v>1545</v>
      </c>
      <c r="D533" t="s">
        <v>5311</v>
      </c>
      <c r="E533" t="s">
        <v>4998</v>
      </c>
      <c r="F533">
        <v>3</v>
      </c>
      <c r="G533">
        <v>0</v>
      </c>
    </row>
    <row r="534" spans="1:7">
      <c r="A534" s="115" t="s">
        <v>1546</v>
      </c>
      <c r="B534" s="113" t="s">
        <v>1547</v>
      </c>
      <c r="C534" s="113" t="s">
        <v>1548</v>
      </c>
      <c r="D534" t="s">
        <v>5311</v>
      </c>
      <c r="E534" t="s">
        <v>4998</v>
      </c>
      <c r="F534">
        <v>3</v>
      </c>
      <c r="G534">
        <v>0</v>
      </c>
    </row>
    <row r="535" spans="1:7">
      <c r="A535" s="115" t="s">
        <v>1549</v>
      </c>
      <c r="B535" s="113" t="s">
        <v>1550</v>
      </c>
      <c r="C535" s="113" t="s">
        <v>1551</v>
      </c>
      <c r="D535" t="s">
        <v>5311</v>
      </c>
      <c r="E535" t="s">
        <v>4998</v>
      </c>
      <c r="F535">
        <v>3</v>
      </c>
      <c r="G535">
        <v>0</v>
      </c>
    </row>
    <row r="536" spans="1:7">
      <c r="A536" s="115" t="s">
        <v>1536</v>
      </c>
      <c r="B536" s="113" t="s">
        <v>1552</v>
      </c>
      <c r="C536" s="113" t="s">
        <v>1553</v>
      </c>
      <c r="D536" t="s">
        <v>5311</v>
      </c>
      <c r="E536" t="s">
        <v>4998</v>
      </c>
      <c r="F536">
        <v>3</v>
      </c>
      <c r="G536">
        <v>0</v>
      </c>
    </row>
    <row r="537" spans="1:7">
      <c r="A537" s="115" t="s">
        <v>1554</v>
      </c>
      <c r="B537" s="113" t="s">
        <v>1555</v>
      </c>
      <c r="C537" s="113" t="s">
        <v>1556</v>
      </c>
      <c r="D537" t="s">
        <v>5311</v>
      </c>
      <c r="E537" t="s">
        <v>4998</v>
      </c>
      <c r="F537">
        <v>3</v>
      </c>
      <c r="G537">
        <v>0</v>
      </c>
    </row>
    <row r="538" spans="1:7">
      <c r="A538" s="115" t="s">
        <v>1557</v>
      </c>
      <c r="B538" s="113" t="s">
        <v>1558</v>
      </c>
      <c r="C538" s="113" t="s">
        <v>1559</v>
      </c>
      <c r="D538" t="s">
        <v>5311</v>
      </c>
      <c r="E538" t="s">
        <v>4998</v>
      </c>
      <c r="F538">
        <v>3</v>
      </c>
      <c r="G538">
        <v>0</v>
      </c>
    </row>
    <row r="539" spans="1:7">
      <c r="A539" s="115" t="s">
        <v>1560</v>
      </c>
      <c r="B539" s="113" t="s">
        <v>1561</v>
      </c>
      <c r="C539" s="113" t="s">
        <v>1562</v>
      </c>
      <c r="D539" t="s">
        <v>5311</v>
      </c>
      <c r="E539" t="s">
        <v>4998</v>
      </c>
      <c r="F539">
        <v>3</v>
      </c>
      <c r="G539">
        <v>0</v>
      </c>
    </row>
    <row r="540" spans="1:7">
      <c r="A540" s="115" t="s">
        <v>1563</v>
      </c>
      <c r="B540" s="113" t="s">
        <v>1564</v>
      </c>
      <c r="C540" s="113" t="s">
        <v>1565</v>
      </c>
      <c r="D540" t="s">
        <v>5311</v>
      </c>
      <c r="E540" t="s">
        <v>4998</v>
      </c>
      <c r="F540">
        <v>3</v>
      </c>
      <c r="G540">
        <v>0</v>
      </c>
    </row>
    <row r="541" spans="1:7">
      <c r="A541" s="115" t="s">
        <v>1566</v>
      </c>
      <c r="B541" s="113" t="s">
        <v>1567</v>
      </c>
      <c r="C541" s="113" t="s">
        <v>1568</v>
      </c>
      <c r="D541" t="s">
        <v>5311</v>
      </c>
      <c r="E541" t="s">
        <v>4998</v>
      </c>
      <c r="F541">
        <v>3</v>
      </c>
      <c r="G541">
        <v>0</v>
      </c>
    </row>
    <row r="542" spans="1:7">
      <c r="A542" s="115" t="s">
        <v>1569</v>
      </c>
      <c r="B542" s="113" t="s">
        <v>1570</v>
      </c>
      <c r="C542" s="113" t="s">
        <v>1571</v>
      </c>
      <c r="D542" t="s">
        <v>5311</v>
      </c>
      <c r="E542" t="s">
        <v>4998</v>
      </c>
      <c r="F542">
        <v>3</v>
      </c>
      <c r="G542">
        <v>0</v>
      </c>
    </row>
    <row r="543" spans="1:7">
      <c r="A543" s="115" t="s">
        <v>1572</v>
      </c>
      <c r="B543" s="113" t="s">
        <v>1573</v>
      </c>
      <c r="C543" s="113" t="s">
        <v>1574</v>
      </c>
      <c r="D543" t="s">
        <v>5311</v>
      </c>
      <c r="E543" t="s">
        <v>4998</v>
      </c>
      <c r="F543">
        <v>3</v>
      </c>
      <c r="G543">
        <v>0</v>
      </c>
    </row>
    <row r="544" spans="1:7">
      <c r="A544" s="115" t="s">
        <v>1575</v>
      </c>
      <c r="B544" s="113" t="s">
        <v>1576</v>
      </c>
      <c r="C544" s="113" t="s">
        <v>1577</v>
      </c>
      <c r="D544" t="s">
        <v>5311</v>
      </c>
      <c r="E544" t="s">
        <v>4998</v>
      </c>
      <c r="F544">
        <v>3</v>
      </c>
      <c r="G544">
        <v>0</v>
      </c>
    </row>
    <row r="545" spans="1:7">
      <c r="A545" s="115" t="s">
        <v>1578</v>
      </c>
      <c r="B545" s="113" t="s">
        <v>1579</v>
      </c>
      <c r="C545" s="113" t="s">
        <v>1580</v>
      </c>
      <c r="D545" t="s">
        <v>5311</v>
      </c>
      <c r="E545" t="s">
        <v>4998</v>
      </c>
      <c r="F545">
        <v>3</v>
      </c>
      <c r="G545">
        <v>0</v>
      </c>
    </row>
    <row r="546" spans="1:7">
      <c r="A546" s="115" t="s">
        <v>1581</v>
      </c>
      <c r="B546" s="113" t="s">
        <v>1582</v>
      </c>
      <c r="C546" s="113" t="s">
        <v>1583</v>
      </c>
      <c r="D546" t="s">
        <v>5311</v>
      </c>
      <c r="E546" t="s">
        <v>4998</v>
      </c>
      <c r="F546">
        <v>3</v>
      </c>
      <c r="G546">
        <v>0</v>
      </c>
    </row>
    <row r="547" spans="1:7">
      <c r="A547" s="115" t="s">
        <v>1584</v>
      </c>
      <c r="B547" s="113" t="s">
        <v>1585</v>
      </c>
      <c r="C547" s="113" t="s">
        <v>1586</v>
      </c>
      <c r="D547" t="s">
        <v>5311</v>
      </c>
      <c r="E547" t="s">
        <v>4998</v>
      </c>
      <c r="F547">
        <v>3</v>
      </c>
      <c r="G547">
        <v>0</v>
      </c>
    </row>
    <row r="548" spans="1:7">
      <c r="A548" s="115" t="s">
        <v>1587</v>
      </c>
      <c r="B548" s="113" t="s">
        <v>1589</v>
      </c>
      <c r="C548" s="113" t="s">
        <v>1590</v>
      </c>
      <c r="D548" t="s">
        <v>5311</v>
      </c>
      <c r="E548" t="s">
        <v>4998</v>
      </c>
      <c r="F548">
        <v>3</v>
      </c>
      <c r="G548">
        <v>0</v>
      </c>
    </row>
    <row r="549" spans="1:7">
      <c r="A549" s="115" t="s">
        <v>1591</v>
      </c>
      <c r="B549" s="113" t="s">
        <v>1593</v>
      </c>
      <c r="C549" s="113" t="s">
        <v>1594</v>
      </c>
      <c r="D549" t="s">
        <v>5311</v>
      </c>
      <c r="E549" t="s">
        <v>4998</v>
      </c>
      <c r="F549">
        <v>3</v>
      </c>
      <c r="G549">
        <v>0</v>
      </c>
    </row>
    <row r="550" spans="1:7">
      <c r="A550" s="115" t="s">
        <v>1595</v>
      </c>
      <c r="B550" s="113" t="s">
        <v>1596</v>
      </c>
      <c r="C550" s="113" t="s">
        <v>1597</v>
      </c>
      <c r="D550" t="s">
        <v>5311</v>
      </c>
      <c r="E550" t="s">
        <v>4998</v>
      </c>
      <c r="F550">
        <v>3</v>
      </c>
      <c r="G550">
        <v>0</v>
      </c>
    </row>
    <row r="551" spans="1:7">
      <c r="A551" s="115" t="s">
        <v>1592</v>
      </c>
      <c r="B551" s="113" t="s">
        <v>1598</v>
      </c>
      <c r="C551" s="113" t="s">
        <v>1599</v>
      </c>
      <c r="D551" t="s">
        <v>5311</v>
      </c>
      <c r="E551" t="s">
        <v>4998</v>
      </c>
      <c r="F551">
        <v>3</v>
      </c>
      <c r="G551">
        <v>0</v>
      </c>
    </row>
    <row r="552" spans="1:7">
      <c r="A552" s="115" t="s">
        <v>1600</v>
      </c>
      <c r="B552" s="113" t="s">
        <v>1602</v>
      </c>
      <c r="C552" s="113" t="s">
        <v>1603</v>
      </c>
      <c r="D552" t="s">
        <v>5311</v>
      </c>
      <c r="E552" t="s">
        <v>4998</v>
      </c>
      <c r="F552">
        <v>3</v>
      </c>
      <c r="G552">
        <v>0</v>
      </c>
    </row>
    <row r="553" spans="1:7">
      <c r="A553" s="115" t="s">
        <v>1604</v>
      </c>
      <c r="B553" s="113" t="s">
        <v>1605</v>
      </c>
      <c r="C553" s="113" t="s">
        <v>1606</v>
      </c>
      <c r="D553" t="s">
        <v>5311</v>
      </c>
      <c r="E553" t="s">
        <v>4998</v>
      </c>
      <c r="F553">
        <v>3</v>
      </c>
      <c r="G553">
        <v>0</v>
      </c>
    </row>
    <row r="554" spans="1:7">
      <c r="A554" s="115" t="s">
        <v>1601</v>
      </c>
      <c r="B554" s="113" t="s">
        <v>1607</v>
      </c>
      <c r="C554" s="113" t="s">
        <v>1608</v>
      </c>
      <c r="D554" t="s">
        <v>5311</v>
      </c>
      <c r="E554" t="s">
        <v>4998</v>
      </c>
      <c r="F554">
        <v>3</v>
      </c>
      <c r="G554">
        <v>0</v>
      </c>
    </row>
    <row r="555" spans="1:7">
      <c r="A555" s="115" t="s">
        <v>1609</v>
      </c>
      <c r="B555" s="113" t="s">
        <v>1610</v>
      </c>
      <c r="C555" s="113" t="s">
        <v>1611</v>
      </c>
      <c r="D555" t="s">
        <v>5311</v>
      </c>
      <c r="E555" t="s">
        <v>4998</v>
      </c>
      <c r="F555">
        <v>3</v>
      </c>
      <c r="G555">
        <v>0</v>
      </c>
    </row>
    <row r="556" spans="1:7">
      <c r="A556" s="115" t="s">
        <v>1612</v>
      </c>
      <c r="B556" s="113" t="s">
        <v>1614</v>
      </c>
      <c r="C556" s="113" t="s">
        <v>1615</v>
      </c>
      <c r="D556" t="s">
        <v>5311</v>
      </c>
      <c r="E556" t="s">
        <v>4998</v>
      </c>
      <c r="F556">
        <v>3</v>
      </c>
      <c r="G556">
        <v>0</v>
      </c>
    </row>
    <row r="557" spans="1:7">
      <c r="A557" s="115" t="s">
        <v>1616</v>
      </c>
      <c r="B557" s="113" t="s">
        <v>1618</v>
      </c>
      <c r="C557" s="113" t="s">
        <v>1619</v>
      </c>
      <c r="D557" t="s">
        <v>5311</v>
      </c>
      <c r="E557" t="s">
        <v>4998</v>
      </c>
      <c r="F557">
        <v>3</v>
      </c>
      <c r="G557">
        <v>0</v>
      </c>
    </row>
    <row r="558" spans="1:7">
      <c r="A558" s="115" t="s">
        <v>1620</v>
      </c>
      <c r="B558" s="113" t="s">
        <v>1622</v>
      </c>
      <c r="C558" s="113" t="s">
        <v>1623</v>
      </c>
      <c r="D558" t="s">
        <v>5311</v>
      </c>
      <c r="E558" t="s">
        <v>4998</v>
      </c>
      <c r="F558">
        <v>3</v>
      </c>
      <c r="G558">
        <v>0</v>
      </c>
    </row>
    <row r="559" spans="1:7">
      <c r="A559" s="115" t="s">
        <v>1624</v>
      </c>
      <c r="B559" s="113" t="s">
        <v>1625</v>
      </c>
      <c r="C559" s="113" t="s">
        <v>1626</v>
      </c>
      <c r="D559" t="s">
        <v>5311</v>
      </c>
      <c r="E559" t="s">
        <v>4998</v>
      </c>
      <c r="F559">
        <v>3</v>
      </c>
      <c r="G559">
        <v>0</v>
      </c>
    </row>
    <row r="560" spans="1:7">
      <c r="A560" s="115" t="s">
        <v>1617</v>
      </c>
      <c r="B560" s="113" t="s">
        <v>1627</v>
      </c>
      <c r="C560" s="113" t="s">
        <v>1628</v>
      </c>
      <c r="D560" t="s">
        <v>5311</v>
      </c>
      <c r="E560" t="s">
        <v>4998</v>
      </c>
      <c r="F560">
        <v>3</v>
      </c>
      <c r="G560">
        <v>0</v>
      </c>
    </row>
    <row r="561" spans="1:7">
      <c r="A561" s="115" t="s">
        <v>1629</v>
      </c>
      <c r="B561" s="113" t="s">
        <v>1630</v>
      </c>
      <c r="C561" s="113" t="s">
        <v>1631</v>
      </c>
      <c r="D561" t="s">
        <v>5311</v>
      </c>
      <c r="E561" t="s">
        <v>4998</v>
      </c>
      <c r="F561">
        <v>3</v>
      </c>
      <c r="G561">
        <v>0</v>
      </c>
    </row>
    <row r="562" spans="1:7">
      <c r="A562" s="115" t="s">
        <v>1632</v>
      </c>
      <c r="B562" s="113" t="s">
        <v>1633</v>
      </c>
      <c r="C562" s="113" t="s">
        <v>1634</v>
      </c>
      <c r="D562" t="s">
        <v>5311</v>
      </c>
      <c r="E562" t="s">
        <v>4998</v>
      </c>
      <c r="F562">
        <v>3</v>
      </c>
      <c r="G562">
        <v>0</v>
      </c>
    </row>
    <row r="563" spans="1:7">
      <c r="A563" s="115" t="s">
        <v>1635</v>
      </c>
      <c r="B563" s="113" t="s">
        <v>1636</v>
      </c>
      <c r="C563" s="113" t="s">
        <v>1637</v>
      </c>
      <c r="D563" t="s">
        <v>5311</v>
      </c>
      <c r="E563" t="s">
        <v>4998</v>
      </c>
      <c r="F563">
        <v>3</v>
      </c>
      <c r="G563">
        <v>0</v>
      </c>
    </row>
    <row r="564" spans="1:7">
      <c r="A564" s="115" t="s">
        <v>1638</v>
      </c>
      <c r="B564" s="113" t="s">
        <v>1639</v>
      </c>
      <c r="C564" s="113" t="s">
        <v>1640</v>
      </c>
      <c r="D564" t="s">
        <v>5311</v>
      </c>
      <c r="E564" t="s">
        <v>4998</v>
      </c>
      <c r="F564">
        <v>3</v>
      </c>
      <c r="G564">
        <v>0</v>
      </c>
    </row>
    <row r="565" spans="1:7">
      <c r="A565" s="115" t="s">
        <v>1641</v>
      </c>
      <c r="B565" s="113" t="s">
        <v>1642</v>
      </c>
      <c r="C565" s="113" t="s">
        <v>1643</v>
      </c>
      <c r="D565" t="s">
        <v>5311</v>
      </c>
      <c r="E565" t="s">
        <v>4998</v>
      </c>
      <c r="F565">
        <v>3</v>
      </c>
      <c r="G565">
        <v>0</v>
      </c>
    </row>
    <row r="566" spans="1:7">
      <c r="A566" s="115" t="s">
        <v>1644</v>
      </c>
      <c r="B566" s="113" t="s">
        <v>1645</v>
      </c>
      <c r="C566" s="113" t="s">
        <v>1646</v>
      </c>
      <c r="D566" t="s">
        <v>5311</v>
      </c>
      <c r="E566" t="s">
        <v>4998</v>
      </c>
      <c r="F566">
        <v>3</v>
      </c>
      <c r="G566">
        <v>0</v>
      </c>
    </row>
    <row r="567" spans="1:7">
      <c r="A567" s="115" t="s">
        <v>1647</v>
      </c>
      <c r="B567" s="113" t="s">
        <v>1648</v>
      </c>
      <c r="C567" s="113" t="s">
        <v>1649</v>
      </c>
      <c r="D567" t="s">
        <v>5311</v>
      </c>
      <c r="E567" t="s">
        <v>4998</v>
      </c>
      <c r="F567">
        <v>3</v>
      </c>
      <c r="G567">
        <v>0</v>
      </c>
    </row>
    <row r="568" spans="1:7">
      <c r="A568" s="115" t="s">
        <v>1650</v>
      </c>
      <c r="B568" s="113" t="s">
        <v>1651</v>
      </c>
      <c r="C568" s="113" t="s">
        <v>1652</v>
      </c>
      <c r="D568" t="s">
        <v>5311</v>
      </c>
      <c r="E568" t="s">
        <v>4998</v>
      </c>
      <c r="F568">
        <v>3</v>
      </c>
      <c r="G568">
        <v>0</v>
      </c>
    </row>
    <row r="569" spans="1:7">
      <c r="A569" s="115" t="s">
        <v>1653</v>
      </c>
      <c r="B569" s="113" t="s">
        <v>1654</v>
      </c>
      <c r="C569" s="113" t="s">
        <v>1655</v>
      </c>
      <c r="D569" t="s">
        <v>5311</v>
      </c>
      <c r="E569" t="s">
        <v>4998</v>
      </c>
      <c r="F569">
        <v>3</v>
      </c>
      <c r="G569">
        <v>0</v>
      </c>
    </row>
    <row r="570" spans="1:7">
      <c r="A570" s="115" t="s">
        <v>1656</v>
      </c>
      <c r="B570" s="113" t="s">
        <v>1657</v>
      </c>
      <c r="C570" s="113" t="s">
        <v>1658</v>
      </c>
      <c r="D570" t="s">
        <v>5311</v>
      </c>
      <c r="E570" t="s">
        <v>4998</v>
      </c>
      <c r="F570">
        <v>3</v>
      </c>
      <c r="G570">
        <v>0</v>
      </c>
    </row>
    <row r="571" spans="1:7">
      <c r="A571" s="115" t="s">
        <v>1659</v>
      </c>
      <c r="B571" s="113" t="s">
        <v>1660</v>
      </c>
      <c r="C571" s="113" t="s">
        <v>1661</v>
      </c>
      <c r="D571" t="s">
        <v>5311</v>
      </c>
      <c r="E571" t="s">
        <v>4998</v>
      </c>
      <c r="F571">
        <v>3</v>
      </c>
      <c r="G571">
        <v>0</v>
      </c>
    </row>
    <row r="572" spans="1:7">
      <c r="A572" s="115" t="s">
        <v>1662</v>
      </c>
      <c r="B572" s="113" t="s">
        <v>1190</v>
      </c>
      <c r="C572" s="113" t="s">
        <v>1663</v>
      </c>
      <c r="D572" t="s">
        <v>5311</v>
      </c>
      <c r="E572" t="s">
        <v>4998</v>
      </c>
      <c r="F572">
        <v>3</v>
      </c>
      <c r="G572">
        <v>0</v>
      </c>
    </row>
    <row r="573" spans="1:7">
      <c r="A573" s="115" t="s">
        <v>1664</v>
      </c>
      <c r="B573" s="113" t="s">
        <v>1665</v>
      </c>
      <c r="C573" s="113" t="s">
        <v>1666</v>
      </c>
      <c r="D573" t="s">
        <v>5311</v>
      </c>
      <c r="E573" t="s">
        <v>4998</v>
      </c>
      <c r="F573">
        <v>3</v>
      </c>
      <c r="G573">
        <v>0</v>
      </c>
    </row>
    <row r="574" spans="1:7">
      <c r="A574" s="115" t="s">
        <v>1667</v>
      </c>
      <c r="B574" s="113" t="s">
        <v>1668</v>
      </c>
      <c r="C574" s="113" t="s">
        <v>1669</v>
      </c>
      <c r="D574" t="s">
        <v>5311</v>
      </c>
      <c r="E574" t="s">
        <v>4998</v>
      </c>
      <c r="F574">
        <v>3</v>
      </c>
      <c r="G574">
        <v>0</v>
      </c>
    </row>
    <row r="575" spans="1:7">
      <c r="A575" s="115" t="s">
        <v>1670</v>
      </c>
      <c r="B575" s="113" t="s">
        <v>1671</v>
      </c>
      <c r="C575" s="113" t="s">
        <v>1672</v>
      </c>
      <c r="D575" t="s">
        <v>5311</v>
      </c>
      <c r="E575" t="s">
        <v>4998</v>
      </c>
      <c r="F575">
        <v>3</v>
      </c>
      <c r="G575">
        <v>0</v>
      </c>
    </row>
    <row r="576" spans="1:7">
      <c r="A576" s="115" t="s">
        <v>1673</v>
      </c>
      <c r="B576" s="113" t="s">
        <v>363</v>
      </c>
      <c r="C576" s="113" t="s">
        <v>1675</v>
      </c>
      <c r="D576" t="s">
        <v>5311</v>
      </c>
      <c r="E576" t="s">
        <v>4998</v>
      </c>
      <c r="F576">
        <v>3</v>
      </c>
      <c r="G576">
        <v>0</v>
      </c>
    </row>
    <row r="577" spans="1:7">
      <c r="A577" s="115" t="s">
        <v>1676</v>
      </c>
      <c r="B577" s="113" t="s">
        <v>1677</v>
      </c>
      <c r="C577" s="113" t="s">
        <v>1678</v>
      </c>
      <c r="D577" t="s">
        <v>5311</v>
      </c>
      <c r="E577" t="s">
        <v>4998</v>
      </c>
      <c r="F577">
        <v>3</v>
      </c>
      <c r="G577">
        <v>0</v>
      </c>
    </row>
    <row r="578" spans="1:7">
      <c r="A578" s="115" t="s">
        <v>1679</v>
      </c>
      <c r="B578" s="113" t="s">
        <v>1681</v>
      </c>
      <c r="C578" s="113" t="s">
        <v>1682</v>
      </c>
      <c r="D578" t="s">
        <v>5311</v>
      </c>
      <c r="E578" t="s">
        <v>4998</v>
      </c>
      <c r="F578">
        <v>3</v>
      </c>
      <c r="G578">
        <v>0</v>
      </c>
    </row>
    <row r="579" spans="1:7">
      <c r="A579" s="115" t="s">
        <v>1683</v>
      </c>
      <c r="B579" s="113" t="s">
        <v>1684</v>
      </c>
      <c r="C579" s="113" t="s">
        <v>1685</v>
      </c>
      <c r="D579" t="s">
        <v>5311</v>
      </c>
      <c r="E579" t="s">
        <v>4998</v>
      </c>
      <c r="F579">
        <v>3</v>
      </c>
      <c r="G579">
        <v>0</v>
      </c>
    </row>
    <row r="580" spans="1:7">
      <c r="A580" s="115" t="s">
        <v>1686</v>
      </c>
      <c r="B580" s="113" t="s">
        <v>1687</v>
      </c>
      <c r="C580" s="113" t="s">
        <v>1688</v>
      </c>
      <c r="D580" t="s">
        <v>5311</v>
      </c>
      <c r="E580" t="s">
        <v>4998</v>
      </c>
      <c r="F580">
        <v>3</v>
      </c>
      <c r="G580">
        <v>0</v>
      </c>
    </row>
    <row r="581" spans="1:7">
      <c r="A581" s="115" t="s">
        <v>1689</v>
      </c>
      <c r="B581" s="113" t="s">
        <v>1691</v>
      </c>
      <c r="C581" s="113" t="s">
        <v>1692</v>
      </c>
      <c r="D581" t="s">
        <v>5311</v>
      </c>
      <c r="E581" t="s">
        <v>4998</v>
      </c>
      <c r="F581">
        <v>3</v>
      </c>
      <c r="G581">
        <v>0</v>
      </c>
    </row>
    <row r="582" spans="1:7">
      <c r="A582" s="115" t="s">
        <v>1693</v>
      </c>
      <c r="B582" s="113" t="s">
        <v>1694</v>
      </c>
      <c r="C582" s="113" t="s">
        <v>1695</v>
      </c>
      <c r="D582" t="s">
        <v>5311</v>
      </c>
      <c r="E582" t="s">
        <v>4998</v>
      </c>
      <c r="F582">
        <v>3</v>
      </c>
      <c r="G582">
        <v>0</v>
      </c>
    </row>
    <row r="583" spans="1:7">
      <c r="A583" s="115" t="s">
        <v>1696</v>
      </c>
      <c r="B583" s="113" t="s">
        <v>1697</v>
      </c>
      <c r="C583" s="113" t="s">
        <v>1698</v>
      </c>
      <c r="D583" t="s">
        <v>5311</v>
      </c>
      <c r="E583" t="s">
        <v>4998</v>
      </c>
      <c r="F583">
        <v>3</v>
      </c>
      <c r="G583">
        <v>0</v>
      </c>
    </row>
    <row r="584" spans="1:7">
      <c r="A584" s="115" t="s">
        <v>1699</v>
      </c>
      <c r="B584" s="113" t="s">
        <v>1701</v>
      </c>
      <c r="C584" s="113" t="s">
        <v>1702</v>
      </c>
      <c r="D584" t="s">
        <v>5311</v>
      </c>
      <c r="E584" t="s">
        <v>4998</v>
      </c>
      <c r="F584">
        <v>3</v>
      </c>
      <c r="G584">
        <v>0</v>
      </c>
    </row>
    <row r="585" spans="1:7">
      <c r="A585" s="115" t="s">
        <v>1703</v>
      </c>
      <c r="B585" s="113" t="s">
        <v>1704</v>
      </c>
      <c r="C585" s="113" t="s">
        <v>1705</v>
      </c>
      <c r="D585" t="s">
        <v>5311</v>
      </c>
      <c r="E585" t="s">
        <v>4998</v>
      </c>
      <c r="F585">
        <v>3</v>
      </c>
      <c r="G585">
        <v>0</v>
      </c>
    </row>
    <row r="586" spans="1:7">
      <c r="A586" s="115" t="s">
        <v>1700</v>
      </c>
      <c r="B586" s="113" t="s">
        <v>1706</v>
      </c>
      <c r="C586" s="113" t="s">
        <v>1707</v>
      </c>
      <c r="D586" t="s">
        <v>5311</v>
      </c>
      <c r="E586" t="s">
        <v>4998</v>
      </c>
      <c r="F586">
        <v>3</v>
      </c>
      <c r="G586">
        <v>0</v>
      </c>
    </row>
    <row r="587" spans="1:7">
      <c r="A587" s="115" t="s">
        <v>1708</v>
      </c>
      <c r="B587" s="113" t="s">
        <v>1709</v>
      </c>
      <c r="C587" s="113" t="s">
        <v>1710</v>
      </c>
      <c r="D587" t="s">
        <v>5311</v>
      </c>
      <c r="E587" t="s">
        <v>4998</v>
      </c>
      <c r="F587">
        <v>3</v>
      </c>
      <c r="G587">
        <v>0</v>
      </c>
    </row>
    <row r="588" spans="1:7">
      <c r="A588" s="115" t="s">
        <v>1711</v>
      </c>
      <c r="B588" s="113" t="s">
        <v>1251</v>
      </c>
      <c r="C588" s="113" t="s">
        <v>1712</v>
      </c>
      <c r="D588" t="s">
        <v>5311</v>
      </c>
      <c r="E588" t="s">
        <v>4998</v>
      </c>
      <c r="F588">
        <v>3</v>
      </c>
      <c r="G588">
        <v>0</v>
      </c>
    </row>
    <row r="589" spans="1:7">
      <c r="A589" s="115" t="s">
        <v>1713</v>
      </c>
      <c r="B589" s="113" t="s">
        <v>1714</v>
      </c>
      <c r="C589" s="113" t="s">
        <v>1715</v>
      </c>
      <c r="D589" t="s">
        <v>5311</v>
      </c>
      <c r="E589" t="s">
        <v>4998</v>
      </c>
      <c r="F589">
        <v>3</v>
      </c>
      <c r="G589">
        <v>0</v>
      </c>
    </row>
    <row r="590" spans="1:7">
      <c r="A590" s="115" t="s">
        <v>1716</v>
      </c>
      <c r="B590" s="113" t="s">
        <v>1718</v>
      </c>
      <c r="C590" s="113" t="s">
        <v>1719</v>
      </c>
      <c r="D590" t="s">
        <v>5311</v>
      </c>
      <c r="E590" t="s">
        <v>4998</v>
      </c>
      <c r="F590">
        <v>3</v>
      </c>
      <c r="G590">
        <v>0</v>
      </c>
    </row>
    <row r="591" spans="1:7">
      <c r="A591" s="115" t="s">
        <v>1720</v>
      </c>
      <c r="B591" s="113" t="s">
        <v>1721</v>
      </c>
      <c r="C591" s="113" t="s">
        <v>1722</v>
      </c>
      <c r="D591" t="s">
        <v>5311</v>
      </c>
      <c r="E591" t="s">
        <v>4998</v>
      </c>
      <c r="F591">
        <v>3</v>
      </c>
      <c r="G591">
        <v>0</v>
      </c>
    </row>
    <row r="592" spans="1:7">
      <c r="A592" s="115" t="s">
        <v>1723</v>
      </c>
      <c r="B592" s="113" t="s">
        <v>1724</v>
      </c>
      <c r="C592" s="113" t="s">
        <v>1725</v>
      </c>
      <c r="D592" t="s">
        <v>5311</v>
      </c>
      <c r="E592" t="s">
        <v>4998</v>
      </c>
      <c r="F592">
        <v>3</v>
      </c>
      <c r="G592">
        <v>0</v>
      </c>
    </row>
    <row r="593" spans="1:7">
      <c r="A593" s="115" t="s">
        <v>1726</v>
      </c>
      <c r="B593" s="113" t="s">
        <v>1727</v>
      </c>
      <c r="C593" s="113" t="s">
        <v>1728</v>
      </c>
      <c r="D593" t="s">
        <v>5311</v>
      </c>
      <c r="E593" t="s">
        <v>4998</v>
      </c>
      <c r="F593">
        <v>3</v>
      </c>
      <c r="G593">
        <v>0</v>
      </c>
    </row>
    <row r="594" spans="1:7">
      <c r="A594" s="115" t="s">
        <v>1729</v>
      </c>
      <c r="B594" s="113" t="s">
        <v>1730</v>
      </c>
      <c r="C594" s="113" t="s">
        <v>1731</v>
      </c>
      <c r="D594" t="s">
        <v>5311</v>
      </c>
      <c r="E594" t="s">
        <v>4998</v>
      </c>
      <c r="F594">
        <v>3</v>
      </c>
      <c r="G594">
        <v>0</v>
      </c>
    </row>
    <row r="595" spans="1:7">
      <c r="A595" s="115" t="s">
        <v>1732</v>
      </c>
      <c r="B595" s="113" t="s">
        <v>5149</v>
      </c>
      <c r="C595" s="113" t="s">
        <v>1728</v>
      </c>
      <c r="D595" t="s">
        <v>5311</v>
      </c>
      <c r="E595" t="s">
        <v>4998</v>
      </c>
      <c r="F595">
        <v>3</v>
      </c>
      <c r="G595">
        <v>0</v>
      </c>
    </row>
    <row r="596" spans="1:7">
      <c r="A596" s="115" t="s">
        <v>1733</v>
      </c>
      <c r="B596" s="113" t="s">
        <v>1170</v>
      </c>
      <c r="C596" s="113" t="s">
        <v>1735</v>
      </c>
      <c r="D596" t="s">
        <v>5311</v>
      </c>
      <c r="E596" t="s">
        <v>4998</v>
      </c>
      <c r="F596">
        <v>3</v>
      </c>
      <c r="G596">
        <v>0</v>
      </c>
    </row>
    <row r="597" spans="1:7">
      <c r="A597" s="115" t="s">
        <v>1736</v>
      </c>
      <c r="B597" s="113" t="s">
        <v>1737</v>
      </c>
      <c r="C597" s="113" t="s">
        <v>1738</v>
      </c>
      <c r="D597" t="s">
        <v>5311</v>
      </c>
      <c r="E597" t="s">
        <v>4998</v>
      </c>
      <c r="F597">
        <v>3</v>
      </c>
      <c r="G597">
        <v>0</v>
      </c>
    </row>
    <row r="598" spans="1:7">
      <c r="A598" s="115" t="s">
        <v>1739</v>
      </c>
      <c r="B598" s="113" t="s">
        <v>1740</v>
      </c>
      <c r="C598" s="113" t="s">
        <v>1741</v>
      </c>
      <c r="D598" t="s">
        <v>5311</v>
      </c>
      <c r="E598" t="s">
        <v>4998</v>
      </c>
      <c r="F598">
        <v>3</v>
      </c>
      <c r="G598">
        <v>0</v>
      </c>
    </row>
    <row r="599" spans="1:7">
      <c r="A599" s="115" t="s">
        <v>1742</v>
      </c>
      <c r="B599" s="113" t="s">
        <v>1143</v>
      </c>
      <c r="C599" s="113" t="s">
        <v>1743</v>
      </c>
      <c r="D599" t="s">
        <v>5311</v>
      </c>
      <c r="E599" t="s">
        <v>4998</v>
      </c>
      <c r="F599">
        <v>3</v>
      </c>
      <c r="G599">
        <v>0</v>
      </c>
    </row>
    <row r="600" spans="1:7">
      <c r="A600" s="115" t="s">
        <v>1744</v>
      </c>
      <c r="B600" s="113" t="s">
        <v>1745</v>
      </c>
      <c r="C600" s="113" t="s">
        <v>1746</v>
      </c>
      <c r="D600" t="s">
        <v>5311</v>
      </c>
      <c r="E600" t="s">
        <v>4998</v>
      </c>
      <c r="F600">
        <v>3</v>
      </c>
      <c r="G600">
        <v>0</v>
      </c>
    </row>
    <row r="601" spans="1:7">
      <c r="A601" s="115" t="s">
        <v>1747</v>
      </c>
      <c r="B601" s="113" t="s">
        <v>1748</v>
      </c>
      <c r="C601" s="113" t="s">
        <v>1749</v>
      </c>
      <c r="D601" t="s">
        <v>5311</v>
      </c>
      <c r="E601" t="s">
        <v>4998</v>
      </c>
      <c r="F601">
        <v>3</v>
      </c>
      <c r="G601">
        <v>0</v>
      </c>
    </row>
    <row r="602" spans="1:7">
      <c r="A602" s="115" t="s">
        <v>1750</v>
      </c>
      <c r="B602" s="113" t="s">
        <v>1751</v>
      </c>
      <c r="C602" s="113" t="s">
        <v>1752</v>
      </c>
      <c r="D602" t="s">
        <v>5311</v>
      </c>
      <c r="E602" t="s">
        <v>4998</v>
      </c>
      <c r="F602">
        <v>3</v>
      </c>
      <c r="G602">
        <v>0</v>
      </c>
    </row>
    <row r="603" spans="1:7">
      <c r="A603" s="115" t="s">
        <v>1753</v>
      </c>
      <c r="B603" s="113" t="s">
        <v>1754</v>
      </c>
      <c r="C603" s="113" t="s">
        <v>1755</v>
      </c>
      <c r="D603" t="s">
        <v>5311</v>
      </c>
      <c r="E603" t="s">
        <v>4998</v>
      </c>
      <c r="F603">
        <v>3</v>
      </c>
      <c r="G603">
        <v>0</v>
      </c>
    </row>
    <row r="604" spans="1:7">
      <c r="A604" s="115" t="s">
        <v>1756</v>
      </c>
      <c r="B604" s="113" t="s">
        <v>1758</v>
      </c>
      <c r="C604" s="113" t="s">
        <v>1759</v>
      </c>
      <c r="D604" t="s">
        <v>5311</v>
      </c>
      <c r="E604" t="s">
        <v>4998</v>
      </c>
      <c r="F604">
        <v>3</v>
      </c>
      <c r="G604">
        <v>0</v>
      </c>
    </row>
    <row r="605" spans="1:7">
      <c r="A605" s="115" t="s">
        <v>1760</v>
      </c>
      <c r="B605" s="113" t="s">
        <v>1761</v>
      </c>
      <c r="C605" s="113" t="s">
        <v>1762</v>
      </c>
      <c r="D605" t="s">
        <v>5311</v>
      </c>
      <c r="E605" t="s">
        <v>4998</v>
      </c>
      <c r="F605">
        <v>3</v>
      </c>
      <c r="G605">
        <v>0</v>
      </c>
    </row>
    <row r="606" spans="1:7">
      <c r="A606" s="115" t="s">
        <v>1763</v>
      </c>
      <c r="B606" s="113" t="s">
        <v>1764</v>
      </c>
      <c r="C606" s="113" t="s">
        <v>1765</v>
      </c>
      <c r="D606" t="s">
        <v>5311</v>
      </c>
      <c r="E606" t="s">
        <v>4998</v>
      </c>
      <c r="F606">
        <v>3</v>
      </c>
      <c r="G606">
        <v>0</v>
      </c>
    </row>
    <row r="607" spans="1:7">
      <c r="A607" s="115" t="s">
        <v>1766</v>
      </c>
      <c r="B607" s="113" t="s">
        <v>1768</v>
      </c>
      <c r="C607" s="113" t="s">
        <v>1769</v>
      </c>
      <c r="D607" t="s">
        <v>5311</v>
      </c>
      <c r="E607" t="s">
        <v>4998</v>
      </c>
      <c r="F607">
        <v>3</v>
      </c>
      <c r="G607">
        <v>0</v>
      </c>
    </row>
    <row r="608" spans="1:7">
      <c r="A608" s="115" t="s">
        <v>1770</v>
      </c>
      <c r="B608" s="113" t="s">
        <v>1771</v>
      </c>
      <c r="C608" s="113" t="s">
        <v>1772</v>
      </c>
      <c r="D608" t="s">
        <v>5311</v>
      </c>
      <c r="E608" t="s">
        <v>4998</v>
      </c>
      <c r="F608">
        <v>3</v>
      </c>
      <c r="G608">
        <v>0</v>
      </c>
    </row>
    <row r="609" spans="1:7">
      <c r="A609" s="115" t="s">
        <v>1773</v>
      </c>
      <c r="B609" s="113" t="s">
        <v>1774</v>
      </c>
      <c r="C609" s="113" t="s">
        <v>1775</v>
      </c>
      <c r="D609" t="s">
        <v>5311</v>
      </c>
      <c r="E609" t="s">
        <v>4998</v>
      </c>
      <c r="F609">
        <v>3</v>
      </c>
      <c r="G609">
        <v>0</v>
      </c>
    </row>
    <row r="610" spans="1:7">
      <c r="A610" s="115" t="s">
        <v>1776</v>
      </c>
      <c r="B610" s="113" t="s">
        <v>1778</v>
      </c>
      <c r="C610" s="113" t="s">
        <v>1779</v>
      </c>
      <c r="D610" t="s">
        <v>5311</v>
      </c>
      <c r="E610" t="s">
        <v>4998</v>
      </c>
      <c r="F610">
        <v>3</v>
      </c>
      <c r="G610">
        <v>0</v>
      </c>
    </row>
    <row r="611" spans="1:7">
      <c r="A611" s="115" t="s">
        <v>1780</v>
      </c>
      <c r="B611" s="113" t="s">
        <v>1781</v>
      </c>
      <c r="C611" s="113" t="s">
        <v>1782</v>
      </c>
      <c r="D611" t="s">
        <v>5311</v>
      </c>
      <c r="E611" t="s">
        <v>4998</v>
      </c>
      <c r="F611">
        <v>3</v>
      </c>
      <c r="G611">
        <v>0</v>
      </c>
    </row>
    <row r="612" spans="1:7">
      <c r="A612" s="115" t="s">
        <v>1783</v>
      </c>
      <c r="B612" s="113" t="s">
        <v>1785</v>
      </c>
      <c r="C612" s="113" t="s">
        <v>1786</v>
      </c>
      <c r="D612" t="s">
        <v>5311</v>
      </c>
      <c r="E612" t="s">
        <v>4998</v>
      </c>
      <c r="F612">
        <v>3</v>
      </c>
      <c r="G612">
        <v>0</v>
      </c>
    </row>
    <row r="613" spans="1:7">
      <c r="A613" s="115" t="s">
        <v>1787</v>
      </c>
      <c r="B613" s="113" t="s">
        <v>1788</v>
      </c>
      <c r="C613" s="113" t="s">
        <v>1789</v>
      </c>
      <c r="D613" t="s">
        <v>5311</v>
      </c>
      <c r="E613" t="s">
        <v>4998</v>
      </c>
      <c r="F613">
        <v>3</v>
      </c>
      <c r="G613">
        <v>0</v>
      </c>
    </row>
    <row r="614" spans="1:7">
      <c r="A614" s="115" t="s">
        <v>1790</v>
      </c>
      <c r="B614" s="113" t="s">
        <v>1791</v>
      </c>
      <c r="C614" s="113" t="s">
        <v>1792</v>
      </c>
      <c r="D614" t="s">
        <v>5311</v>
      </c>
      <c r="E614" t="s">
        <v>4998</v>
      </c>
      <c r="F614">
        <v>3</v>
      </c>
      <c r="G614">
        <v>0</v>
      </c>
    </row>
    <row r="615" spans="1:7">
      <c r="A615" s="115" t="s">
        <v>1793</v>
      </c>
      <c r="B615" s="113" t="s">
        <v>167</v>
      </c>
      <c r="C615" s="113" t="s">
        <v>1795</v>
      </c>
      <c r="D615" t="s">
        <v>5311</v>
      </c>
      <c r="E615" t="s">
        <v>4998</v>
      </c>
      <c r="F615">
        <v>3</v>
      </c>
      <c r="G615">
        <v>0</v>
      </c>
    </row>
    <row r="616" spans="1:7">
      <c r="A616" s="115" t="s">
        <v>1794</v>
      </c>
      <c r="B616" s="113" t="s">
        <v>1796</v>
      </c>
      <c r="C616" s="113" t="s">
        <v>1797</v>
      </c>
      <c r="D616" t="s">
        <v>5311</v>
      </c>
      <c r="E616" t="s">
        <v>4998</v>
      </c>
      <c r="F616">
        <v>3</v>
      </c>
      <c r="G616">
        <v>0</v>
      </c>
    </row>
    <row r="617" spans="1:7">
      <c r="A617" s="115" t="s">
        <v>1798</v>
      </c>
      <c r="B617" s="113" t="s">
        <v>1799</v>
      </c>
      <c r="C617" s="113" t="s">
        <v>1800</v>
      </c>
      <c r="D617" t="s">
        <v>5311</v>
      </c>
      <c r="E617" t="s">
        <v>4998</v>
      </c>
      <c r="F617">
        <v>3</v>
      </c>
      <c r="G617">
        <v>0</v>
      </c>
    </row>
    <row r="618" spans="1:7">
      <c r="A618" s="115" t="s">
        <v>1801</v>
      </c>
      <c r="B618" s="113" t="s">
        <v>1803</v>
      </c>
      <c r="C618" s="113" t="s">
        <v>1804</v>
      </c>
      <c r="D618" t="s">
        <v>5311</v>
      </c>
      <c r="E618" t="s">
        <v>4998</v>
      </c>
      <c r="F618">
        <v>3</v>
      </c>
      <c r="G618">
        <v>0</v>
      </c>
    </row>
    <row r="619" spans="1:7">
      <c r="A619" s="115" t="s">
        <v>1805</v>
      </c>
      <c r="B619" s="113" t="s">
        <v>1806</v>
      </c>
      <c r="C619" s="113" t="s">
        <v>1807</v>
      </c>
      <c r="D619" t="s">
        <v>5311</v>
      </c>
      <c r="E619" t="s">
        <v>4998</v>
      </c>
      <c r="F619">
        <v>3</v>
      </c>
      <c r="G619">
        <v>0</v>
      </c>
    </row>
    <row r="620" spans="1:7">
      <c r="A620" s="115" t="s">
        <v>1808</v>
      </c>
      <c r="B620" s="113" t="s">
        <v>1809</v>
      </c>
      <c r="C620" s="113" t="s">
        <v>1810</v>
      </c>
      <c r="D620" t="s">
        <v>5311</v>
      </c>
      <c r="E620" t="s">
        <v>4998</v>
      </c>
      <c r="F620">
        <v>3</v>
      </c>
      <c r="G620">
        <v>0</v>
      </c>
    </row>
    <row r="621" spans="1:7">
      <c r="A621" s="115" t="s">
        <v>1802</v>
      </c>
      <c r="B621" s="113" t="s">
        <v>1811</v>
      </c>
      <c r="C621" s="113" t="s">
        <v>1812</v>
      </c>
      <c r="D621" t="s">
        <v>5311</v>
      </c>
      <c r="E621" t="s">
        <v>4998</v>
      </c>
      <c r="F621">
        <v>3</v>
      </c>
      <c r="G621">
        <v>0</v>
      </c>
    </row>
    <row r="622" spans="1:7">
      <c r="A622" s="115" t="s">
        <v>1813</v>
      </c>
      <c r="B622" s="113" t="s">
        <v>1814</v>
      </c>
      <c r="C622" s="113" t="s">
        <v>1815</v>
      </c>
      <c r="D622" t="s">
        <v>5311</v>
      </c>
      <c r="E622" t="s">
        <v>4998</v>
      </c>
      <c r="F622">
        <v>3</v>
      </c>
      <c r="G622">
        <v>0</v>
      </c>
    </row>
    <row r="623" spans="1:7">
      <c r="A623" s="115" t="s">
        <v>1816</v>
      </c>
      <c r="B623" s="113" t="s">
        <v>1818</v>
      </c>
      <c r="C623" s="113" t="s">
        <v>1819</v>
      </c>
      <c r="D623" t="s">
        <v>5311</v>
      </c>
      <c r="E623" t="s">
        <v>4998</v>
      </c>
      <c r="F623">
        <v>3</v>
      </c>
      <c r="G623">
        <v>0</v>
      </c>
    </row>
    <row r="624" spans="1:7">
      <c r="A624" s="115" t="s">
        <v>1820</v>
      </c>
      <c r="B624" s="113" t="s">
        <v>1822</v>
      </c>
      <c r="C624" s="113" t="s">
        <v>1823</v>
      </c>
      <c r="D624" t="s">
        <v>5311</v>
      </c>
      <c r="E624" t="s">
        <v>4998</v>
      </c>
      <c r="F624">
        <v>3</v>
      </c>
      <c r="G624">
        <v>0</v>
      </c>
    </row>
    <row r="625" spans="1:7">
      <c r="A625" s="115" t="s">
        <v>1824</v>
      </c>
      <c r="B625" s="113" t="s">
        <v>1825</v>
      </c>
      <c r="C625" s="113" t="s">
        <v>1826</v>
      </c>
      <c r="D625" t="s">
        <v>5311</v>
      </c>
      <c r="E625" t="s">
        <v>4998</v>
      </c>
      <c r="F625">
        <v>3</v>
      </c>
      <c r="G625">
        <v>0</v>
      </c>
    </row>
    <row r="626" spans="1:7">
      <c r="A626" s="115" t="s">
        <v>1817</v>
      </c>
      <c r="B626" s="113" t="s">
        <v>1827</v>
      </c>
      <c r="C626" s="113" t="s">
        <v>1828</v>
      </c>
      <c r="D626" t="s">
        <v>5311</v>
      </c>
      <c r="E626" t="s">
        <v>4998</v>
      </c>
      <c r="F626">
        <v>3</v>
      </c>
      <c r="G626">
        <v>0</v>
      </c>
    </row>
    <row r="627" spans="1:7">
      <c r="A627" s="115" t="s">
        <v>1829</v>
      </c>
      <c r="B627" s="113" t="s">
        <v>1830</v>
      </c>
      <c r="C627" s="113" t="s">
        <v>1831</v>
      </c>
      <c r="D627" t="s">
        <v>5311</v>
      </c>
      <c r="E627" t="s">
        <v>4998</v>
      </c>
      <c r="F627">
        <v>3</v>
      </c>
      <c r="G627">
        <v>0</v>
      </c>
    </row>
    <row r="628" spans="1:7">
      <c r="A628" s="115" t="s">
        <v>1832</v>
      </c>
      <c r="B628" s="113" t="s">
        <v>1834</v>
      </c>
      <c r="C628" s="113" t="s">
        <v>1835</v>
      </c>
      <c r="D628" t="s">
        <v>5311</v>
      </c>
      <c r="E628" t="s">
        <v>4998</v>
      </c>
      <c r="F628">
        <v>3</v>
      </c>
      <c r="G628">
        <v>0</v>
      </c>
    </row>
    <row r="629" spans="1:7">
      <c r="A629" s="115" t="s">
        <v>1836</v>
      </c>
      <c r="B629" s="113" t="s">
        <v>1837</v>
      </c>
      <c r="C629" s="113" t="s">
        <v>1838</v>
      </c>
      <c r="D629" t="s">
        <v>5311</v>
      </c>
      <c r="E629" t="s">
        <v>4998</v>
      </c>
      <c r="F629">
        <v>3</v>
      </c>
      <c r="G629">
        <v>0</v>
      </c>
    </row>
    <row r="630" spans="1:7">
      <c r="A630" s="115" t="s">
        <v>1839</v>
      </c>
      <c r="B630" s="113" t="s">
        <v>1840</v>
      </c>
      <c r="C630" s="113" t="s">
        <v>1841</v>
      </c>
      <c r="D630" t="s">
        <v>5311</v>
      </c>
      <c r="E630" t="s">
        <v>4998</v>
      </c>
      <c r="F630">
        <v>3</v>
      </c>
      <c r="G630">
        <v>0</v>
      </c>
    </row>
    <row r="631" spans="1:7">
      <c r="A631" s="115" t="s">
        <v>1842</v>
      </c>
      <c r="B631" s="113" t="s">
        <v>1844</v>
      </c>
      <c r="C631" s="113" t="s">
        <v>1845</v>
      </c>
      <c r="D631" t="s">
        <v>5311</v>
      </c>
      <c r="E631" t="s">
        <v>4998</v>
      </c>
      <c r="F631">
        <v>3</v>
      </c>
      <c r="G631">
        <v>0</v>
      </c>
    </row>
    <row r="632" spans="1:7">
      <c r="A632" s="115" t="s">
        <v>1846</v>
      </c>
      <c r="B632" s="113" t="s">
        <v>1847</v>
      </c>
      <c r="C632" s="113" t="s">
        <v>1848</v>
      </c>
      <c r="D632" t="s">
        <v>5311</v>
      </c>
      <c r="E632" t="s">
        <v>4998</v>
      </c>
      <c r="F632">
        <v>3</v>
      </c>
      <c r="G632">
        <v>0</v>
      </c>
    </row>
    <row r="633" spans="1:7">
      <c r="A633" s="115" t="s">
        <v>1849</v>
      </c>
      <c r="B633" s="113" t="s">
        <v>1850</v>
      </c>
      <c r="C633" s="113" t="s">
        <v>1851</v>
      </c>
      <c r="D633" t="s">
        <v>5311</v>
      </c>
      <c r="E633" t="s">
        <v>4998</v>
      </c>
      <c r="F633">
        <v>3</v>
      </c>
      <c r="G633">
        <v>0</v>
      </c>
    </row>
    <row r="634" spans="1:7">
      <c r="A634" s="115" t="s">
        <v>1852</v>
      </c>
      <c r="B634" s="113" t="s">
        <v>1853</v>
      </c>
      <c r="C634" s="113" t="s">
        <v>1854</v>
      </c>
      <c r="D634" t="s">
        <v>5311</v>
      </c>
      <c r="E634" t="s">
        <v>4998</v>
      </c>
      <c r="F634">
        <v>3</v>
      </c>
      <c r="G634">
        <v>0</v>
      </c>
    </row>
    <row r="635" spans="1:7">
      <c r="A635" s="115" t="s">
        <v>1855</v>
      </c>
      <c r="B635" s="113" t="s">
        <v>1856</v>
      </c>
      <c r="C635" s="113" t="s">
        <v>1857</v>
      </c>
      <c r="D635" t="s">
        <v>5311</v>
      </c>
      <c r="E635" t="s">
        <v>4998</v>
      </c>
      <c r="F635">
        <v>3</v>
      </c>
      <c r="G635">
        <v>0</v>
      </c>
    </row>
    <row r="636" spans="1:7">
      <c r="A636" s="115" t="s">
        <v>1858</v>
      </c>
      <c r="B636" s="113" t="s">
        <v>1859</v>
      </c>
      <c r="C636" s="113" t="s">
        <v>1860</v>
      </c>
      <c r="D636" t="s">
        <v>5311</v>
      </c>
      <c r="E636" t="s">
        <v>4998</v>
      </c>
      <c r="F636">
        <v>3</v>
      </c>
      <c r="G636">
        <v>0</v>
      </c>
    </row>
    <row r="637" spans="1:7">
      <c r="A637" s="115" t="s">
        <v>1861</v>
      </c>
      <c r="B637" s="113" t="s">
        <v>1862</v>
      </c>
      <c r="C637" s="113" t="s">
        <v>1863</v>
      </c>
      <c r="D637" t="s">
        <v>5311</v>
      </c>
      <c r="E637" t="s">
        <v>4998</v>
      </c>
      <c r="F637">
        <v>3</v>
      </c>
      <c r="G637">
        <v>0</v>
      </c>
    </row>
    <row r="638" spans="1:7">
      <c r="A638" s="115" t="s">
        <v>1864</v>
      </c>
      <c r="B638" s="113" t="s">
        <v>1129</v>
      </c>
      <c r="C638" s="113" t="s">
        <v>1865</v>
      </c>
      <c r="D638" t="s">
        <v>5311</v>
      </c>
      <c r="E638" t="s">
        <v>4998</v>
      </c>
      <c r="F638">
        <v>3</v>
      </c>
      <c r="G638">
        <v>0</v>
      </c>
    </row>
    <row r="639" spans="1:7">
      <c r="A639" s="115" t="s">
        <v>1866</v>
      </c>
      <c r="B639" s="113" t="s">
        <v>1867</v>
      </c>
      <c r="C639" s="113" t="s">
        <v>1868</v>
      </c>
      <c r="D639" t="s">
        <v>5311</v>
      </c>
      <c r="E639" t="s">
        <v>4998</v>
      </c>
      <c r="F639">
        <v>3</v>
      </c>
      <c r="G639">
        <v>0</v>
      </c>
    </row>
    <row r="640" spans="1:7">
      <c r="A640" s="115" t="s">
        <v>1869</v>
      </c>
      <c r="B640" s="113" t="s">
        <v>1871</v>
      </c>
      <c r="C640" s="113" t="s">
        <v>1872</v>
      </c>
      <c r="D640" t="s">
        <v>5311</v>
      </c>
      <c r="E640" t="s">
        <v>4998</v>
      </c>
      <c r="F640">
        <v>3</v>
      </c>
      <c r="G640">
        <v>0</v>
      </c>
    </row>
    <row r="641" spans="1:7">
      <c r="A641" s="115" t="s">
        <v>1873</v>
      </c>
      <c r="B641" s="113" t="s">
        <v>1874</v>
      </c>
      <c r="C641" s="113" t="s">
        <v>1875</v>
      </c>
      <c r="D641" t="s">
        <v>5311</v>
      </c>
      <c r="E641" t="s">
        <v>4998</v>
      </c>
      <c r="F641">
        <v>3</v>
      </c>
      <c r="G641">
        <v>0</v>
      </c>
    </row>
    <row r="642" spans="1:7">
      <c r="A642" s="115" t="s">
        <v>1876</v>
      </c>
      <c r="B642" s="113" t="s">
        <v>1877</v>
      </c>
      <c r="C642" s="113" t="s">
        <v>1878</v>
      </c>
      <c r="D642" t="s">
        <v>5311</v>
      </c>
      <c r="E642" t="s">
        <v>4998</v>
      </c>
      <c r="F642">
        <v>3</v>
      </c>
      <c r="G642">
        <v>0</v>
      </c>
    </row>
    <row r="643" spans="1:7">
      <c r="A643" s="115" t="s">
        <v>1879</v>
      </c>
      <c r="B643" s="113" t="s">
        <v>1880</v>
      </c>
      <c r="C643" s="113" t="s">
        <v>1881</v>
      </c>
      <c r="D643" t="s">
        <v>5311</v>
      </c>
      <c r="E643" t="s">
        <v>4998</v>
      </c>
      <c r="F643">
        <v>3</v>
      </c>
      <c r="G643">
        <v>0</v>
      </c>
    </row>
    <row r="644" spans="1:7">
      <c r="A644" s="115" t="s">
        <v>1882</v>
      </c>
      <c r="B644" s="113" t="s">
        <v>1883</v>
      </c>
      <c r="C644" s="113" t="s">
        <v>1884</v>
      </c>
      <c r="D644" t="s">
        <v>5311</v>
      </c>
      <c r="E644" t="s">
        <v>4998</v>
      </c>
      <c r="F644">
        <v>3</v>
      </c>
      <c r="G644">
        <v>0</v>
      </c>
    </row>
    <row r="645" spans="1:7">
      <c r="A645" s="115" t="s">
        <v>1885</v>
      </c>
      <c r="B645" s="113" t="s">
        <v>1886</v>
      </c>
      <c r="C645" s="113" t="s">
        <v>1887</v>
      </c>
      <c r="D645" t="s">
        <v>5311</v>
      </c>
      <c r="E645" t="s">
        <v>4998</v>
      </c>
      <c r="F645">
        <v>3</v>
      </c>
      <c r="G645">
        <v>0</v>
      </c>
    </row>
    <row r="646" spans="1:7">
      <c r="A646" s="115" t="s">
        <v>1888</v>
      </c>
      <c r="B646" s="113" t="s">
        <v>1889</v>
      </c>
      <c r="C646" s="113" t="s">
        <v>1890</v>
      </c>
      <c r="D646" t="s">
        <v>5311</v>
      </c>
      <c r="E646" t="s">
        <v>4998</v>
      </c>
      <c r="F646">
        <v>3</v>
      </c>
      <c r="G646">
        <v>0</v>
      </c>
    </row>
    <row r="647" spans="1:7">
      <c r="A647" s="115" t="s">
        <v>1891</v>
      </c>
      <c r="B647" s="113" t="s">
        <v>1893</v>
      </c>
      <c r="C647" s="113" t="s">
        <v>1894</v>
      </c>
      <c r="D647" t="s">
        <v>5311</v>
      </c>
      <c r="E647" t="s">
        <v>4998</v>
      </c>
      <c r="F647">
        <v>3</v>
      </c>
      <c r="G647">
        <v>0</v>
      </c>
    </row>
    <row r="648" spans="1:7">
      <c r="A648" s="115" t="s">
        <v>1895</v>
      </c>
      <c r="B648" s="113" t="s">
        <v>1896</v>
      </c>
      <c r="C648" s="113" t="s">
        <v>1897</v>
      </c>
      <c r="D648" t="s">
        <v>5311</v>
      </c>
      <c r="E648" t="s">
        <v>4998</v>
      </c>
      <c r="F648">
        <v>3</v>
      </c>
      <c r="G648">
        <v>0</v>
      </c>
    </row>
    <row r="649" spans="1:7">
      <c r="A649" s="115" t="s">
        <v>1898</v>
      </c>
      <c r="B649" s="113" t="s">
        <v>1899</v>
      </c>
      <c r="C649" s="113" t="s">
        <v>1900</v>
      </c>
      <c r="D649" t="s">
        <v>5311</v>
      </c>
      <c r="E649" t="s">
        <v>4998</v>
      </c>
      <c r="F649">
        <v>3</v>
      </c>
      <c r="G649">
        <v>0</v>
      </c>
    </row>
    <row r="650" spans="1:7">
      <c r="A650" s="115" t="s">
        <v>1901</v>
      </c>
      <c r="B650" s="113" t="s">
        <v>1902</v>
      </c>
      <c r="C650" s="113" t="s">
        <v>1903</v>
      </c>
      <c r="D650" t="s">
        <v>5311</v>
      </c>
      <c r="E650" t="s">
        <v>4998</v>
      </c>
      <c r="F650">
        <v>3</v>
      </c>
      <c r="G650">
        <v>0</v>
      </c>
    </row>
    <row r="651" spans="1:7">
      <c r="A651" s="115" t="s">
        <v>1904</v>
      </c>
      <c r="B651" s="113" t="s">
        <v>1905</v>
      </c>
      <c r="C651" s="113" t="s">
        <v>1906</v>
      </c>
      <c r="D651" t="s">
        <v>5311</v>
      </c>
      <c r="E651" t="s">
        <v>4998</v>
      </c>
      <c r="F651">
        <v>3</v>
      </c>
      <c r="G651">
        <v>0</v>
      </c>
    </row>
    <row r="652" spans="1:7">
      <c r="A652" s="115" t="s">
        <v>1907</v>
      </c>
      <c r="B652" s="113" t="s">
        <v>571</v>
      </c>
      <c r="C652" s="113" t="s">
        <v>1908</v>
      </c>
      <c r="D652" t="s">
        <v>5311</v>
      </c>
      <c r="E652" t="s">
        <v>4998</v>
      </c>
      <c r="F652">
        <v>3</v>
      </c>
      <c r="G652">
        <v>0</v>
      </c>
    </row>
    <row r="653" spans="1:7">
      <c r="A653" s="115" t="s">
        <v>1909</v>
      </c>
      <c r="B653" s="113" t="s">
        <v>1910</v>
      </c>
      <c r="C653" s="113" t="s">
        <v>1911</v>
      </c>
      <c r="D653" t="s">
        <v>5311</v>
      </c>
      <c r="E653" t="s">
        <v>4998</v>
      </c>
      <c r="F653">
        <v>3</v>
      </c>
      <c r="G653">
        <v>0</v>
      </c>
    </row>
    <row r="654" spans="1:7">
      <c r="A654" s="115" t="s">
        <v>1912</v>
      </c>
      <c r="B654" s="113" t="s">
        <v>1913</v>
      </c>
      <c r="C654" s="113" t="s">
        <v>1914</v>
      </c>
      <c r="D654" t="s">
        <v>5311</v>
      </c>
      <c r="E654" t="s">
        <v>4998</v>
      </c>
      <c r="F654">
        <v>3</v>
      </c>
      <c r="G654">
        <v>0</v>
      </c>
    </row>
    <row r="655" spans="1:7">
      <c r="A655" s="115" t="s">
        <v>1915</v>
      </c>
      <c r="B655" s="113" t="s">
        <v>1564</v>
      </c>
      <c r="C655" s="113" t="s">
        <v>1916</v>
      </c>
      <c r="D655" t="s">
        <v>5311</v>
      </c>
      <c r="E655" t="s">
        <v>4998</v>
      </c>
      <c r="F655">
        <v>3</v>
      </c>
      <c r="G655">
        <v>0</v>
      </c>
    </row>
    <row r="656" spans="1:7">
      <c r="A656" s="115" t="s">
        <v>1917</v>
      </c>
      <c r="B656" s="113" t="s">
        <v>1918</v>
      </c>
      <c r="C656" s="113" t="s">
        <v>1919</v>
      </c>
      <c r="D656" t="s">
        <v>5311</v>
      </c>
      <c r="E656" t="s">
        <v>4998</v>
      </c>
      <c r="F656">
        <v>3</v>
      </c>
      <c r="G656">
        <v>0</v>
      </c>
    </row>
    <row r="657" spans="1:7">
      <c r="A657" s="115" t="s">
        <v>1920</v>
      </c>
      <c r="B657" s="113" t="s">
        <v>1921</v>
      </c>
      <c r="C657" s="113" t="s">
        <v>1922</v>
      </c>
      <c r="D657" t="s">
        <v>5311</v>
      </c>
      <c r="E657" t="s">
        <v>4998</v>
      </c>
      <c r="F657">
        <v>3</v>
      </c>
      <c r="G657">
        <v>0</v>
      </c>
    </row>
    <row r="658" spans="1:7">
      <c r="A658" s="115" t="s">
        <v>1923</v>
      </c>
      <c r="B658" s="113" t="s">
        <v>1924</v>
      </c>
      <c r="C658" s="113" t="s">
        <v>1925</v>
      </c>
      <c r="D658" t="s">
        <v>5311</v>
      </c>
      <c r="E658" t="s">
        <v>4998</v>
      </c>
      <c r="F658">
        <v>3</v>
      </c>
      <c r="G658">
        <v>0</v>
      </c>
    </row>
    <row r="659" spans="1:7">
      <c r="A659" s="115" t="s">
        <v>1757</v>
      </c>
      <c r="B659" s="113" t="s">
        <v>1926</v>
      </c>
      <c r="C659" s="113" t="s">
        <v>1927</v>
      </c>
      <c r="D659" t="s">
        <v>5311</v>
      </c>
      <c r="E659" t="s">
        <v>4998</v>
      </c>
      <c r="F659">
        <v>3</v>
      </c>
      <c r="G659">
        <v>0</v>
      </c>
    </row>
    <row r="660" spans="1:7">
      <c r="A660" s="115" t="s">
        <v>1767</v>
      </c>
      <c r="B660" s="113" t="s">
        <v>1928</v>
      </c>
      <c r="C660" s="113" t="s">
        <v>1929</v>
      </c>
      <c r="D660" t="s">
        <v>5311</v>
      </c>
      <c r="E660" t="s">
        <v>4998</v>
      </c>
      <c r="F660">
        <v>3</v>
      </c>
      <c r="G660">
        <v>0</v>
      </c>
    </row>
    <row r="661" spans="1:7">
      <c r="A661" s="115" t="s">
        <v>1930</v>
      </c>
      <c r="B661" s="113" t="s">
        <v>1931</v>
      </c>
      <c r="C661" s="113" t="s">
        <v>1932</v>
      </c>
      <c r="D661" t="s">
        <v>5311</v>
      </c>
      <c r="E661" t="s">
        <v>4998</v>
      </c>
      <c r="F661">
        <v>3</v>
      </c>
      <c r="G661">
        <v>0</v>
      </c>
    </row>
    <row r="662" spans="1:7">
      <c r="A662" s="115" t="s">
        <v>1933</v>
      </c>
      <c r="B662" s="113" t="s">
        <v>1934</v>
      </c>
      <c r="C662" s="113" t="s">
        <v>1935</v>
      </c>
      <c r="D662" t="s">
        <v>5311</v>
      </c>
      <c r="E662" t="s">
        <v>4998</v>
      </c>
      <c r="F662">
        <v>3</v>
      </c>
      <c r="G662">
        <v>0</v>
      </c>
    </row>
    <row r="663" spans="1:7">
      <c r="A663" s="115" t="s">
        <v>1936</v>
      </c>
      <c r="B663" s="113" t="s">
        <v>1937</v>
      </c>
      <c r="C663" s="113" t="s">
        <v>1938</v>
      </c>
      <c r="D663" t="s">
        <v>5311</v>
      </c>
      <c r="E663" t="s">
        <v>4998</v>
      </c>
      <c r="F663">
        <v>3</v>
      </c>
      <c r="G663">
        <v>0</v>
      </c>
    </row>
    <row r="664" spans="1:7">
      <c r="A664" s="115" t="s">
        <v>1939</v>
      </c>
      <c r="B664" s="113" t="s">
        <v>1940</v>
      </c>
      <c r="C664" s="113" t="s">
        <v>1941</v>
      </c>
      <c r="D664" t="s">
        <v>5311</v>
      </c>
      <c r="E664" t="s">
        <v>4998</v>
      </c>
      <c r="F664">
        <v>3</v>
      </c>
      <c r="G664">
        <v>0</v>
      </c>
    </row>
    <row r="665" spans="1:7">
      <c r="A665" s="115" t="s">
        <v>1942</v>
      </c>
      <c r="B665" s="113" t="s">
        <v>1943</v>
      </c>
      <c r="C665" s="113" t="s">
        <v>1944</v>
      </c>
      <c r="D665" t="s">
        <v>5311</v>
      </c>
      <c r="E665" t="s">
        <v>4998</v>
      </c>
      <c r="F665">
        <v>3</v>
      </c>
      <c r="G665">
        <v>0</v>
      </c>
    </row>
    <row r="666" spans="1:7">
      <c r="A666" s="115" t="s">
        <v>1945</v>
      </c>
      <c r="B666" s="113" t="s">
        <v>1946</v>
      </c>
      <c r="C666" s="113" t="s">
        <v>1947</v>
      </c>
      <c r="D666" t="s">
        <v>5311</v>
      </c>
      <c r="E666" t="s">
        <v>4998</v>
      </c>
      <c r="F666">
        <v>3</v>
      </c>
      <c r="G666">
        <v>0</v>
      </c>
    </row>
    <row r="667" spans="1:7">
      <c r="A667" s="115" t="s">
        <v>1948</v>
      </c>
      <c r="B667" s="113" t="s">
        <v>1949</v>
      </c>
      <c r="C667" s="113" t="s">
        <v>1950</v>
      </c>
      <c r="D667" t="s">
        <v>5311</v>
      </c>
      <c r="E667" t="s">
        <v>4998</v>
      </c>
      <c r="F667">
        <v>3</v>
      </c>
      <c r="G667">
        <v>0</v>
      </c>
    </row>
    <row r="668" spans="1:7">
      <c r="A668" s="115" t="s">
        <v>1951</v>
      </c>
      <c r="B668" s="113" t="s">
        <v>1952</v>
      </c>
      <c r="C668" s="113" t="s">
        <v>1953</v>
      </c>
      <c r="D668" t="s">
        <v>5311</v>
      </c>
      <c r="E668" t="s">
        <v>4998</v>
      </c>
      <c r="F668">
        <v>3</v>
      </c>
      <c r="G668">
        <v>0</v>
      </c>
    </row>
    <row r="669" spans="1:7">
      <c r="A669" s="115" t="s">
        <v>1954</v>
      </c>
      <c r="B669" s="113" t="s">
        <v>1955</v>
      </c>
      <c r="C669" s="113" t="s">
        <v>1956</v>
      </c>
      <c r="D669" t="s">
        <v>5311</v>
      </c>
      <c r="E669" t="s">
        <v>4998</v>
      </c>
      <c r="F669">
        <v>3</v>
      </c>
      <c r="G669">
        <v>0</v>
      </c>
    </row>
    <row r="670" spans="1:7">
      <c r="A670" s="115" t="s">
        <v>1957</v>
      </c>
      <c r="B670" s="113" t="s">
        <v>1958</v>
      </c>
      <c r="C670" s="113" t="s">
        <v>1959</v>
      </c>
      <c r="D670" t="s">
        <v>5311</v>
      </c>
      <c r="E670" t="s">
        <v>4998</v>
      </c>
      <c r="F670">
        <v>3</v>
      </c>
      <c r="G670">
        <v>0</v>
      </c>
    </row>
    <row r="671" spans="1:7">
      <c r="A671" s="115" t="s">
        <v>1960</v>
      </c>
      <c r="B671" s="113" t="s">
        <v>1962</v>
      </c>
      <c r="C671" s="113" t="s">
        <v>1963</v>
      </c>
      <c r="D671" t="s">
        <v>5311</v>
      </c>
      <c r="E671" t="s">
        <v>4998</v>
      </c>
      <c r="F671">
        <v>3</v>
      </c>
      <c r="G671">
        <v>0</v>
      </c>
    </row>
    <row r="672" spans="1:7">
      <c r="A672" s="115" t="s">
        <v>1964</v>
      </c>
      <c r="B672" s="113" t="s">
        <v>1965</v>
      </c>
      <c r="C672" s="113" t="s">
        <v>1966</v>
      </c>
      <c r="D672" t="s">
        <v>5311</v>
      </c>
      <c r="E672" t="s">
        <v>4998</v>
      </c>
      <c r="F672">
        <v>3</v>
      </c>
      <c r="G672">
        <v>0</v>
      </c>
    </row>
    <row r="673" spans="1:7">
      <c r="A673" s="115" t="s">
        <v>1967</v>
      </c>
      <c r="B673" s="113" t="s">
        <v>1968</v>
      </c>
      <c r="C673" s="113" t="s">
        <v>1969</v>
      </c>
      <c r="D673" t="s">
        <v>5311</v>
      </c>
      <c r="E673" t="s">
        <v>4998</v>
      </c>
      <c r="F673">
        <v>3</v>
      </c>
      <c r="G673">
        <v>0</v>
      </c>
    </row>
    <row r="674" spans="1:7">
      <c r="A674" s="115" t="s">
        <v>1970</v>
      </c>
      <c r="B674" s="113" t="s">
        <v>1971</v>
      </c>
      <c r="C674" s="113" t="s">
        <v>1972</v>
      </c>
      <c r="D674" t="s">
        <v>5311</v>
      </c>
      <c r="E674" t="s">
        <v>4998</v>
      </c>
      <c r="F674">
        <v>3</v>
      </c>
      <c r="G674">
        <v>0</v>
      </c>
    </row>
    <row r="675" spans="1:7">
      <c r="A675" s="115" t="s">
        <v>1973</v>
      </c>
      <c r="B675" s="113" t="s">
        <v>1974</v>
      </c>
      <c r="C675" s="113" t="s">
        <v>1975</v>
      </c>
      <c r="D675" t="s">
        <v>5311</v>
      </c>
      <c r="E675" t="s">
        <v>4998</v>
      </c>
      <c r="F675">
        <v>3</v>
      </c>
      <c r="G675">
        <v>0</v>
      </c>
    </row>
    <row r="676" spans="1:7">
      <c r="A676" s="115" t="s">
        <v>1976</v>
      </c>
      <c r="B676" s="113" t="s">
        <v>1977</v>
      </c>
      <c r="C676" s="113" t="s">
        <v>1978</v>
      </c>
      <c r="D676" t="s">
        <v>5311</v>
      </c>
      <c r="E676" t="s">
        <v>4998</v>
      </c>
      <c r="F676">
        <v>3</v>
      </c>
      <c r="G676">
        <v>0</v>
      </c>
    </row>
    <row r="677" spans="1:7">
      <c r="A677" s="115" t="s">
        <v>1979</v>
      </c>
      <c r="B677" s="113" t="s">
        <v>1642</v>
      </c>
      <c r="C677" s="113" t="s">
        <v>1980</v>
      </c>
      <c r="D677" t="s">
        <v>5311</v>
      </c>
      <c r="E677" t="s">
        <v>4998</v>
      </c>
      <c r="F677">
        <v>3</v>
      </c>
      <c r="G677">
        <v>0</v>
      </c>
    </row>
    <row r="678" spans="1:7">
      <c r="A678" s="115" t="s">
        <v>1981</v>
      </c>
      <c r="B678" s="113" t="s">
        <v>1982</v>
      </c>
      <c r="C678" s="113" t="s">
        <v>1983</v>
      </c>
      <c r="D678" t="s">
        <v>5311</v>
      </c>
      <c r="E678" t="s">
        <v>4998</v>
      </c>
      <c r="F678">
        <v>3</v>
      </c>
      <c r="G678">
        <v>0</v>
      </c>
    </row>
    <row r="679" spans="1:7">
      <c r="A679" s="115" t="s">
        <v>1984</v>
      </c>
      <c r="B679" s="113" t="s">
        <v>1985</v>
      </c>
      <c r="C679" s="113" t="s">
        <v>1986</v>
      </c>
      <c r="D679" t="s">
        <v>5311</v>
      </c>
      <c r="E679" t="s">
        <v>4998</v>
      </c>
      <c r="F679">
        <v>3</v>
      </c>
      <c r="G679">
        <v>0</v>
      </c>
    </row>
    <row r="680" spans="1:7">
      <c r="A680" s="115" t="s">
        <v>1987</v>
      </c>
      <c r="B680" s="113" t="s">
        <v>1988</v>
      </c>
      <c r="C680" s="113" t="s">
        <v>1989</v>
      </c>
      <c r="D680" t="s">
        <v>5311</v>
      </c>
      <c r="E680" t="s">
        <v>4998</v>
      </c>
      <c r="F680">
        <v>3</v>
      </c>
      <c r="G680">
        <v>0</v>
      </c>
    </row>
    <row r="681" spans="1:7">
      <c r="A681" s="115" t="s">
        <v>1990</v>
      </c>
      <c r="B681" s="113" t="s">
        <v>1991</v>
      </c>
      <c r="C681" s="113" t="s">
        <v>1992</v>
      </c>
      <c r="D681" t="s">
        <v>5311</v>
      </c>
      <c r="E681" t="s">
        <v>4998</v>
      </c>
      <c r="F681">
        <v>3</v>
      </c>
      <c r="G681">
        <v>0</v>
      </c>
    </row>
    <row r="682" spans="1:7">
      <c r="A682" s="115" t="s">
        <v>1993</v>
      </c>
      <c r="B682" s="113" t="s">
        <v>1994</v>
      </c>
      <c r="C682" s="113" t="s">
        <v>1995</v>
      </c>
      <c r="D682" t="s">
        <v>5311</v>
      </c>
      <c r="E682" t="s">
        <v>4998</v>
      </c>
      <c r="F682">
        <v>3</v>
      </c>
      <c r="G682">
        <v>0</v>
      </c>
    </row>
    <row r="683" spans="1:7">
      <c r="A683" s="115" t="s">
        <v>1892</v>
      </c>
      <c r="B683" s="113" t="s">
        <v>1996</v>
      </c>
      <c r="C683" s="113" t="s">
        <v>1997</v>
      </c>
      <c r="D683" t="s">
        <v>5311</v>
      </c>
      <c r="E683" t="s">
        <v>4998</v>
      </c>
      <c r="F683">
        <v>3</v>
      </c>
      <c r="G683">
        <v>0</v>
      </c>
    </row>
    <row r="684" spans="1:7">
      <c r="A684" s="115" t="s">
        <v>1998</v>
      </c>
      <c r="B684" s="113" t="s">
        <v>1999</v>
      </c>
      <c r="C684" s="113" t="s">
        <v>2000</v>
      </c>
      <c r="D684" t="s">
        <v>5311</v>
      </c>
      <c r="E684" t="s">
        <v>4998</v>
      </c>
      <c r="F684">
        <v>3</v>
      </c>
      <c r="G684">
        <v>0</v>
      </c>
    </row>
    <row r="685" spans="1:7">
      <c r="A685" s="115" t="s">
        <v>2001</v>
      </c>
      <c r="B685" s="113" t="s">
        <v>2003</v>
      </c>
      <c r="C685" s="113" t="s">
        <v>2004</v>
      </c>
      <c r="D685" t="s">
        <v>5311</v>
      </c>
      <c r="E685" t="s">
        <v>4998</v>
      </c>
      <c r="F685">
        <v>3</v>
      </c>
      <c r="G685">
        <v>0</v>
      </c>
    </row>
    <row r="686" spans="1:7">
      <c r="A686" s="115" t="s">
        <v>2005</v>
      </c>
      <c r="B686" s="113" t="s">
        <v>2006</v>
      </c>
      <c r="C686" s="113" t="s">
        <v>2007</v>
      </c>
      <c r="D686" t="s">
        <v>5311</v>
      </c>
      <c r="E686" t="s">
        <v>4998</v>
      </c>
      <c r="F686">
        <v>3</v>
      </c>
      <c r="G686">
        <v>0</v>
      </c>
    </row>
    <row r="687" spans="1:7">
      <c r="A687" s="115" t="s">
        <v>2008</v>
      </c>
      <c r="B687" s="113" t="s">
        <v>2009</v>
      </c>
      <c r="C687" s="113" t="s">
        <v>2010</v>
      </c>
      <c r="D687" t="s">
        <v>5311</v>
      </c>
      <c r="E687" t="s">
        <v>4998</v>
      </c>
      <c r="F687">
        <v>3</v>
      </c>
      <c r="G687">
        <v>0</v>
      </c>
    </row>
    <row r="688" spans="1:7">
      <c r="A688" s="115" t="s">
        <v>2011</v>
      </c>
      <c r="B688" s="113" t="s">
        <v>2013</v>
      </c>
      <c r="C688" s="113" t="s">
        <v>2014</v>
      </c>
      <c r="D688" t="s">
        <v>5355</v>
      </c>
      <c r="E688" t="s">
        <v>5356</v>
      </c>
      <c r="F688">
        <v>3</v>
      </c>
      <c r="G688">
        <v>0</v>
      </c>
    </row>
    <row r="689" spans="1:7">
      <c r="A689" s="115" t="s">
        <v>2015</v>
      </c>
      <c r="B689" s="113" t="s">
        <v>2016</v>
      </c>
      <c r="C689" s="113" t="s">
        <v>2017</v>
      </c>
      <c r="D689" t="s">
        <v>5355</v>
      </c>
      <c r="E689" t="s">
        <v>5356</v>
      </c>
      <c r="F689">
        <v>3</v>
      </c>
      <c r="G689">
        <v>0</v>
      </c>
    </row>
    <row r="690" spans="1:7">
      <c r="A690" s="115" t="s">
        <v>2018</v>
      </c>
      <c r="B690" s="113" t="s">
        <v>2019</v>
      </c>
      <c r="C690" s="113" t="s">
        <v>2020</v>
      </c>
      <c r="D690" t="s">
        <v>5355</v>
      </c>
      <c r="E690" t="s">
        <v>5356</v>
      </c>
      <c r="F690">
        <v>3</v>
      </c>
      <c r="G690">
        <v>0</v>
      </c>
    </row>
    <row r="691" spans="1:7">
      <c r="A691" s="115" t="s">
        <v>2021</v>
      </c>
      <c r="B691" s="113" t="s">
        <v>2022</v>
      </c>
      <c r="C691" s="113" t="s">
        <v>2023</v>
      </c>
      <c r="D691" t="s">
        <v>5355</v>
      </c>
      <c r="E691" t="s">
        <v>5356</v>
      </c>
      <c r="F691">
        <v>3</v>
      </c>
      <c r="G691">
        <v>0</v>
      </c>
    </row>
    <row r="692" spans="1:7">
      <c r="A692" s="115" t="s">
        <v>2024</v>
      </c>
      <c r="B692" s="113" t="s">
        <v>175</v>
      </c>
      <c r="C692" s="113" t="s">
        <v>2026</v>
      </c>
      <c r="D692" t="s">
        <v>5355</v>
      </c>
      <c r="E692" t="s">
        <v>5356</v>
      </c>
      <c r="F692">
        <v>3</v>
      </c>
      <c r="G692">
        <v>0</v>
      </c>
    </row>
    <row r="693" spans="1:7">
      <c r="A693" s="115" t="s">
        <v>5357</v>
      </c>
      <c r="B693" s="113" t="s">
        <v>5358</v>
      </c>
      <c r="C693" s="113" t="s">
        <v>5359</v>
      </c>
    </row>
    <row r="694" spans="1:7">
      <c r="A694" s="115" t="s">
        <v>5360</v>
      </c>
      <c r="B694" s="113" t="s">
        <v>5361</v>
      </c>
      <c r="C694" s="113" t="s">
        <v>5362</v>
      </c>
    </row>
    <row r="695" spans="1:7">
      <c r="A695" s="115" t="s">
        <v>5363</v>
      </c>
      <c r="B695" s="113" t="s">
        <v>109</v>
      </c>
      <c r="C695" s="113" t="s">
        <v>5364</v>
      </c>
    </row>
    <row r="696" spans="1:7">
      <c r="A696" s="115" t="s">
        <v>2027</v>
      </c>
      <c r="B696" s="113" t="s">
        <v>2028</v>
      </c>
      <c r="C696" s="113" t="s">
        <v>2029</v>
      </c>
      <c r="D696" t="s">
        <v>5355</v>
      </c>
      <c r="E696" t="s">
        <v>5356</v>
      </c>
      <c r="F696">
        <v>3</v>
      </c>
      <c r="G696">
        <v>0</v>
      </c>
    </row>
    <row r="697" spans="1:7">
      <c r="A697" s="115" t="s">
        <v>2030</v>
      </c>
      <c r="B697" s="113" t="s">
        <v>2031</v>
      </c>
      <c r="C697" s="113" t="s">
        <v>2032</v>
      </c>
      <c r="D697" t="s">
        <v>5355</v>
      </c>
      <c r="E697" t="s">
        <v>5356</v>
      </c>
      <c r="F697">
        <v>3</v>
      </c>
      <c r="G697">
        <v>0</v>
      </c>
    </row>
    <row r="698" spans="1:7">
      <c r="A698" s="115" t="s">
        <v>5365</v>
      </c>
      <c r="B698" s="113" t="s">
        <v>5366</v>
      </c>
      <c r="C698" s="113" t="s">
        <v>5367</v>
      </c>
    </row>
    <row r="699" spans="1:7">
      <c r="A699" s="115" t="s">
        <v>5368</v>
      </c>
      <c r="B699" s="113" t="s">
        <v>5369</v>
      </c>
      <c r="C699" s="113" t="s">
        <v>5370</v>
      </c>
    </row>
    <row r="700" spans="1:7">
      <c r="A700" s="115" t="s">
        <v>2033</v>
      </c>
      <c r="B700" s="113" t="s">
        <v>2034</v>
      </c>
      <c r="C700" s="113" t="s">
        <v>2035</v>
      </c>
      <c r="D700" t="s">
        <v>5355</v>
      </c>
      <c r="E700" t="s">
        <v>5356</v>
      </c>
      <c r="F700">
        <v>3</v>
      </c>
      <c r="G700">
        <v>0</v>
      </c>
    </row>
    <row r="701" spans="1:7">
      <c r="A701" s="115" t="s">
        <v>2036</v>
      </c>
      <c r="B701" s="113" t="s">
        <v>2037</v>
      </c>
      <c r="C701" s="113" t="s">
        <v>2038</v>
      </c>
      <c r="D701" t="s">
        <v>5355</v>
      </c>
      <c r="E701" t="s">
        <v>5356</v>
      </c>
      <c r="F701">
        <v>3</v>
      </c>
      <c r="G701">
        <v>0</v>
      </c>
    </row>
    <row r="702" spans="1:7">
      <c r="A702" s="115" t="s">
        <v>2039</v>
      </c>
      <c r="B702" s="113" t="s">
        <v>2040</v>
      </c>
      <c r="C702" s="113" t="s">
        <v>2041</v>
      </c>
      <c r="D702" t="s">
        <v>5355</v>
      </c>
      <c r="E702" t="s">
        <v>5356</v>
      </c>
      <c r="F702">
        <v>3</v>
      </c>
      <c r="G702">
        <v>0</v>
      </c>
    </row>
    <row r="703" spans="1:7">
      <c r="A703" s="115" t="s">
        <v>2042</v>
      </c>
      <c r="B703" s="113" t="s">
        <v>2044</v>
      </c>
      <c r="C703" s="113" t="s">
        <v>2045</v>
      </c>
      <c r="D703" t="s">
        <v>5355</v>
      </c>
      <c r="E703" t="s">
        <v>5356</v>
      </c>
      <c r="F703">
        <v>3</v>
      </c>
      <c r="G703">
        <v>0</v>
      </c>
    </row>
    <row r="704" spans="1:7">
      <c r="A704" s="115" t="s">
        <v>2046</v>
      </c>
      <c r="B704" s="113" t="s">
        <v>2047</v>
      </c>
      <c r="C704" s="113" t="s">
        <v>2048</v>
      </c>
      <c r="D704" t="s">
        <v>5355</v>
      </c>
      <c r="E704" t="s">
        <v>5356</v>
      </c>
      <c r="F704">
        <v>3</v>
      </c>
      <c r="G704">
        <v>0</v>
      </c>
    </row>
    <row r="705" spans="1:7">
      <c r="A705" s="115" t="s">
        <v>2049</v>
      </c>
      <c r="B705" s="113" t="s">
        <v>2050</v>
      </c>
      <c r="C705" s="113" t="s">
        <v>2051</v>
      </c>
      <c r="D705" t="s">
        <v>5355</v>
      </c>
      <c r="E705" t="s">
        <v>5356</v>
      </c>
      <c r="F705">
        <v>3</v>
      </c>
      <c r="G705">
        <v>0</v>
      </c>
    </row>
    <row r="706" spans="1:7">
      <c r="A706" s="115" t="s">
        <v>2052</v>
      </c>
      <c r="B706" s="113" t="s">
        <v>2053</v>
      </c>
      <c r="C706" s="113" t="s">
        <v>2054</v>
      </c>
      <c r="D706" t="s">
        <v>5355</v>
      </c>
      <c r="E706" t="s">
        <v>5356</v>
      </c>
      <c r="F706">
        <v>3</v>
      </c>
      <c r="G706">
        <v>0</v>
      </c>
    </row>
    <row r="707" spans="1:7">
      <c r="A707" s="115" t="s">
        <v>2055</v>
      </c>
      <c r="B707" s="113" t="s">
        <v>2056</v>
      </c>
      <c r="C707" s="113" t="s">
        <v>2057</v>
      </c>
      <c r="D707" t="s">
        <v>5355</v>
      </c>
      <c r="E707" t="s">
        <v>5356</v>
      </c>
      <c r="F707">
        <v>3</v>
      </c>
      <c r="G707">
        <v>0</v>
      </c>
    </row>
    <row r="708" spans="1:7">
      <c r="A708" s="115" t="s">
        <v>2043</v>
      </c>
      <c r="B708" s="113" t="s">
        <v>2058</v>
      </c>
      <c r="C708" s="113" t="s">
        <v>2059</v>
      </c>
      <c r="D708" t="s">
        <v>5355</v>
      </c>
      <c r="E708" t="s">
        <v>5356</v>
      </c>
      <c r="F708">
        <v>3</v>
      </c>
      <c r="G708">
        <v>0</v>
      </c>
    </row>
    <row r="709" spans="1:7">
      <c r="A709" s="115" t="s">
        <v>2060</v>
      </c>
      <c r="B709" s="113" t="s">
        <v>2061</v>
      </c>
      <c r="C709" s="113" t="s">
        <v>2062</v>
      </c>
      <c r="D709" t="s">
        <v>5355</v>
      </c>
      <c r="E709" t="s">
        <v>5356</v>
      </c>
      <c r="F709">
        <v>3</v>
      </c>
      <c r="G709">
        <v>0</v>
      </c>
    </row>
    <row r="710" spans="1:7">
      <c r="A710" s="115" t="s">
        <v>2063</v>
      </c>
      <c r="B710" s="113" t="s">
        <v>2065</v>
      </c>
      <c r="C710" s="113" t="s">
        <v>2066</v>
      </c>
      <c r="D710" t="s">
        <v>5355</v>
      </c>
      <c r="E710" t="s">
        <v>5356</v>
      </c>
      <c r="F710">
        <v>3</v>
      </c>
      <c r="G710">
        <v>0</v>
      </c>
    </row>
    <row r="711" spans="1:7">
      <c r="A711" s="115" t="s">
        <v>2067</v>
      </c>
      <c r="B711" s="113" t="s">
        <v>2068</v>
      </c>
      <c r="C711" s="113" t="s">
        <v>2069</v>
      </c>
      <c r="D711" t="s">
        <v>5355</v>
      </c>
      <c r="E711" t="s">
        <v>5356</v>
      </c>
      <c r="F711">
        <v>3</v>
      </c>
      <c r="G711">
        <v>0</v>
      </c>
    </row>
    <row r="712" spans="1:7">
      <c r="A712" s="115" t="s">
        <v>2070</v>
      </c>
      <c r="B712" s="113" t="s">
        <v>2071</v>
      </c>
      <c r="C712" s="113" t="s">
        <v>2072</v>
      </c>
      <c r="D712" t="s">
        <v>5355</v>
      </c>
      <c r="E712" t="s">
        <v>5356</v>
      </c>
      <c r="F712">
        <v>3</v>
      </c>
      <c r="G712">
        <v>0</v>
      </c>
    </row>
    <row r="713" spans="1:7">
      <c r="A713" s="115" t="s">
        <v>2073</v>
      </c>
      <c r="B713" s="113" t="s">
        <v>2074</v>
      </c>
      <c r="C713" s="113" t="s">
        <v>2075</v>
      </c>
      <c r="D713" t="s">
        <v>5355</v>
      </c>
      <c r="E713" t="s">
        <v>5356</v>
      </c>
      <c r="F713">
        <v>3</v>
      </c>
      <c r="G713">
        <v>0</v>
      </c>
    </row>
    <row r="714" spans="1:7">
      <c r="A714" s="115" t="s">
        <v>2076</v>
      </c>
      <c r="B714" s="113" t="s">
        <v>2077</v>
      </c>
      <c r="C714" s="113" t="s">
        <v>2078</v>
      </c>
      <c r="D714" t="s">
        <v>5355</v>
      </c>
      <c r="E714" t="s">
        <v>5356</v>
      </c>
      <c r="F714">
        <v>3</v>
      </c>
      <c r="G714">
        <v>0</v>
      </c>
    </row>
    <row r="715" spans="1:7">
      <c r="A715" s="115" t="s">
        <v>2079</v>
      </c>
      <c r="B715" s="113" t="s">
        <v>2080</v>
      </c>
      <c r="C715" s="113" t="s">
        <v>2081</v>
      </c>
      <c r="D715" t="s">
        <v>5355</v>
      </c>
      <c r="E715" t="s">
        <v>5356</v>
      </c>
      <c r="F715">
        <v>3</v>
      </c>
      <c r="G715">
        <v>0</v>
      </c>
    </row>
    <row r="716" spans="1:7">
      <c r="A716" s="115" t="s">
        <v>2082</v>
      </c>
      <c r="B716" s="113" t="s">
        <v>2083</v>
      </c>
      <c r="C716" s="113" t="s">
        <v>2084</v>
      </c>
      <c r="D716" t="s">
        <v>5355</v>
      </c>
      <c r="E716" t="s">
        <v>5356</v>
      </c>
      <c r="F716">
        <v>3</v>
      </c>
      <c r="G716">
        <v>0</v>
      </c>
    </row>
    <row r="717" spans="1:7">
      <c r="A717" s="115" t="s">
        <v>2085</v>
      </c>
      <c r="B717" s="113" t="s">
        <v>2086</v>
      </c>
      <c r="C717" s="113" t="s">
        <v>2087</v>
      </c>
      <c r="D717" t="s">
        <v>5355</v>
      </c>
      <c r="E717" t="s">
        <v>5356</v>
      </c>
      <c r="F717">
        <v>3</v>
      </c>
      <c r="G717">
        <v>0</v>
      </c>
    </row>
    <row r="718" spans="1:7">
      <c r="A718" s="115" t="s">
        <v>2088</v>
      </c>
      <c r="B718" s="113" t="s">
        <v>2089</v>
      </c>
      <c r="C718" s="113" t="s">
        <v>2090</v>
      </c>
      <c r="D718" t="s">
        <v>5355</v>
      </c>
      <c r="E718" t="s">
        <v>5356</v>
      </c>
      <c r="F718">
        <v>3</v>
      </c>
      <c r="G718">
        <v>0</v>
      </c>
    </row>
    <row r="719" spans="1:7">
      <c r="A719" s="115" t="s">
        <v>2091</v>
      </c>
      <c r="B719" s="113" t="s">
        <v>2092</v>
      </c>
      <c r="C719" s="113" t="s">
        <v>2081</v>
      </c>
      <c r="D719" t="s">
        <v>5355</v>
      </c>
      <c r="E719" t="s">
        <v>5356</v>
      </c>
      <c r="F719">
        <v>3</v>
      </c>
      <c r="G719">
        <v>0</v>
      </c>
    </row>
    <row r="720" spans="1:7">
      <c r="A720" s="115" t="s">
        <v>2093</v>
      </c>
      <c r="B720" s="113" t="s">
        <v>2094</v>
      </c>
      <c r="C720" s="113" t="s">
        <v>2095</v>
      </c>
      <c r="D720" t="s">
        <v>5355</v>
      </c>
      <c r="E720" t="s">
        <v>5356</v>
      </c>
      <c r="F720">
        <v>3</v>
      </c>
      <c r="G720">
        <v>0</v>
      </c>
    </row>
    <row r="721" spans="1:7">
      <c r="A721" s="115" t="s">
        <v>2096</v>
      </c>
      <c r="B721" s="113" t="s">
        <v>2097</v>
      </c>
      <c r="C721" s="113" t="s">
        <v>2098</v>
      </c>
      <c r="D721" t="s">
        <v>5355</v>
      </c>
      <c r="E721" t="s">
        <v>5356</v>
      </c>
      <c r="F721">
        <v>3</v>
      </c>
      <c r="G721">
        <v>0</v>
      </c>
    </row>
    <row r="722" spans="1:7">
      <c r="A722" s="115" t="s">
        <v>2099</v>
      </c>
      <c r="B722" s="113" t="s">
        <v>2100</v>
      </c>
      <c r="C722" s="113" t="s">
        <v>2101</v>
      </c>
      <c r="D722" t="s">
        <v>5355</v>
      </c>
      <c r="E722" t="s">
        <v>5356</v>
      </c>
      <c r="F722">
        <v>3</v>
      </c>
      <c r="G722">
        <v>0</v>
      </c>
    </row>
    <row r="723" spans="1:7">
      <c r="A723" s="115" t="s">
        <v>2102</v>
      </c>
      <c r="B723" s="113" t="s">
        <v>2103</v>
      </c>
      <c r="C723" s="113" t="s">
        <v>2104</v>
      </c>
      <c r="D723" t="s">
        <v>5355</v>
      </c>
      <c r="E723" t="s">
        <v>5356</v>
      </c>
      <c r="F723">
        <v>3</v>
      </c>
      <c r="G723">
        <v>0</v>
      </c>
    </row>
    <row r="724" spans="1:7">
      <c r="A724" s="115" t="s">
        <v>2105</v>
      </c>
      <c r="B724" s="113" t="s">
        <v>2106</v>
      </c>
      <c r="C724" s="113" t="s">
        <v>2107</v>
      </c>
      <c r="D724" t="s">
        <v>5355</v>
      </c>
      <c r="E724" t="s">
        <v>5356</v>
      </c>
      <c r="F724">
        <v>3</v>
      </c>
      <c r="G724">
        <v>0</v>
      </c>
    </row>
    <row r="725" spans="1:7">
      <c r="A725" s="115" t="s">
        <v>2108</v>
      </c>
      <c r="B725" s="113" t="s">
        <v>2110</v>
      </c>
      <c r="C725" s="113" t="s">
        <v>2111</v>
      </c>
      <c r="D725" t="s">
        <v>5371</v>
      </c>
      <c r="E725" t="s">
        <v>5001</v>
      </c>
      <c r="F725">
        <v>3</v>
      </c>
      <c r="G725">
        <v>0</v>
      </c>
    </row>
    <row r="726" spans="1:7">
      <c r="A726" s="115" t="s">
        <v>2112</v>
      </c>
      <c r="B726" s="113" t="s">
        <v>2114</v>
      </c>
      <c r="C726" s="113" t="s">
        <v>2115</v>
      </c>
      <c r="D726" t="s">
        <v>5371</v>
      </c>
      <c r="E726" t="s">
        <v>5001</v>
      </c>
      <c r="F726">
        <v>3</v>
      </c>
      <c r="G726">
        <v>0</v>
      </c>
    </row>
    <row r="727" spans="1:7">
      <c r="A727" s="115" t="s">
        <v>2116</v>
      </c>
      <c r="B727" s="113" t="s">
        <v>2118</v>
      </c>
      <c r="C727" s="113" t="s">
        <v>2119</v>
      </c>
      <c r="D727" t="s">
        <v>5371</v>
      </c>
      <c r="E727" t="s">
        <v>5001</v>
      </c>
      <c r="F727">
        <v>3</v>
      </c>
      <c r="G727">
        <v>0</v>
      </c>
    </row>
    <row r="728" spans="1:7">
      <c r="A728" s="115" t="s">
        <v>2117</v>
      </c>
      <c r="B728" s="113" t="s">
        <v>2120</v>
      </c>
      <c r="C728" s="113" t="s">
        <v>2121</v>
      </c>
      <c r="D728" t="s">
        <v>5371</v>
      </c>
      <c r="E728" t="s">
        <v>5001</v>
      </c>
      <c r="F728">
        <v>3</v>
      </c>
      <c r="G728">
        <v>0</v>
      </c>
    </row>
    <row r="729" spans="1:7">
      <c r="A729" s="115" t="s">
        <v>2122</v>
      </c>
      <c r="B729" s="113" t="s">
        <v>2123</v>
      </c>
      <c r="C729" s="113" t="s">
        <v>2124</v>
      </c>
      <c r="D729" t="s">
        <v>5371</v>
      </c>
      <c r="E729" t="s">
        <v>5001</v>
      </c>
      <c r="F729">
        <v>3</v>
      </c>
      <c r="G729">
        <v>0</v>
      </c>
    </row>
    <row r="730" spans="1:7">
      <c r="A730" s="115" t="s">
        <v>2125</v>
      </c>
      <c r="B730" s="113" t="s">
        <v>511</v>
      </c>
      <c r="C730" s="113" t="s">
        <v>2127</v>
      </c>
      <c r="D730" t="s">
        <v>5371</v>
      </c>
      <c r="E730" t="s">
        <v>5001</v>
      </c>
      <c r="F730">
        <v>3</v>
      </c>
      <c r="G730">
        <v>0</v>
      </c>
    </row>
    <row r="731" spans="1:7">
      <c r="A731" s="115" t="s">
        <v>2128</v>
      </c>
      <c r="B731" s="113" t="s">
        <v>253</v>
      </c>
      <c r="C731" s="113" t="s">
        <v>2129</v>
      </c>
      <c r="D731" t="s">
        <v>5371</v>
      </c>
      <c r="E731" t="s">
        <v>5001</v>
      </c>
      <c r="F731">
        <v>3</v>
      </c>
      <c r="G731">
        <v>0</v>
      </c>
    </row>
    <row r="732" spans="1:7">
      <c r="A732" s="115" t="s">
        <v>2130</v>
      </c>
      <c r="B732" s="113" t="s">
        <v>2131</v>
      </c>
      <c r="C732" s="113" t="s">
        <v>2132</v>
      </c>
      <c r="D732" t="s">
        <v>5371</v>
      </c>
      <c r="E732" t="s">
        <v>5001</v>
      </c>
      <c r="F732">
        <v>3</v>
      </c>
      <c r="G732">
        <v>0</v>
      </c>
    </row>
    <row r="733" spans="1:7">
      <c r="A733" s="115" t="s">
        <v>2133</v>
      </c>
      <c r="B733" s="113" t="s">
        <v>2135</v>
      </c>
      <c r="C733" s="113" t="s">
        <v>2136</v>
      </c>
      <c r="D733" t="s">
        <v>5371</v>
      </c>
      <c r="E733" t="s">
        <v>5001</v>
      </c>
      <c r="F733">
        <v>3</v>
      </c>
      <c r="G733">
        <v>0</v>
      </c>
    </row>
    <row r="734" spans="1:7">
      <c r="A734" s="115" t="s">
        <v>2137</v>
      </c>
      <c r="B734" s="113" t="s">
        <v>2138</v>
      </c>
      <c r="C734" s="113" t="s">
        <v>2139</v>
      </c>
      <c r="D734" t="s">
        <v>5371</v>
      </c>
      <c r="E734" t="s">
        <v>5001</v>
      </c>
      <c r="F734">
        <v>3</v>
      </c>
      <c r="G734">
        <v>0</v>
      </c>
    </row>
    <row r="735" spans="1:7">
      <c r="A735" s="115" t="s">
        <v>2140</v>
      </c>
      <c r="B735" s="113" t="s">
        <v>2141</v>
      </c>
      <c r="C735" s="113" t="s">
        <v>2142</v>
      </c>
      <c r="D735" t="s">
        <v>5371</v>
      </c>
      <c r="E735" t="s">
        <v>5001</v>
      </c>
      <c r="F735">
        <v>3</v>
      </c>
      <c r="G735">
        <v>0</v>
      </c>
    </row>
    <row r="736" spans="1:7">
      <c r="A736" s="115" t="s">
        <v>2143</v>
      </c>
      <c r="B736" s="113" t="s">
        <v>2144</v>
      </c>
      <c r="C736" s="113" t="s">
        <v>2145</v>
      </c>
      <c r="D736" t="s">
        <v>5371</v>
      </c>
      <c r="E736" t="s">
        <v>5001</v>
      </c>
      <c r="F736">
        <v>3</v>
      </c>
      <c r="G736">
        <v>0</v>
      </c>
    </row>
    <row r="737" spans="1:7">
      <c r="A737" s="115" t="s">
        <v>2146</v>
      </c>
      <c r="B737" s="113" t="s">
        <v>2147</v>
      </c>
      <c r="C737" s="113" t="s">
        <v>2148</v>
      </c>
      <c r="D737" t="s">
        <v>5371</v>
      </c>
      <c r="E737" t="s">
        <v>5001</v>
      </c>
      <c r="F737">
        <v>3</v>
      </c>
      <c r="G737">
        <v>0</v>
      </c>
    </row>
    <row r="738" spans="1:7">
      <c r="A738" s="115" t="s">
        <v>2149</v>
      </c>
      <c r="B738" s="113" t="s">
        <v>2151</v>
      </c>
      <c r="C738" s="113" t="s">
        <v>2152</v>
      </c>
      <c r="D738" t="s">
        <v>5371</v>
      </c>
      <c r="E738" t="s">
        <v>5001</v>
      </c>
      <c r="F738">
        <v>3</v>
      </c>
      <c r="G738">
        <v>0</v>
      </c>
    </row>
    <row r="739" spans="1:7">
      <c r="A739" s="115" t="s">
        <v>2153</v>
      </c>
      <c r="B739" s="113" t="s">
        <v>1420</v>
      </c>
      <c r="C739" s="113" t="s">
        <v>2154</v>
      </c>
      <c r="D739" t="s">
        <v>5371</v>
      </c>
      <c r="E739" t="s">
        <v>5001</v>
      </c>
      <c r="F739">
        <v>3</v>
      </c>
      <c r="G739">
        <v>0</v>
      </c>
    </row>
    <row r="740" spans="1:7">
      <c r="A740" s="115" t="s">
        <v>2155</v>
      </c>
      <c r="B740" s="113" t="s">
        <v>2156</v>
      </c>
      <c r="C740" s="113" t="s">
        <v>2157</v>
      </c>
      <c r="D740" t="s">
        <v>5371</v>
      </c>
      <c r="E740" t="s">
        <v>5001</v>
      </c>
      <c r="F740">
        <v>3</v>
      </c>
      <c r="G740">
        <v>0</v>
      </c>
    </row>
    <row r="741" spans="1:7">
      <c r="A741" s="115" t="s">
        <v>2158</v>
      </c>
      <c r="B741" s="113" t="s">
        <v>2160</v>
      </c>
      <c r="C741" s="113" t="s">
        <v>2161</v>
      </c>
      <c r="D741" t="s">
        <v>5371</v>
      </c>
      <c r="E741" t="s">
        <v>5001</v>
      </c>
      <c r="F741">
        <v>3</v>
      </c>
      <c r="G741">
        <v>0</v>
      </c>
    </row>
    <row r="742" spans="1:7">
      <c r="A742" s="115" t="s">
        <v>2162</v>
      </c>
      <c r="B742" s="113" t="s">
        <v>2163</v>
      </c>
      <c r="C742" s="113" t="s">
        <v>2164</v>
      </c>
      <c r="D742" t="s">
        <v>5371</v>
      </c>
      <c r="E742" t="s">
        <v>5001</v>
      </c>
      <c r="F742">
        <v>3</v>
      </c>
      <c r="G742">
        <v>0</v>
      </c>
    </row>
    <row r="743" spans="1:7">
      <c r="A743" s="115" t="s">
        <v>2165</v>
      </c>
      <c r="B743" s="113" t="s">
        <v>2166</v>
      </c>
      <c r="C743" s="113" t="s">
        <v>2167</v>
      </c>
      <c r="D743" t="s">
        <v>5371</v>
      </c>
      <c r="E743" t="s">
        <v>5001</v>
      </c>
      <c r="F743">
        <v>3</v>
      </c>
      <c r="G743">
        <v>0</v>
      </c>
    </row>
    <row r="744" spans="1:7">
      <c r="A744" s="115" t="s">
        <v>2168</v>
      </c>
      <c r="B744" s="113" t="s">
        <v>2169</v>
      </c>
      <c r="C744" s="113" t="s">
        <v>2170</v>
      </c>
      <c r="D744" t="s">
        <v>5371</v>
      </c>
      <c r="E744" t="s">
        <v>5001</v>
      </c>
      <c r="F744">
        <v>3</v>
      </c>
      <c r="G744">
        <v>0</v>
      </c>
    </row>
    <row r="745" spans="1:7">
      <c r="A745" s="115" t="s">
        <v>2171</v>
      </c>
      <c r="B745" s="113" t="s">
        <v>2172</v>
      </c>
      <c r="C745" s="113" t="s">
        <v>2173</v>
      </c>
      <c r="D745" t="s">
        <v>5371</v>
      </c>
      <c r="E745" t="s">
        <v>5001</v>
      </c>
      <c r="F745">
        <v>3</v>
      </c>
      <c r="G745">
        <v>0</v>
      </c>
    </row>
    <row r="746" spans="1:7">
      <c r="A746" s="115" t="s">
        <v>2174</v>
      </c>
      <c r="B746" s="113" t="s">
        <v>2175</v>
      </c>
      <c r="C746" s="113" t="s">
        <v>2176</v>
      </c>
      <c r="D746" t="s">
        <v>5371</v>
      </c>
      <c r="E746" t="s">
        <v>5001</v>
      </c>
      <c r="F746">
        <v>3</v>
      </c>
      <c r="G746">
        <v>0</v>
      </c>
    </row>
    <row r="747" spans="1:7">
      <c r="A747" s="115" t="s">
        <v>2177</v>
      </c>
      <c r="B747" s="113" t="s">
        <v>2178</v>
      </c>
      <c r="C747" s="113" t="s">
        <v>2179</v>
      </c>
      <c r="D747" t="s">
        <v>5371</v>
      </c>
      <c r="E747" t="s">
        <v>5001</v>
      </c>
      <c r="F747">
        <v>3</v>
      </c>
      <c r="G747">
        <v>0</v>
      </c>
    </row>
    <row r="748" spans="1:7">
      <c r="A748" s="115" t="s">
        <v>2180</v>
      </c>
      <c r="B748" s="113" t="s">
        <v>171</v>
      </c>
      <c r="C748" s="113" t="s">
        <v>2181</v>
      </c>
      <c r="D748" t="s">
        <v>5371</v>
      </c>
      <c r="E748" t="s">
        <v>5001</v>
      </c>
      <c r="F748">
        <v>3</v>
      </c>
      <c r="G748">
        <v>0</v>
      </c>
    </row>
    <row r="749" spans="1:7">
      <c r="A749" s="115" t="s">
        <v>2182</v>
      </c>
      <c r="B749" s="113" t="s">
        <v>115</v>
      </c>
      <c r="C749" s="113" t="s">
        <v>2183</v>
      </c>
      <c r="D749" t="s">
        <v>5371</v>
      </c>
      <c r="E749" t="s">
        <v>5001</v>
      </c>
      <c r="F749">
        <v>3</v>
      </c>
      <c r="G749">
        <v>0</v>
      </c>
    </row>
    <row r="750" spans="1:7">
      <c r="A750" s="115" t="s">
        <v>2184</v>
      </c>
      <c r="B750" s="113" t="s">
        <v>2185</v>
      </c>
      <c r="C750" s="113" t="s">
        <v>2186</v>
      </c>
      <c r="D750" t="s">
        <v>5371</v>
      </c>
      <c r="E750" t="s">
        <v>5001</v>
      </c>
      <c r="F750">
        <v>3</v>
      </c>
      <c r="G750">
        <v>0</v>
      </c>
    </row>
    <row r="751" spans="1:7">
      <c r="A751" s="115" t="s">
        <v>2187</v>
      </c>
      <c r="B751" s="113" t="s">
        <v>2188</v>
      </c>
      <c r="C751" s="113" t="s">
        <v>2189</v>
      </c>
      <c r="D751" t="s">
        <v>5371</v>
      </c>
      <c r="E751" t="s">
        <v>5001</v>
      </c>
      <c r="F751">
        <v>3</v>
      </c>
      <c r="G751">
        <v>0</v>
      </c>
    </row>
    <row r="752" spans="1:7">
      <c r="A752" s="115" t="s">
        <v>2190</v>
      </c>
      <c r="B752" s="113" t="s">
        <v>831</v>
      </c>
      <c r="C752" s="113" t="s">
        <v>2191</v>
      </c>
      <c r="D752" t="s">
        <v>5371</v>
      </c>
      <c r="E752" t="s">
        <v>5001</v>
      </c>
      <c r="F752">
        <v>3</v>
      </c>
      <c r="G752">
        <v>0</v>
      </c>
    </row>
    <row r="753" spans="1:7">
      <c r="A753" s="115" t="s">
        <v>2192</v>
      </c>
      <c r="B753" s="113" t="s">
        <v>2193</v>
      </c>
      <c r="C753" s="113" t="s">
        <v>2194</v>
      </c>
      <c r="D753" t="s">
        <v>5371</v>
      </c>
      <c r="E753" t="s">
        <v>5001</v>
      </c>
      <c r="F753">
        <v>3</v>
      </c>
      <c r="G753">
        <v>0</v>
      </c>
    </row>
    <row r="754" spans="1:7">
      <c r="A754" s="115" t="s">
        <v>2195</v>
      </c>
      <c r="B754" s="113" t="s">
        <v>2197</v>
      </c>
      <c r="C754" s="113" t="s">
        <v>2198</v>
      </c>
      <c r="D754" t="s">
        <v>5371</v>
      </c>
      <c r="E754" t="s">
        <v>5001</v>
      </c>
      <c r="F754">
        <v>3</v>
      </c>
      <c r="G754">
        <v>0</v>
      </c>
    </row>
    <row r="755" spans="1:7">
      <c r="A755" s="115" t="s">
        <v>2199</v>
      </c>
      <c r="B755" s="113" t="s">
        <v>371</v>
      </c>
      <c r="C755" s="113" t="s">
        <v>2200</v>
      </c>
      <c r="D755" t="s">
        <v>5371</v>
      </c>
      <c r="E755" t="s">
        <v>5001</v>
      </c>
      <c r="F755">
        <v>3</v>
      </c>
      <c r="G755">
        <v>0</v>
      </c>
    </row>
    <row r="756" spans="1:7">
      <c r="A756" s="115" t="s">
        <v>2201</v>
      </c>
      <c r="B756" s="113" t="s">
        <v>2202</v>
      </c>
      <c r="C756" s="113" t="s">
        <v>2203</v>
      </c>
      <c r="D756" t="s">
        <v>5371</v>
      </c>
      <c r="E756" t="s">
        <v>5001</v>
      </c>
      <c r="F756">
        <v>3</v>
      </c>
      <c r="G756">
        <v>0</v>
      </c>
    </row>
    <row r="757" spans="1:7">
      <c r="A757" s="115" t="s">
        <v>2204</v>
      </c>
      <c r="B757" s="113" t="s">
        <v>2205</v>
      </c>
      <c r="C757" s="113" t="s">
        <v>2206</v>
      </c>
      <c r="D757" t="s">
        <v>5371</v>
      </c>
      <c r="E757" t="s">
        <v>5001</v>
      </c>
      <c r="F757">
        <v>3</v>
      </c>
      <c r="G757">
        <v>0</v>
      </c>
    </row>
    <row r="758" spans="1:7">
      <c r="A758" s="115" t="s">
        <v>2207</v>
      </c>
      <c r="B758" s="113" t="s">
        <v>2209</v>
      </c>
      <c r="C758" s="113" t="s">
        <v>2210</v>
      </c>
      <c r="D758" t="s">
        <v>5371</v>
      </c>
      <c r="E758" t="s">
        <v>5001</v>
      </c>
      <c r="F758">
        <v>3</v>
      </c>
      <c r="G758">
        <v>0</v>
      </c>
    </row>
    <row r="759" spans="1:7">
      <c r="A759" s="115" t="s">
        <v>2211</v>
      </c>
      <c r="B759" s="113" t="s">
        <v>2212</v>
      </c>
      <c r="C759" s="113" t="s">
        <v>2213</v>
      </c>
      <c r="D759" t="s">
        <v>5371</v>
      </c>
      <c r="E759" t="s">
        <v>5001</v>
      </c>
      <c r="F759">
        <v>3</v>
      </c>
      <c r="G759">
        <v>0</v>
      </c>
    </row>
    <row r="760" spans="1:7">
      <c r="A760" s="115" t="s">
        <v>2214</v>
      </c>
      <c r="B760" s="113" t="s">
        <v>2215</v>
      </c>
      <c r="C760" s="113" t="s">
        <v>2216</v>
      </c>
      <c r="D760" t="s">
        <v>5371</v>
      </c>
      <c r="E760" t="s">
        <v>5001</v>
      </c>
      <c r="F760">
        <v>3</v>
      </c>
      <c r="G760">
        <v>0</v>
      </c>
    </row>
    <row r="761" spans="1:7">
      <c r="A761" s="115" t="s">
        <v>2217</v>
      </c>
      <c r="B761" s="113" t="s">
        <v>2218</v>
      </c>
      <c r="C761" s="113" t="s">
        <v>2219</v>
      </c>
      <c r="D761" t="s">
        <v>5371</v>
      </c>
      <c r="E761" t="s">
        <v>5001</v>
      </c>
      <c r="F761">
        <v>3</v>
      </c>
      <c r="G761">
        <v>0</v>
      </c>
    </row>
    <row r="762" spans="1:7">
      <c r="A762" s="115" t="s">
        <v>2220</v>
      </c>
      <c r="B762" s="113" t="s">
        <v>2222</v>
      </c>
      <c r="C762" s="113" t="s">
        <v>2223</v>
      </c>
      <c r="D762" t="s">
        <v>5371</v>
      </c>
      <c r="E762" t="s">
        <v>5001</v>
      </c>
      <c r="F762">
        <v>3</v>
      </c>
      <c r="G762">
        <v>0</v>
      </c>
    </row>
    <row r="763" spans="1:7">
      <c r="A763" s="115" t="s">
        <v>2224</v>
      </c>
      <c r="B763" s="113" t="s">
        <v>2225</v>
      </c>
      <c r="C763" s="113" t="s">
        <v>2226</v>
      </c>
      <c r="D763" t="s">
        <v>5371</v>
      </c>
      <c r="E763" t="s">
        <v>5001</v>
      </c>
      <c r="F763">
        <v>3</v>
      </c>
      <c r="G763">
        <v>0</v>
      </c>
    </row>
    <row r="764" spans="1:7">
      <c r="A764" s="115" t="s">
        <v>2221</v>
      </c>
      <c r="B764" s="113" t="s">
        <v>2227</v>
      </c>
      <c r="C764" s="113" t="s">
        <v>2228</v>
      </c>
      <c r="D764" t="s">
        <v>5371</v>
      </c>
      <c r="E764" t="s">
        <v>5001</v>
      </c>
      <c r="F764">
        <v>3</v>
      </c>
      <c r="G764">
        <v>0</v>
      </c>
    </row>
    <row r="765" spans="1:7">
      <c r="A765" s="115" t="s">
        <v>2229</v>
      </c>
      <c r="B765" s="113" t="s">
        <v>2230</v>
      </c>
      <c r="C765" s="113" t="s">
        <v>2231</v>
      </c>
      <c r="D765" t="s">
        <v>5371</v>
      </c>
      <c r="E765" t="s">
        <v>5001</v>
      </c>
      <c r="F765">
        <v>3</v>
      </c>
      <c r="G765">
        <v>0</v>
      </c>
    </row>
    <row r="766" spans="1:7">
      <c r="A766" s="115" t="s">
        <v>2232</v>
      </c>
      <c r="B766" s="113" t="s">
        <v>2233</v>
      </c>
      <c r="C766" s="113" t="s">
        <v>2234</v>
      </c>
      <c r="D766" t="s">
        <v>5371</v>
      </c>
      <c r="E766" t="s">
        <v>5001</v>
      </c>
      <c r="F766">
        <v>3</v>
      </c>
      <c r="G766">
        <v>0</v>
      </c>
    </row>
    <row r="767" spans="1:7">
      <c r="A767" s="115" t="s">
        <v>2235</v>
      </c>
      <c r="B767" s="113" t="s">
        <v>2236</v>
      </c>
      <c r="C767" s="113" t="s">
        <v>2237</v>
      </c>
      <c r="D767" t="s">
        <v>5371</v>
      </c>
      <c r="E767" t="s">
        <v>5001</v>
      </c>
      <c r="F767">
        <v>3</v>
      </c>
      <c r="G767">
        <v>0</v>
      </c>
    </row>
    <row r="768" spans="1:7">
      <c r="A768" s="115" t="s">
        <v>2113</v>
      </c>
      <c r="B768" s="113" t="s">
        <v>2238</v>
      </c>
      <c r="C768" s="113" t="s">
        <v>2239</v>
      </c>
      <c r="D768" t="s">
        <v>5371</v>
      </c>
      <c r="E768" t="s">
        <v>5001</v>
      </c>
      <c r="F768">
        <v>3</v>
      </c>
      <c r="G768">
        <v>0</v>
      </c>
    </row>
    <row r="769" spans="1:7">
      <c r="A769" s="115" t="s">
        <v>2240</v>
      </c>
      <c r="B769" s="113" t="s">
        <v>2241</v>
      </c>
      <c r="C769" s="113" t="s">
        <v>2242</v>
      </c>
      <c r="D769" t="s">
        <v>5371</v>
      </c>
      <c r="E769" t="s">
        <v>5001</v>
      </c>
      <c r="F769">
        <v>3</v>
      </c>
      <c r="G769">
        <v>0</v>
      </c>
    </row>
    <row r="770" spans="1:7">
      <c r="A770" s="115" t="s">
        <v>2243</v>
      </c>
      <c r="B770" s="113" t="s">
        <v>2244</v>
      </c>
      <c r="C770" s="113" t="s">
        <v>2245</v>
      </c>
      <c r="D770" t="s">
        <v>5371</v>
      </c>
      <c r="E770" t="s">
        <v>5001</v>
      </c>
      <c r="F770">
        <v>3</v>
      </c>
      <c r="G770">
        <v>0</v>
      </c>
    </row>
    <row r="771" spans="1:7">
      <c r="A771" s="115" t="s">
        <v>2246</v>
      </c>
      <c r="B771" s="113" t="s">
        <v>2247</v>
      </c>
      <c r="C771" s="113" t="s">
        <v>2248</v>
      </c>
      <c r="D771" t="s">
        <v>5371</v>
      </c>
      <c r="E771" t="s">
        <v>5001</v>
      </c>
      <c r="F771">
        <v>3</v>
      </c>
      <c r="G771">
        <v>0</v>
      </c>
    </row>
    <row r="772" spans="1:7">
      <c r="A772" s="115" t="s">
        <v>2249</v>
      </c>
      <c r="B772" s="113" t="s">
        <v>2250</v>
      </c>
      <c r="C772" s="113" t="s">
        <v>2251</v>
      </c>
      <c r="D772" t="s">
        <v>5371</v>
      </c>
      <c r="E772" t="s">
        <v>5001</v>
      </c>
      <c r="F772">
        <v>3</v>
      </c>
      <c r="G772">
        <v>0</v>
      </c>
    </row>
    <row r="773" spans="1:7">
      <c r="A773" s="115" t="s">
        <v>2252</v>
      </c>
      <c r="B773" s="113" t="s">
        <v>2253</v>
      </c>
      <c r="C773" s="113" t="s">
        <v>2254</v>
      </c>
      <c r="D773" t="s">
        <v>5371</v>
      </c>
      <c r="E773" t="s">
        <v>5001</v>
      </c>
      <c r="F773">
        <v>3</v>
      </c>
      <c r="G773">
        <v>0</v>
      </c>
    </row>
    <row r="774" spans="1:7">
      <c r="A774" s="115" t="s">
        <v>2208</v>
      </c>
      <c r="B774" s="113" t="s">
        <v>2255</v>
      </c>
      <c r="C774" s="113" t="s">
        <v>2256</v>
      </c>
      <c r="D774" t="s">
        <v>5371</v>
      </c>
      <c r="E774" t="s">
        <v>5001</v>
      </c>
      <c r="F774">
        <v>3</v>
      </c>
      <c r="G774">
        <v>0</v>
      </c>
    </row>
    <row r="775" spans="1:7">
      <c r="A775" s="115" t="s">
        <v>2257</v>
      </c>
      <c r="B775" s="113" t="s">
        <v>2258</v>
      </c>
      <c r="C775" s="113" t="s">
        <v>2259</v>
      </c>
      <c r="D775" t="s">
        <v>5371</v>
      </c>
      <c r="E775" t="s">
        <v>5001</v>
      </c>
      <c r="F775">
        <v>3</v>
      </c>
      <c r="G775">
        <v>0</v>
      </c>
    </row>
    <row r="776" spans="1:7">
      <c r="A776" s="115" t="s">
        <v>2260</v>
      </c>
      <c r="B776" s="113" t="s">
        <v>1202</v>
      </c>
      <c r="C776" s="113" t="s">
        <v>2261</v>
      </c>
      <c r="D776" t="s">
        <v>5371</v>
      </c>
      <c r="E776" t="s">
        <v>5001</v>
      </c>
      <c r="F776">
        <v>3</v>
      </c>
      <c r="G776">
        <v>0</v>
      </c>
    </row>
    <row r="777" spans="1:7">
      <c r="A777" s="115" t="s">
        <v>2262</v>
      </c>
      <c r="B777" s="113" t="s">
        <v>2264</v>
      </c>
      <c r="C777" s="113" t="s">
        <v>2265</v>
      </c>
      <c r="D777" t="s">
        <v>5371</v>
      </c>
      <c r="E777" t="s">
        <v>5001</v>
      </c>
      <c r="F777">
        <v>3</v>
      </c>
      <c r="G777">
        <v>0</v>
      </c>
    </row>
    <row r="778" spans="1:7">
      <c r="A778" s="115" t="s">
        <v>2266</v>
      </c>
      <c r="B778" s="113" t="s">
        <v>2267</v>
      </c>
      <c r="C778" s="113" t="s">
        <v>2268</v>
      </c>
      <c r="D778" t="s">
        <v>5371</v>
      </c>
      <c r="E778" t="s">
        <v>5001</v>
      </c>
      <c r="F778">
        <v>3</v>
      </c>
      <c r="G778">
        <v>0</v>
      </c>
    </row>
    <row r="779" spans="1:7">
      <c r="A779" s="115" t="s">
        <v>2269</v>
      </c>
      <c r="B779" s="113" t="s">
        <v>2270</v>
      </c>
      <c r="C779" s="113" t="s">
        <v>2271</v>
      </c>
      <c r="D779" t="s">
        <v>5371</v>
      </c>
      <c r="E779" t="s">
        <v>5001</v>
      </c>
      <c r="F779">
        <v>3</v>
      </c>
      <c r="G779">
        <v>0</v>
      </c>
    </row>
    <row r="780" spans="1:7">
      <c r="A780" s="115" t="s">
        <v>2272</v>
      </c>
      <c r="B780" s="113" t="s">
        <v>2274</v>
      </c>
      <c r="C780" s="113" t="s">
        <v>2275</v>
      </c>
      <c r="D780" t="s">
        <v>5371</v>
      </c>
      <c r="E780" t="s">
        <v>5001</v>
      </c>
      <c r="F780">
        <v>3</v>
      </c>
      <c r="G780">
        <v>0</v>
      </c>
    </row>
    <row r="781" spans="1:7">
      <c r="A781" s="115" t="s">
        <v>2276</v>
      </c>
      <c r="B781" s="113" t="s">
        <v>2278</v>
      </c>
      <c r="C781" s="113" t="s">
        <v>2279</v>
      </c>
      <c r="D781" t="s">
        <v>5371</v>
      </c>
      <c r="E781" t="s">
        <v>5001</v>
      </c>
      <c r="F781">
        <v>3</v>
      </c>
      <c r="G781">
        <v>0</v>
      </c>
    </row>
    <row r="782" spans="1:7">
      <c r="A782" s="115" t="s">
        <v>2280</v>
      </c>
      <c r="B782" s="113" t="s">
        <v>2282</v>
      </c>
      <c r="C782" s="113" t="s">
        <v>2283</v>
      </c>
      <c r="D782" t="s">
        <v>5371</v>
      </c>
      <c r="E782" t="s">
        <v>5001</v>
      </c>
      <c r="F782">
        <v>3</v>
      </c>
      <c r="G782">
        <v>0</v>
      </c>
    </row>
    <row r="783" spans="1:7">
      <c r="A783" s="115" t="s">
        <v>2284</v>
      </c>
      <c r="B783" s="113" t="s">
        <v>2285</v>
      </c>
      <c r="C783" s="113" t="s">
        <v>2286</v>
      </c>
      <c r="D783" t="s">
        <v>5371</v>
      </c>
      <c r="E783" t="s">
        <v>5001</v>
      </c>
      <c r="F783">
        <v>3</v>
      </c>
      <c r="G783">
        <v>0</v>
      </c>
    </row>
    <row r="784" spans="1:7">
      <c r="A784" s="115" t="s">
        <v>2287</v>
      </c>
      <c r="B784" s="113" t="s">
        <v>2288</v>
      </c>
      <c r="C784" s="113" t="s">
        <v>2289</v>
      </c>
      <c r="D784" t="s">
        <v>5371</v>
      </c>
      <c r="E784" t="s">
        <v>5001</v>
      </c>
      <c r="F784">
        <v>3</v>
      </c>
      <c r="G784">
        <v>0</v>
      </c>
    </row>
    <row r="785" spans="1:7">
      <c r="A785" s="115" t="s">
        <v>2290</v>
      </c>
      <c r="B785" s="113" t="s">
        <v>2291</v>
      </c>
      <c r="C785" s="113" t="s">
        <v>2292</v>
      </c>
      <c r="D785" t="s">
        <v>5371</v>
      </c>
      <c r="E785" t="s">
        <v>5001</v>
      </c>
      <c r="F785">
        <v>3</v>
      </c>
      <c r="G785">
        <v>0</v>
      </c>
    </row>
    <row r="786" spans="1:7">
      <c r="A786" s="115" t="s">
        <v>2293</v>
      </c>
      <c r="B786" s="113" t="s">
        <v>2294</v>
      </c>
      <c r="C786" s="113" t="s">
        <v>2295</v>
      </c>
      <c r="D786" t="s">
        <v>5371</v>
      </c>
      <c r="E786" t="s">
        <v>5001</v>
      </c>
      <c r="F786">
        <v>3</v>
      </c>
      <c r="G786">
        <v>0</v>
      </c>
    </row>
    <row r="787" spans="1:7">
      <c r="A787" s="115" t="s">
        <v>2296</v>
      </c>
      <c r="B787" s="113" t="s">
        <v>1645</v>
      </c>
      <c r="C787" s="113" t="s">
        <v>2297</v>
      </c>
      <c r="D787" t="s">
        <v>5371</v>
      </c>
      <c r="E787" t="s">
        <v>5001</v>
      </c>
      <c r="F787">
        <v>3</v>
      </c>
      <c r="G787">
        <v>0</v>
      </c>
    </row>
    <row r="788" spans="1:7">
      <c r="A788" s="115" t="s">
        <v>2298</v>
      </c>
      <c r="B788" s="113" t="s">
        <v>2299</v>
      </c>
      <c r="C788" s="113" t="s">
        <v>2300</v>
      </c>
      <c r="D788" t="s">
        <v>5371</v>
      </c>
      <c r="E788" t="s">
        <v>5001</v>
      </c>
      <c r="F788">
        <v>3</v>
      </c>
      <c r="G788">
        <v>0</v>
      </c>
    </row>
    <row r="789" spans="1:7">
      <c r="A789" s="115" t="s">
        <v>2301</v>
      </c>
      <c r="B789" s="113" t="s">
        <v>1827</v>
      </c>
      <c r="C789" s="113" t="s">
        <v>2302</v>
      </c>
      <c r="D789" t="s">
        <v>5371</v>
      </c>
      <c r="E789" t="s">
        <v>5001</v>
      </c>
      <c r="F789">
        <v>3</v>
      </c>
      <c r="G789">
        <v>0</v>
      </c>
    </row>
    <row r="790" spans="1:7">
      <c r="A790" s="115" t="s">
        <v>2303</v>
      </c>
      <c r="B790" s="113" t="s">
        <v>2304</v>
      </c>
      <c r="C790" s="113" t="s">
        <v>2305</v>
      </c>
      <c r="D790" t="s">
        <v>5371</v>
      </c>
      <c r="E790" t="s">
        <v>5001</v>
      </c>
      <c r="F790">
        <v>3</v>
      </c>
      <c r="G790">
        <v>0</v>
      </c>
    </row>
    <row r="791" spans="1:7">
      <c r="A791" s="115" t="s">
        <v>2306</v>
      </c>
      <c r="B791" s="113" t="s">
        <v>2307</v>
      </c>
      <c r="C791" s="113" t="s">
        <v>2308</v>
      </c>
      <c r="D791" t="s">
        <v>5371</v>
      </c>
      <c r="E791" t="s">
        <v>5001</v>
      </c>
      <c r="F791">
        <v>3</v>
      </c>
      <c r="G791">
        <v>0</v>
      </c>
    </row>
    <row r="792" spans="1:7">
      <c r="A792" s="115" t="s">
        <v>2309</v>
      </c>
      <c r="B792" s="113" t="s">
        <v>2241</v>
      </c>
      <c r="C792" s="113" t="s">
        <v>2310</v>
      </c>
      <c r="D792" t="s">
        <v>5371</v>
      </c>
      <c r="E792" t="s">
        <v>5001</v>
      </c>
      <c r="F792">
        <v>3</v>
      </c>
      <c r="G792">
        <v>0</v>
      </c>
    </row>
    <row r="793" spans="1:7">
      <c r="A793" s="115" t="s">
        <v>2311</v>
      </c>
      <c r="B793" s="113" t="s">
        <v>2313</v>
      </c>
      <c r="C793" s="113" t="s">
        <v>2314</v>
      </c>
      <c r="D793" t="s">
        <v>5371</v>
      </c>
      <c r="E793" t="s">
        <v>5001</v>
      </c>
      <c r="F793">
        <v>3</v>
      </c>
      <c r="G793">
        <v>0</v>
      </c>
    </row>
    <row r="794" spans="1:7">
      <c r="A794" s="115" t="s">
        <v>2315</v>
      </c>
      <c r="B794" s="113" t="s">
        <v>2316</v>
      </c>
      <c r="C794" s="113" t="s">
        <v>2317</v>
      </c>
      <c r="D794" t="s">
        <v>5371</v>
      </c>
      <c r="E794" t="s">
        <v>5001</v>
      </c>
      <c r="F794">
        <v>3</v>
      </c>
      <c r="G794">
        <v>0</v>
      </c>
    </row>
    <row r="795" spans="1:7">
      <c r="A795" s="115" t="s">
        <v>2318</v>
      </c>
      <c r="B795" s="113" t="s">
        <v>2320</v>
      </c>
      <c r="C795" s="113" t="s">
        <v>2321</v>
      </c>
      <c r="D795" t="s">
        <v>5371</v>
      </c>
      <c r="E795" t="s">
        <v>5001</v>
      </c>
      <c r="F795">
        <v>3</v>
      </c>
      <c r="G795">
        <v>0</v>
      </c>
    </row>
    <row r="796" spans="1:7">
      <c r="A796" s="115" t="s">
        <v>2322</v>
      </c>
      <c r="B796" s="113" t="s">
        <v>2323</v>
      </c>
      <c r="C796" s="113" t="s">
        <v>2324</v>
      </c>
      <c r="D796" t="s">
        <v>5371</v>
      </c>
      <c r="E796" t="s">
        <v>5001</v>
      </c>
      <c r="F796">
        <v>3</v>
      </c>
      <c r="G796">
        <v>0</v>
      </c>
    </row>
    <row r="797" spans="1:7">
      <c r="A797" s="115" t="s">
        <v>2325</v>
      </c>
      <c r="B797" s="113" t="s">
        <v>2327</v>
      </c>
      <c r="C797" s="113" t="s">
        <v>2328</v>
      </c>
      <c r="D797" t="s">
        <v>5371</v>
      </c>
      <c r="E797" t="s">
        <v>5001</v>
      </c>
      <c r="F797">
        <v>3</v>
      </c>
      <c r="G797">
        <v>0</v>
      </c>
    </row>
    <row r="798" spans="1:7">
      <c r="A798" s="115" t="s">
        <v>2329</v>
      </c>
      <c r="B798" s="113" t="s">
        <v>2330</v>
      </c>
      <c r="C798" s="113" t="s">
        <v>2331</v>
      </c>
      <c r="D798" t="s">
        <v>5371</v>
      </c>
      <c r="E798" t="s">
        <v>5001</v>
      </c>
      <c r="F798">
        <v>3</v>
      </c>
      <c r="G798">
        <v>0</v>
      </c>
    </row>
    <row r="799" spans="1:7">
      <c r="A799" s="115" t="s">
        <v>2332</v>
      </c>
      <c r="B799" s="113" t="s">
        <v>753</v>
      </c>
      <c r="C799" s="113" t="s">
        <v>2333</v>
      </c>
      <c r="D799" t="s">
        <v>5371</v>
      </c>
      <c r="E799" t="s">
        <v>5001</v>
      </c>
      <c r="F799">
        <v>3</v>
      </c>
      <c r="G799">
        <v>0</v>
      </c>
    </row>
    <row r="800" spans="1:7">
      <c r="A800" s="115" t="s">
        <v>2334</v>
      </c>
      <c r="B800" s="113" t="s">
        <v>2336</v>
      </c>
      <c r="C800" s="113" t="s">
        <v>2337</v>
      </c>
      <c r="D800" t="s">
        <v>5371</v>
      </c>
      <c r="E800" t="s">
        <v>5001</v>
      </c>
      <c r="F800">
        <v>3</v>
      </c>
      <c r="G800">
        <v>0</v>
      </c>
    </row>
    <row r="801" spans="1:7">
      <c r="A801" s="115" t="s">
        <v>2335</v>
      </c>
      <c r="B801" s="113" t="s">
        <v>2338</v>
      </c>
      <c r="C801" s="113" t="s">
        <v>2339</v>
      </c>
      <c r="D801" t="s">
        <v>5371</v>
      </c>
      <c r="E801" t="s">
        <v>5001</v>
      </c>
      <c r="F801">
        <v>3</v>
      </c>
      <c r="G801">
        <v>0</v>
      </c>
    </row>
    <row r="802" spans="1:7">
      <c r="A802" s="115" t="s">
        <v>2340</v>
      </c>
      <c r="B802" s="113" t="s">
        <v>2341</v>
      </c>
      <c r="C802" s="113" t="s">
        <v>2342</v>
      </c>
      <c r="D802" t="s">
        <v>5371</v>
      </c>
      <c r="E802" t="s">
        <v>5001</v>
      </c>
      <c r="F802">
        <v>3</v>
      </c>
      <c r="G802">
        <v>0</v>
      </c>
    </row>
    <row r="803" spans="1:7">
      <c r="A803" s="115" t="s">
        <v>2343</v>
      </c>
      <c r="B803" s="113" t="s">
        <v>2344</v>
      </c>
      <c r="C803" s="113" t="s">
        <v>2345</v>
      </c>
      <c r="D803" t="s">
        <v>5371</v>
      </c>
      <c r="E803" t="s">
        <v>5001</v>
      </c>
      <c r="F803">
        <v>3</v>
      </c>
      <c r="G803">
        <v>0</v>
      </c>
    </row>
    <row r="804" spans="1:7">
      <c r="A804" s="115" t="s">
        <v>2346</v>
      </c>
      <c r="B804" s="113" t="s">
        <v>2347</v>
      </c>
      <c r="C804" s="113" t="s">
        <v>2348</v>
      </c>
      <c r="D804" t="s">
        <v>5371</v>
      </c>
      <c r="E804" t="s">
        <v>5001</v>
      </c>
      <c r="F804">
        <v>3</v>
      </c>
      <c r="G804">
        <v>0</v>
      </c>
    </row>
    <row r="805" spans="1:7">
      <c r="A805" s="115" t="s">
        <v>2312</v>
      </c>
      <c r="B805" s="113" t="s">
        <v>2349</v>
      </c>
      <c r="C805" s="113" t="s">
        <v>2350</v>
      </c>
      <c r="D805" t="s">
        <v>5371</v>
      </c>
      <c r="E805" t="s">
        <v>5001</v>
      </c>
      <c r="F805">
        <v>3</v>
      </c>
      <c r="G805">
        <v>0</v>
      </c>
    </row>
    <row r="806" spans="1:7">
      <c r="A806" s="115" t="s">
        <v>5372</v>
      </c>
      <c r="B806" s="113" t="s">
        <v>5373</v>
      </c>
      <c r="C806" s="113"/>
      <c r="D806" t="s">
        <v>5371</v>
      </c>
      <c r="E806" t="s">
        <v>5001</v>
      </c>
      <c r="F806">
        <v>3</v>
      </c>
    </row>
    <row r="807" spans="1:7">
      <c r="A807" s="115" t="s">
        <v>2351</v>
      </c>
      <c r="B807" s="113" t="s">
        <v>2352</v>
      </c>
      <c r="C807" s="113" t="s">
        <v>2353</v>
      </c>
      <c r="D807" t="s">
        <v>5371</v>
      </c>
      <c r="E807" t="s">
        <v>5001</v>
      </c>
      <c r="F807">
        <v>3</v>
      </c>
      <c r="G807">
        <v>0</v>
      </c>
    </row>
    <row r="808" spans="1:7">
      <c r="A808" s="115" t="s">
        <v>2354</v>
      </c>
      <c r="B808" s="113" t="s">
        <v>2355</v>
      </c>
      <c r="C808" s="113" t="s">
        <v>2356</v>
      </c>
      <c r="D808" t="s">
        <v>5371</v>
      </c>
      <c r="E808" t="s">
        <v>5001</v>
      </c>
      <c r="F808">
        <v>3</v>
      </c>
      <c r="G808">
        <v>0</v>
      </c>
    </row>
    <row r="809" spans="1:7">
      <c r="A809" s="115" t="s">
        <v>2357</v>
      </c>
      <c r="B809" s="113" t="s">
        <v>2358</v>
      </c>
      <c r="C809" s="113" t="s">
        <v>2359</v>
      </c>
      <c r="D809" t="s">
        <v>5371</v>
      </c>
      <c r="E809" t="s">
        <v>5001</v>
      </c>
      <c r="F809">
        <v>3</v>
      </c>
      <c r="G809">
        <v>0</v>
      </c>
    </row>
    <row r="810" spans="1:7">
      <c r="A810" s="115" t="s">
        <v>2360</v>
      </c>
      <c r="B810" s="113" t="s">
        <v>2361</v>
      </c>
      <c r="C810" s="113" t="s">
        <v>2362</v>
      </c>
      <c r="D810" t="s">
        <v>5371</v>
      </c>
      <c r="E810" t="s">
        <v>5001</v>
      </c>
      <c r="F810">
        <v>3</v>
      </c>
      <c r="G810">
        <v>0</v>
      </c>
    </row>
    <row r="811" spans="1:7">
      <c r="A811" s="115" t="s">
        <v>2363</v>
      </c>
      <c r="B811" s="113" t="s">
        <v>2364</v>
      </c>
      <c r="C811" s="113" t="s">
        <v>2365</v>
      </c>
      <c r="D811" t="s">
        <v>5371</v>
      </c>
      <c r="E811" t="s">
        <v>5001</v>
      </c>
      <c r="F811">
        <v>3</v>
      </c>
      <c r="G811">
        <v>0</v>
      </c>
    </row>
    <row r="812" spans="1:7">
      <c r="A812" s="115" t="s">
        <v>2366</v>
      </c>
      <c r="B812" s="113" t="s">
        <v>2367</v>
      </c>
      <c r="C812" s="113" t="s">
        <v>2368</v>
      </c>
      <c r="D812" t="s">
        <v>5371</v>
      </c>
      <c r="E812" t="s">
        <v>5001</v>
      </c>
      <c r="F812">
        <v>3</v>
      </c>
      <c r="G812">
        <v>0</v>
      </c>
    </row>
    <row r="813" spans="1:7">
      <c r="A813" s="115" t="s">
        <v>2369</v>
      </c>
      <c r="B813" s="113" t="s">
        <v>2370</v>
      </c>
      <c r="C813" s="113" t="s">
        <v>2371</v>
      </c>
      <c r="D813" t="s">
        <v>5371</v>
      </c>
      <c r="E813" t="s">
        <v>5001</v>
      </c>
      <c r="F813">
        <v>3</v>
      </c>
      <c r="G813">
        <v>0</v>
      </c>
    </row>
    <row r="814" spans="1:7">
      <c r="A814" s="115" t="s">
        <v>2372</v>
      </c>
      <c r="B814" s="113" t="s">
        <v>2373</v>
      </c>
      <c r="C814" s="113" t="s">
        <v>2374</v>
      </c>
      <c r="D814" t="s">
        <v>5371</v>
      </c>
      <c r="E814" t="s">
        <v>5001</v>
      </c>
      <c r="F814">
        <v>3</v>
      </c>
      <c r="G814">
        <v>0</v>
      </c>
    </row>
    <row r="815" spans="1:7">
      <c r="A815" s="115" t="s">
        <v>2375</v>
      </c>
      <c r="B815" s="113" t="s">
        <v>2376</v>
      </c>
      <c r="C815" s="113" t="s">
        <v>2377</v>
      </c>
      <c r="D815" t="s">
        <v>5371</v>
      </c>
      <c r="E815" t="s">
        <v>5001</v>
      </c>
      <c r="F815">
        <v>3</v>
      </c>
      <c r="G815">
        <v>0</v>
      </c>
    </row>
    <row r="816" spans="1:7">
      <c r="A816" s="115" t="s">
        <v>2378</v>
      </c>
      <c r="B816" s="113" t="s">
        <v>2379</v>
      </c>
      <c r="C816" s="113" t="s">
        <v>2380</v>
      </c>
      <c r="D816" t="s">
        <v>5371</v>
      </c>
      <c r="E816" t="s">
        <v>5001</v>
      </c>
      <c r="F816">
        <v>3</v>
      </c>
      <c r="G816">
        <v>0</v>
      </c>
    </row>
    <row r="817" spans="1:7">
      <c r="A817" s="115" t="s">
        <v>2381</v>
      </c>
      <c r="B817" s="113" t="s">
        <v>2383</v>
      </c>
      <c r="C817" s="113" t="s">
        <v>2384</v>
      </c>
      <c r="D817" t="s">
        <v>5371</v>
      </c>
      <c r="E817" t="s">
        <v>5001</v>
      </c>
      <c r="F817">
        <v>3</v>
      </c>
      <c r="G817">
        <v>0</v>
      </c>
    </row>
    <row r="818" spans="1:7">
      <c r="A818" s="115" t="s">
        <v>2385</v>
      </c>
      <c r="B818" s="113" t="s">
        <v>2386</v>
      </c>
      <c r="C818" s="113" t="s">
        <v>2387</v>
      </c>
      <c r="D818" t="s">
        <v>5371</v>
      </c>
      <c r="E818" t="s">
        <v>5001</v>
      </c>
      <c r="F818">
        <v>3</v>
      </c>
      <c r="G818">
        <v>0</v>
      </c>
    </row>
    <row r="819" spans="1:7">
      <c r="A819" s="115" t="s">
        <v>2388</v>
      </c>
      <c r="B819" s="113" t="s">
        <v>2389</v>
      </c>
      <c r="C819" s="113" t="s">
        <v>2390</v>
      </c>
      <c r="D819" t="s">
        <v>5371</v>
      </c>
      <c r="E819" t="s">
        <v>5001</v>
      </c>
      <c r="F819">
        <v>3</v>
      </c>
      <c r="G819">
        <v>0</v>
      </c>
    </row>
    <row r="820" spans="1:7">
      <c r="A820" s="115" t="s">
        <v>2391</v>
      </c>
      <c r="B820" s="113" t="s">
        <v>2392</v>
      </c>
      <c r="C820" s="113" t="s">
        <v>2393</v>
      </c>
      <c r="D820" t="s">
        <v>5371</v>
      </c>
      <c r="E820" t="s">
        <v>5001</v>
      </c>
      <c r="F820">
        <v>3</v>
      </c>
      <c r="G820">
        <v>0</v>
      </c>
    </row>
    <row r="821" spans="1:7">
      <c r="A821" s="115" t="s">
        <v>2394</v>
      </c>
      <c r="B821" s="113" t="s">
        <v>2396</v>
      </c>
      <c r="C821" s="113" t="s">
        <v>2397</v>
      </c>
      <c r="D821" t="s">
        <v>5371</v>
      </c>
      <c r="E821" t="s">
        <v>5001</v>
      </c>
      <c r="F821">
        <v>3</v>
      </c>
      <c r="G821">
        <v>0</v>
      </c>
    </row>
    <row r="822" spans="1:7">
      <c r="A822" s="115" t="s">
        <v>2398</v>
      </c>
      <c r="B822" s="113" t="s">
        <v>2399</v>
      </c>
      <c r="C822" s="113" t="s">
        <v>2400</v>
      </c>
      <c r="D822" t="s">
        <v>5371</v>
      </c>
      <c r="E822" t="s">
        <v>5001</v>
      </c>
      <c r="F822">
        <v>3</v>
      </c>
      <c r="G822">
        <v>0</v>
      </c>
    </row>
    <row r="823" spans="1:7">
      <c r="A823" s="115" t="s">
        <v>2401</v>
      </c>
      <c r="B823" s="113" t="s">
        <v>2402</v>
      </c>
      <c r="C823" s="113" t="s">
        <v>2403</v>
      </c>
      <c r="D823" t="s">
        <v>5371</v>
      </c>
      <c r="E823" t="s">
        <v>5001</v>
      </c>
      <c r="F823">
        <v>3</v>
      </c>
      <c r="G823">
        <v>0</v>
      </c>
    </row>
    <row r="824" spans="1:7">
      <c r="A824" s="115" t="s">
        <v>2404</v>
      </c>
      <c r="B824" s="113" t="s">
        <v>2405</v>
      </c>
      <c r="C824" s="113" t="s">
        <v>2406</v>
      </c>
      <c r="D824" t="s">
        <v>5371</v>
      </c>
      <c r="E824" t="s">
        <v>5001</v>
      </c>
      <c r="F824">
        <v>3</v>
      </c>
      <c r="G824">
        <v>0</v>
      </c>
    </row>
    <row r="825" spans="1:7">
      <c r="A825" s="115" t="s">
        <v>2395</v>
      </c>
      <c r="B825" s="113" t="s">
        <v>2407</v>
      </c>
      <c r="C825" s="113" t="s">
        <v>2408</v>
      </c>
      <c r="D825" t="s">
        <v>5371</v>
      </c>
      <c r="E825" t="s">
        <v>5001</v>
      </c>
      <c r="F825">
        <v>3</v>
      </c>
      <c r="G825">
        <v>0</v>
      </c>
    </row>
    <row r="826" spans="1:7">
      <c r="A826" s="115" t="s">
        <v>2409</v>
      </c>
      <c r="B826" s="113" t="s">
        <v>2411</v>
      </c>
      <c r="C826" s="113" t="s">
        <v>2412</v>
      </c>
      <c r="D826" t="s">
        <v>5371</v>
      </c>
      <c r="E826" t="s">
        <v>5001</v>
      </c>
      <c r="F826">
        <v>3</v>
      </c>
      <c r="G826">
        <v>0</v>
      </c>
    </row>
    <row r="827" spans="1:7">
      <c r="A827" s="115" t="s">
        <v>2413</v>
      </c>
      <c r="B827" s="113" t="s">
        <v>2414</v>
      </c>
      <c r="C827" s="113" t="s">
        <v>2415</v>
      </c>
      <c r="D827" t="s">
        <v>5371</v>
      </c>
      <c r="E827" t="s">
        <v>5001</v>
      </c>
      <c r="F827">
        <v>3</v>
      </c>
      <c r="G827">
        <v>0</v>
      </c>
    </row>
    <row r="828" spans="1:7">
      <c r="A828" s="115" t="s">
        <v>2416</v>
      </c>
      <c r="B828" s="113" t="s">
        <v>2417</v>
      </c>
      <c r="C828" s="113" t="s">
        <v>2418</v>
      </c>
      <c r="D828" t="s">
        <v>5371</v>
      </c>
      <c r="E828" t="s">
        <v>5001</v>
      </c>
      <c r="F828">
        <v>3</v>
      </c>
      <c r="G828">
        <v>0</v>
      </c>
    </row>
    <row r="829" spans="1:7">
      <c r="A829" s="115" t="s">
        <v>2419</v>
      </c>
      <c r="B829" s="113" t="s">
        <v>2420</v>
      </c>
      <c r="C829" s="113" t="s">
        <v>2421</v>
      </c>
      <c r="D829" t="s">
        <v>5371</v>
      </c>
      <c r="E829" t="s">
        <v>5001</v>
      </c>
      <c r="F829">
        <v>3</v>
      </c>
      <c r="G829">
        <v>0</v>
      </c>
    </row>
    <row r="830" spans="1:7">
      <c r="A830" s="115" t="s">
        <v>2422</v>
      </c>
      <c r="B830" s="113" t="s">
        <v>2423</v>
      </c>
      <c r="C830" s="113" t="s">
        <v>2424</v>
      </c>
      <c r="D830" t="s">
        <v>5371</v>
      </c>
      <c r="E830" t="s">
        <v>5001</v>
      </c>
      <c r="F830">
        <v>3</v>
      </c>
      <c r="G830">
        <v>0</v>
      </c>
    </row>
    <row r="831" spans="1:7">
      <c r="A831" s="115" t="s">
        <v>2425</v>
      </c>
      <c r="B831" s="113" t="s">
        <v>2426</v>
      </c>
      <c r="C831" s="113" t="s">
        <v>2427</v>
      </c>
      <c r="D831" t="s">
        <v>5371</v>
      </c>
      <c r="E831" t="s">
        <v>5001</v>
      </c>
      <c r="F831">
        <v>3</v>
      </c>
      <c r="G831">
        <v>0</v>
      </c>
    </row>
    <row r="832" spans="1:7">
      <c r="A832" s="115" t="s">
        <v>2428</v>
      </c>
      <c r="B832" s="113" t="s">
        <v>2430</v>
      </c>
      <c r="C832" s="113" t="s">
        <v>2431</v>
      </c>
      <c r="D832" t="s">
        <v>5371</v>
      </c>
      <c r="E832" t="s">
        <v>5001</v>
      </c>
      <c r="F832">
        <v>3</v>
      </c>
      <c r="G832">
        <v>0</v>
      </c>
    </row>
    <row r="833" spans="1:7">
      <c r="A833" s="115" t="s">
        <v>2432</v>
      </c>
      <c r="B833" s="113" t="s">
        <v>1880</v>
      </c>
      <c r="C833" s="113" t="s">
        <v>2433</v>
      </c>
      <c r="D833" t="s">
        <v>5371</v>
      </c>
      <c r="E833" t="s">
        <v>5001</v>
      </c>
      <c r="F833">
        <v>3</v>
      </c>
      <c r="G833">
        <v>0</v>
      </c>
    </row>
    <row r="834" spans="1:7">
      <c r="A834" s="115" t="s">
        <v>2434</v>
      </c>
      <c r="B834" s="113" t="s">
        <v>2435</v>
      </c>
      <c r="C834" s="113" t="s">
        <v>2436</v>
      </c>
      <c r="D834" t="s">
        <v>5371</v>
      </c>
      <c r="E834" t="s">
        <v>5001</v>
      </c>
      <c r="F834">
        <v>3</v>
      </c>
      <c r="G834">
        <v>0</v>
      </c>
    </row>
    <row r="835" spans="1:7">
      <c r="A835" s="115" t="s">
        <v>2437</v>
      </c>
      <c r="B835" s="113" t="s">
        <v>2438</v>
      </c>
      <c r="C835" s="113" t="s">
        <v>2439</v>
      </c>
      <c r="D835" t="s">
        <v>5371</v>
      </c>
      <c r="E835" t="s">
        <v>5001</v>
      </c>
      <c r="F835">
        <v>3</v>
      </c>
      <c r="G835">
        <v>0</v>
      </c>
    </row>
    <row r="836" spans="1:7">
      <c r="A836" s="115" t="s">
        <v>2440</v>
      </c>
      <c r="B836" s="113" t="s">
        <v>2441</v>
      </c>
      <c r="C836" s="113" t="s">
        <v>2442</v>
      </c>
      <c r="D836" t="s">
        <v>5371</v>
      </c>
      <c r="E836" t="s">
        <v>5001</v>
      </c>
      <c r="F836">
        <v>3</v>
      </c>
      <c r="G836">
        <v>0</v>
      </c>
    </row>
    <row r="837" spans="1:7">
      <c r="A837" s="115" t="s">
        <v>2443</v>
      </c>
      <c r="B837" s="113" t="s">
        <v>2444</v>
      </c>
      <c r="C837" s="113" t="s">
        <v>2421</v>
      </c>
      <c r="D837" t="s">
        <v>5371</v>
      </c>
      <c r="E837" t="s">
        <v>5001</v>
      </c>
      <c r="F837">
        <v>3</v>
      </c>
      <c r="G837">
        <v>0</v>
      </c>
    </row>
    <row r="838" spans="1:7">
      <c r="A838" s="115" t="s">
        <v>2445</v>
      </c>
      <c r="B838" s="113" t="s">
        <v>2446</v>
      </c>
      <c r="C838" s="113" t="s">
        <v>2447</v>
      </c>
      <c r="D838" t="s">
        <v>5266</v>
      </c>
      <c r="E838" t="s">
        <v>5267</v>
      </c>
      <c r="F838">
        <v>3</v>
      </c>
      <c r="G838">
        <v>0</v>
      </c>
    </row>
    <row r="839" spans="1:7">
      <c r="A839" s="115" t="s">
        <v>2448</v>
      </c>
      <c r="B839" s="113" t="s">
        <v>2449</v>
      </c>
      <c r="C839" s="113" t="s">
        <v>2450</v>
      </c>
      <c r="D839" t="s">
        <v>5266</v>
      </c>
      <c r="E839" t="s">
        <v>5267</v>
      </c>
      <c r="F839">
        <v>3</v>
      </c>
      <c r="G839">
        <v>0</v>
      </c>
    </row>
    <row r="840" spans="1:7">
      <c r="A840" s="115" t="s">
        <v>2451</v>
      </c>
      <c r="B840" s="113" t="s">
        <v>2452</v>
      </c>
      <c r="C840" s="113" t="s">
        <v>2453</v>
      </c>
      <c r="D840" t="s">
        <v>5266</v>
      </c>
      <c r="E840" t="s">
        <v>5267</v>
      </c>
      <c r="F840">
        <v>3</v>
      </c>
      <c r="G840">
        <v>0</v>
      </c>
    </row>
    <row r="841" spans="1:7">
      <c r="A841" s="115" t="s">
        <v>2454</v>
      </c>
      <c r="B841" s="113" t="s">
        <v>2455</v>
      </c>
      <c r="C841" s="113" t="s">
        <v>2456</v>
      </c>
      <c r="D841" t="s">
        <v>5266</v>
      </c>
      <c r="E841" t="s">
        <v>5267</v>
      </c>
      <c r="F841">
        <v>3</v>
      </c>
      <c r="G841">
        <v>0</v>
      </c>
    </row>
    <row r="842" spans="1:7">
      <c r="A842" s="115" t="s">
        <v>2457</v>
      </c>
      <c r="B842" s="113" t="s">
        <v>2458</v>
      </c>
      <c r="C842" s="113" t="s">
        <v>2459</v>
      </c>
      <c r="D842" t="s">
        <v>5266</v>
      </c>
      <c r="E842" t="s">
        <v>5267</v>
      </c>
      <c r="F842">
        <v>3</v>
      </c>
      <c r="G842">
        <v>0</v>
      </c>
    </row>
    <row r="843" spans="1:7">
      <c r="A843" s="115" t="s">
        <v>2460</v>
      </c>
      <c r="B843" s="113" t="s">
        <v>2461</v>
      </c>
      <c r="C843" s="113" t="s">
        <v>2462</v>
      </c>
      <c r="D843" t="s">
        <v>5266</v>
      </c>
      <c r="E843" t="s">
        <v>5267</v>
      </c>
      <c r="F843">
        <v>3</v>
      </c>
      <c r="G843">
        <v>0</v>
      </c>
    </row>
    <row r="844" spans="1:7">
      <c r="A844" s="115" t="s">
        <v>2463</v>
      </c>
      <c r="B844" s="113" t="s">
        <v>2464</v>
      </c>
      <c r="C844" s="113" t="s">
        <v>2465</v>
      </c>
      <c r="D844" t="s">
        <v>5266</v>
      </c>
      <c r="E844" t="s">
        <v>5267</v>
      </c>
      <c r="F844">
        <v>3</v>
      </c>
      <c r="G844">
        <v>0</v>
      </c>
    </row>
    <row r="845" spans="1:7">
      <c r="A845" s="115" t="s">
        <v>2466</v>
      </c>
      <c r="B845" s="113" t="s">
        <v>2467</v>
      </c>
      <c r="C845" s="113" t="s">
        <v>2468</v>
      </c>
      <c r="D845" t="s">
        <v>5266</v>
      </c>
      <c r="E845" t="s">
        <v>5267</v>
      </c>
      <c r="F845">
        <v>3</v>
      </c>
      <c r="G845">
        <v>0</v>
      </c>
    </row>
    <row r="846" spans="1:7">
      <c r="A846" s="115" t="s">
        <v>2469</v>
      </c>
      <c r="B846" s="113" t="s">
        <v>2470</v>
      </c>
      <c r="C846" s="113" t="s">
        <v>2471</v>
      </c>
      <c r="D846" t="s">
        <v>5266</v>
      </c>
      <c r="E846" t="s">
        <v>5267</v>
      </c>
      <c r="F846">
        <v>3</v>
      </c>
      <c r="G846">
        <v>0</v>
      </c>
    </row>
    <row r="847" spans="1:7">
      <c r="A847" s="115" t="s">
        <v>2472</v>
      </c>
      <c r="B847" s="113" t="s">
        <v>2473</v>
      </c>
      <c r="C847" s="113" t="s">
        <v>2474</v>
      </c>
      <c r="D847" t="s">
        <v>5266</v>
      </c>
      <c r="E847" t="s">
        <v>5267</v>
      </c>
      <c r="F847">
        <v>3</v>
      </c>
      <c r="G847">
        <v>0</v>
      </c>
    </row>
    <row r="848" spans="1:7">
      <c r="A848" s="115" t="s">
        <v>2475</v>
      </c>
      <c r="B848" s="113" t="s">
        <v>571</v>
      </c>
      <c r="C848" s="113" t="s">
        <v>2476</v>
      </c>
      <c r="D848" t="s">
        <v>5266</v>
      </c>
      <c r="E848" t="s">
        <v>5267</v>
      </c>
      <c r="F848">
        <v>3</v>
      </c>
      <c r="G848">
        <v>0</v>
      </c>
    </row>
    <row r="849" spans="1:7">
      <c r="A849" s="115" t="s">
        <v>2477</v>
      </c>
      <c r="B849" s="113" t="s">
        <v>2478</v>
      </c>
      <c r="C849" s="113" t="s">
        <v>2479</v>
      </c>
      <c r="D849" t="s">
        <v>5266</v>
      </c>
      <c r="E849" t="s">
        <v>5267</v>
      </c>
      <c r="F849">
        <v>3</v>
      </c>
      <c r="G849">
        <v>0</v>
      </c>
    </row>
    <row r="850" spans="1:7">
      <c r="A850" s="115" t="s">
        <v>2480</v>
      </c>
      <c r="B850" s="113" t="s">
        <v>2481</v>
      </c>
      <c r="C850" s="113" t="s">
        <v>2482</v>
      </c>
      <c r="D850" t="s">
        <v>5266</v>
      </c>
      <c r="E850" t="s">
        <v>5267</v>
      </c>
      <c r="F850">
        <v>3</v>
      </c>
      <c r="G850">
        <v>0</v>
      </c>
    </row>
    <row r="851" spans="1:7">
      <c r="A851" s="115" t="s">
        <v>2483</v>
      </c>
      <c r="B851" s="113" t="s">
        <v>2484</v>
      </c>
      <c r="C851" s="113" t="s">
        <v>2485</v>
      </c>
      <c r="D851" t="s">
        <v>5266</v>
      </c>
      <c r="E851" t="s">
        <v>5267</v>
      </c>
      <c r="F851">
        <v>3</v>
      </c>
      <c r="G851">
        <v>0</v>
      </c>
    </row>
    <row r="852" spans="1:7">
      <c r="A852" s="115" t="s">
        <v>2486</v>
      </c>
      <c r="B852" s="113" t="s">
        <v>2487</v>
      </c>
      <c r="C852" s="113" t="s">
        <v>2488</v>
      </c>
      <c r="D852" t="s">
        <v>5266</v>
      </c>
      <c r="E852" t="s">
        <v>5267</v>
      </c>
      <c r="F852">
        <v>3</v>
      </c>
      <c r="G852">
        <v>0</v>
      </c>
    </row>
    <row r="853" spans="1:7">
      <c r="A853" s="115" t="s">
        <v>2489</v>
      </c>
      <c r="B853" s="113" t="s">
        <v>393</v>
      </c>
      <c r="C853" s="113" t="s">
        <v>2490</v>
      </c>
      <c r="D853" t="s">
        <v>5266</v>
      </c>
      <c r="E853" t="s">
        <v>5267</v>
      </c>
      <c r="F853">
        <v>3</v>
      </c>
      <c r="G853">
        <v>0</v>
      </c>
    </row>
    <row r="854" spans="1:7">
      <c r="A854" s="115" t="s">
        <v>2491</v>
      </c>
      <c r="B854" s="113" t="s">
        <v>2492</v>
      </c>
      <c r="C854" s="113" t="s">
        <v>2493</v>
      </c>
      <c r="D854" t="s">
        <v>5266</v>
      </c>
      <c r="E854" t="s">
        <v>5267</v>
      </c>
      <c r="F854">
        <v>3</v>
      </c>
      <c r="G854">
        <v>0</v>
      </c>
    </row>
    <row r="855" spans="1:7">
      <c r="A855" s="115" t="s">
        <v>2494</v>
      </c>
      <c r="B855" s="113" t="s">
        <v>2495</v>
      </c>
      <c r="C855" s="113" t="s">
        <v>2496</v>
      </c>
      <c r="D855" t="s">
        <v>5266</v>
      </c>
      <c r="E855" t="s">
        <v>5267</v>
      </c>
      <c r="F855">
        <v>3</v>
      </c>
      <c r="G855">
        <v>0</v>
      </c>
    </row>
    <row r="856" spans="1:7">
      <c r="A856" s="115" t="s">
        <v>2497</v>
      </c>
      <c r="B856" s="113" t="s">
        <v>2498</v>
      </c>
      <c r="C856" s="113" t="s">
        <v>2499</v>
      </c>
      <c r="D856" t="s">
        <v>5266</v>
      </c>
      <c r="E856" t="s">
        <v>5267</v>
      </c>
      <c r="F856">
        <v>3</v>
      </c>
      <c r="G856">
        <v>0</v>
      </c>
    </row>
    <row r="857" spans="1:7">
      <c r="A857" s="115" t="s">
        <v>2500</v>
      </c>
      <c r="B857" s="113" t="s">
        <v>2501</v>
      </c>
      <c r="C857" s="113" t="s">
        <v>2502</v>
      </c>
      <c r="D857" t="s">
        <v>5266</v>
      </c>
      <c r="E857" t="s">
        <v>5267</v>
      </c>
      <c r="F857">
        <v>3</v>
      </c>
      <c r="G857">
        <v>0</v>
      </c>
    </row>
    <row r="858" spans="1:7">
      <c r="A858" s="115" t="s">
        <v>2503</v>
      </c>
      <c r="B858" s="113" t="s">
        <v>2504</v>
      </c>
      <c r="C858" s="113" t="s">
        <v>2505</v>
      </c>
      <c r="D858" t="s">
        <v>5266</v>
      </c>
      <c r="E858" t="s">
        <v>5267</v>
      </c>
      <c r="F858">
        <v>3</v>
      </c>
      <c r="G858">
        <v>0</v>
      </c>
    </row>
    <row r="859" spans="1:7">
      <c r="A859" s="115" t="s">
        <v>2506</v>
      </c>
      <c r="B859" s="113" t="s">
        <v>2507</v>
      </c>
      <c r="C859" s="113" t="s">
        <v>2508</v>
      </c>
      <c r="D859" t="s">
        <v>5266</v>
      </c>
      <c r="E859" t="s">
        <v>5267</v>
      </c>
      <c r="F859">
        <v>3</v>
      </c>
      <c r="G859">
        <v>0</v>
      </c>
    </row>
    <row r="860" spans="1:7">
      <c r="A860" s="115" t="s">
        <v>2509</v>
      </c>
      <c r="B860" s="113" t="s">
        <v>820</v>
      </c>
      <c r="C860" s="113" t="s">
        <v>2510</v>
      </c>
      <c r="D860" t="s">
        <v>5266</v>
      </c>
      <c r="E860" t="s">
        <v>5267</v>
      </c>
      <c r="F860">
        <v>3</v>
      </c>
      <c r="G860">
        <v>0</v>
      </c>
    </row>
    <row r="861" spans="1:7">
      <c r="A861" s="115" t="s">
        <v>2511</v>
      </c>
      <c r="B861" s="113" t="s">
        <v>2512</v>
      </c>
      <c r="C861" s="113" t="s">
        <v>2513</v>
      </c>
      <c r="D861" t="s">
        <v>5266</v>
      </c>
      <c r="E861" t="s">
        <v>5267</v>
      </c>
      <c r="F861">
        <v>3</v>
      </c>
      <c r="G861">
        <v>0</v>
      </c>
    </row>
    <row r="862" spans="1:7">
      <c r="A862" s="115" t="s">
        <v>2514</v>
      </c>
      <c r="B862" s="113" t="s">
        <v>2515</v>
      </c>
      <c r="C862" s="113" t="s">
        <v>2516</v>
      </c>
      <c r="D862" t="s">
        <v>5266</v>
      </c>
      <c r="E862" t="s">
        <v>5267</v>
      </c>
      <c r="F862">
        <v>3</v>
      </c>
      <c r="G862">
        <v>0</v>
      </c>
    </row>
    <row r="863" spans="1:7">
      <c r="A863" s="115" t="s">
        <v>2517</v>
      </c>
      <c r="B863" s="113" t="s">
        <v>2518</v>
      </c>
      <c r="C863" s="113" t="s">
        <v>2519</v>
      </c>
      <c r="D863" t="s">
        <v>5266</v>
      </c>
      <c r="E863" t="s">
        <v>5267</v>
      </c>
      <c r="F863">
        <v>3</v>
      </c>
      <c r="G863">
        <v>0</v>
      </c>
    </row>
    <row r="864" spans="1:7">
      <c r="A864" s="115" t="s">
        <v>2520</v>
      </c>
      <c r="B864" s="113" t="s">
        <v>2521</v>
      </c>
      <c r="C864" s="113" t="s">
        <v>2522</v>
      </c>
      <c r="D864" t="s">
        <v>5266</v>
      </c>
      <c r="E864" t="s">
        <v>5267</v>
      </c>
      <c r="F864">
        <v>3</v>
      </c>
      <c r="G864">
        <v>0</v>
      </c>
    </row>
    <row r="865" spans="1:7">
      <c r="A865" s="115" t="s">
        <v>2523</v>
      </c>
      <c r="B865" s="113" t="s">
        <v>2524</v>
      </c>
      <c r="C865" s="113" t="s">
        <v>2525</v>
      </c>
      <c r="D865" t="s">
        <v>5266</v>
      </c>
      <c r="E865" t="s">
        <v>5267</v>
      </c>
      <c r="F865">
        <v>3</v>
      </c>
      <c r="G865">
        <v>0</v>
      </c>
    </row>
    <row r="866" spans="1:7">
      <c r="A866" s="115" t="s">
        <v>2526</v>
      </c>
      <c r="B866" s="113" t="s">
        <v>2527</v>
      </c>
      <c r="C866" s="113" t="s">
        <v>2528</v>
      </c>
      <c r="D866" t="s">
        <v>5266</v>
      </c>
      <c r="E866" t="s">
        <v>5267</v>
      </c>
      <c r="F866">
        <v>3</v>
      </c>
      <c r="G866">
        <v>0</v>
      </c>
    </row>
    <row r="867" spans="1:7">
      <c r="A867" s="115" t="s">
        <v>2529</v>
      </c>
      <c r="B867" s="113" t="s">
        <v>1768</v>
      </c>
      <c r="C867" s="113" t="s">
        <v>2530</v>
      </c>
      <c r="D867" t="s">
        <v>5266</v>
      </c>
      <c r="E867" t="s">
        <v>5267</v>
      </c>
      <c r="F867">
        <v>3</v>
      </c>
      <c r="G867">
        <v>0</v>
      </c>
    </row>
    <row r="868" spans="1:7">
      <c r="A868" s="115" t="s">
        <v>2531</v>
      </c>
      <c r="B868" s="113" t="s">
        <v>193</v>
      </c>
      <c r="C868" s="113" t="s">
        <v>2532</v>
      </c>
      <c r="D868" t="s">
        <v>5266</v>
      </c>
      <c r="E868" t="s">
        <v>5267</v>
      </c>
      <c r="F868">
        <v>3</v>
      </c>
      <c r="G868">
        <v>0</v>
      </c>
    </row>
    <row r="869" spans="1:7">
      <c r="A869" s="115" t="s">
        <v>2533</v>
      </c>
      <c r="B869" s="113" t="s">
        <v>2534</v>
      </c>
      <c r="C869" s="113" t="s">
        <v>2535</v>
      </c>
      <c r="D869" t="s">
        <v>5266</v>
      </c>
      <c r="E869" t="s">
        <v>5267</v>
      </c>
      <c r="F869">
        <v>3</v>
      </c>
      <c r="G869">
        <v>0</v>
      </c>
    </row>
    <row r="870" spans="1:7">
      <c r="A870" s="115" t="s">
        <v>2536</v>
      </c>
      <c r="B870" s="113" t="s">
        <v>2537</v>
      </c>
      <c r="C870" s="113" t="s">
        <v>2538</v>
      </c>
      <c r="D870" t="s">
        <v>5266</v>
      </c>
      <c r="E870" t="s">
        <v>5267</v>
      </c>
      <c r="F870">
        <v>3</v>
      </c>
      <c r="G870">
        <v>0</v>
      </c>
    </row>
    <row r="871" spans="1:7">
      <c r="A871" s="115" t="s">
        <v>2539</v>
      </c>
      <c r="B871" s="113" t="s">
        <v>1697</v>
      </c>
      <c r="C871" s="113" t="s">
        <v>2540</v>
      </c>
      <c r="D871" t="s">
        <v>5266</v>
      </c>
      <c r="E871" t="s">
        <v>5267</v>
      </c>
      <c r="F871">
        <v>3</v>
      </c>
      <c r="G871">
        <v>0</v>
      </c>
    </row>
    <row r="872" spans="1:7">
      <c r="A872" s="115" t="s">
        <v>2541</v>
      </c>
      <c r="B872" s="113" t="s">
        <v>2542</v>
      </c>
      <c r="C872" s="113" t="s">
        <v>2543</v>
      </c>
      <c r="D872" t="s">
        <v>5266</v>
      </c>
      <c r="E872" t="s">
        <v>5267</v>
      </c>
      <c r="F872">
        <v>3</v>
      </c>
      <c r="G872">
        <v>0</v>
      </c>
    </row>
    <row r="873" spans="1:7">
      <c r="A873" s="115" t="s">
        <v>2544</v>
      </c>
      <c r="B873" s="113" t="s">
        <v>2545</v>
      </c>
      <c r="C873" s="113" t="s">
        <v>2546</v>
      </c>
      <c r="D873" t="s">
        <v>5266</v>
      </c>
      <c r="E873" t="s">
        <v>5267</v>
      </c>
      <c r="F873">
        <v>3</v>
      </c>
      <c r="G873">
        <v>0</v>
      </c>
    </row>
    <row r="874" spans="1:7">
      <c r="A874" s="115" t="s">
        <v>2547</v>
      </c>
      <c r="B874" s="113" t="s">
        <v>2548</v>
      </c>
      <c r="C874" s="113" t="s">
        <v>2549</v>
      </c>
      <c r="D874" t="s">
        <v>5266</v>
      </c>
      <c r="E874" t="s">
        <v>5267</v>
      </c>
      <c r="F874">
        <v>3</v>
      </c>
      <c r="G874">
        <v>0</v>
      </c>
    </row>
    <row r="875" spans="1:7">
      <c r="A875" s="115" t="s">
        <v>2550</v>
      </c>
      <c r="B875" s="113" t="s">
        <v>1161</v>
      </c>
      <c r="C875" s="113" t="s">
        <v>2551</v>
      </c>
      <c r="D875" t="s">
        <v>5266</v>
      </c>
      <c r="E875" t="s">
        <v>5267</v>
      </c>
      <c r="F875">
        <v>3</v>
      </c>
      <c r="G875">
        <v>0</v>
      </c>
    </row>
    <row r="876" spans="1:7">
      <c r="A876" s="115" t="s">
        <v>2552</v>
      </c>
      <c r="B876" s="113" t="s">
        <v>2553</v>
      </c>
      <c r="C876" s="113" t="s">
        <v>2554</v>
      </c>
      <c r="D876" t="s">
        <v>5266</v>
      </c>
      <c r="E876" t="s">
        <v>5267</v>
      </c>
      <c r="F876">
        <v>3</v>
      </c>
      <c r="G876">
        <v>0</v>
      </c>
    </row>
    <row r="877" spans="1:7">
      <c r="A877" s="115" t="s">
        <v>2555</v>
      </c>
      <c r="B877" s="113" t="s">
        <v>2556</v>
      </c>
      <c r="C877" s="113" t="s">
        <v>2557</v>
      </c>
      <c r="D877" t="s">
        <v>5266</v>
      </c>
      <c r="E877" t="s">
        <v>5267</v>
      </c>
      <c r="F877">
        <v>3</v>
      </c>
      <c r="G877">
        <v>0</v>
      </c>
    </row>
    <row r="878" spans="1:7">
      <c r="A878" s="115" t="s">
        <v>2558</v>
      </c>
      <c r="B878" s="113" t="s">
        <v>2559</v>
      </c>
      <c r="C878" s="113" t="s">
        <v>2560</v>
      </c>
      <c r="D878" t="s">
        <v>5266</v>
      </c>
      <c r="E878" t="s">
        <v>5267</v>
      </c>
      <c r="F878">
        <v>3</v>
      </c>
      <c r="G878">
        <v>0</v>
      </c>
    </row>
    <row r="879" spans="1:7">
      <c r="A879" s="115" t="s">
        <v>2561</v>
      </c>
      <c r="B879" s="113" t="s">
        <v>741</v>
      </c>
      <c r="C879" s="113" t="s">
        <v>2562</v>
      </c>
      <c r="D879" t="s">
        <v>5266</v>
      </c>
      <c r="E879" t="s">
        <v>5267</v>
      </c>
      <c r="F879">
        <v>3</v>
      </c>
      <c r="G879">
        <v>0</v>
      </c>
    </row>
    <row r="880" spans="1:7">
      <c r="A880" s="115" t="s">
        <v>2563</v>
      </c>
      <c r="B880" s="113" t="s">
        <v>2564</v>
      </c>
      <c r="C880" s="113" t="s">
        <v>2565</v>
      </c>
      <c r="D880" t="s">
        <v>5266</v>
      </c>
      <c r="E880" t="s">
        <v>5267</v>
      </c>
      <c r="F880">
        <v>3</v>
      </c>
      <c r="G880">
        <v>0</v>
      </c>
    </row>
    <row r="881" spans="1:7">
      <c r="A881" s="115" t="s">
        <v>2566</v>
      </c>
      <c r="B881" s="113" t="s">
        <v>2567</v>
      </c>
      <c r="C881" s="113" t="s">
        <v>2568</v>
      </c>
      <c r="D881" t="s">
        <v>5266</v>
      </c>
      <c r="E881" t="s">
        <v>5267</v>
      </c>
      <c r="F881">
        <v>3</v>
      </c>
      <c r="G881">
        <v>0</v>
      </c>
    </row>
    <row r="882" spans="1:7">
      <c r="A882" s="115" t="s">
        <v>2569</v>
      </c>
      <c r="B882" s="113" t="s">
        <v>2570</v>
      </c>
      <c r="C882" s="113" t="s">
        <v>2571</v>
      </c>
      <c r="D882" t="s">
        <v>5266</v>
      </c>
      <c r="E882" t="s">
        <v>5267</v>
      </c>
      <c r="F882">
        <v>3</v>
      </c>
      <c r="G882">
        <v>0</v>
      </c>
    </row>
    <row r="883" spans="1:7">
      <c r="A883" s="115" t="s">
        <v>2572</v>
      </c>
      <c r="B883" s="113" t="s">
        <v>2573</v>
      </c>
      <c r="C883" s="113" t="s">
        <v>2574</v>
      </c>
      <c r="D883" t="s">
        <v>5266</v>
      </c>
      <c r="E883" t="s">
        <v>5267</v>
      </c>
      <c r="F883">
        <v>3</v>
      </c>
      <c r="G883">
        <v>0</v>
      </c>
    </row>
    <row r="884" spans="1:7">
      <c r="A884" s="115" t="s">
        <v>2575</v>
      </c>
      <c r="B884" s="113" t="s">
        <v>2576</v>
      </c>
      <c r="C884" s="113" t="s">
        <v>2577</v>
      </c>
      <c r="D884" t="s">
        <v>5266</v>
      </c>
      <c r="E884" t="s">
        <v>5267</v>
      </c>
      <c r="F884">
        <v>3</v>
      </c>
      <c r="G884">
        <v>0</v>
      </c>
    </row>
    <row r="885" spans="1:7">
      <c r="A885" s="115" t="s">
        <v>2578</v>
      </c>
      <c r="B885" s="113" t="s">
        <v>2579</v>
      </c>
      <c r="C885" s="113" t="s">
        <v>2580</v>
      </c>
      <c r="D885" t="s">
        <v>5266</v>
      </c>
      <c r="E885" t="s">
        <v>5267</v>
      </c>
      <c r="F885">
        <v>3</v>
      </c>
      <c r="G885">
        <v>0</v>
      </c>
    </row>
    <row r="886" spans="1:7">
      <c r="A886" s="115" t="s">
        <v>2581</v>
      </c>
      <c r="B886" s="113" t="s">
        <v>2582</v>
      </c>
      <c r="C886" s="113" t="s">
        <v>2583</v>
      </c>
      <c r="D886" t="s">
        <v>5266</v>
      </c>
      <c r="E886" t="s">
        <v>5267</v>
      </c>
      <c r="F886">
        <v>3</v>
      </c>
      <c r="G886">
        <v>0</v>
      </c>
    </row>
    <row r="887" spans="1:7">
      <c r="A887" s="115" t="s">
        <v>2584</v>
      </c>
      <c r="B887" s="113" t="s">
        <v>2585</v>
      </c>
      <c r="C887" s="113" t="s">
        <v>2586</v>
      </c>
      <c r="D887" t="s">
        <v>5266</v>
      </c>
      <c r="E887" t="s">
        <v>5267</v>
      </c>
      <c r="F887">
        <v>3</v>
      </c>
      <c r="G887">
        <v>0</v>
      </c>
    </row>
    <row r="888" spans="1:7">
      <c r="A888" s="115" t="s">
        <v>2587</v>
      </c>
      <c r="B888" s="113" t="s">
        <v>2588</v>
      </c>
      <c r="C888" s="113" t="s">
        <v>2589</v>
      </c>
      <c r="D888" t="s">
        <v>5266</v>
      </c>
      <c r="E888" t="s">
        <v>5267</v>
      </c>
      <c r="F888">
        <v>3</v>
      </c>
      <c r="G888">
        <v>0</v>
      </c>
    </row>
    <row r="889" spans="1:7">
      <c r="A889" s="115" t="s">
        <v>2590</v>
      </c>
      <c r="B889" s="113" t="s">
        <v>2591</v>
      </c>
      <c r="C889" s="113" t="s">
        <v>2592</v>
      </c>
      <c r="D889" t="s">
        <v>5266</v>
      </c>
      <c r="E889" t="s">
        <v>5267</v>
      </c>
      <c r="F889">
        <v>3</v>
      </c>
      <c r="G889">
        <v>0</v>
      </c>
    </row>
    <row r="890" spans="1:7">
      <c r="A890" s="115" t="s">
        <v>2593</v>
      </c>
      <c r="B890" s="113" t="s">
        <v>2594</v>
      </c>
      <c r="C890" s="113" t="s">
        <v>2595</v>
      </c>
      <c r="D890" t="s">
        <v>5266</v>
      </c>
      <c r="E890" t="s">
        <v>5267</v>
      </c>
      <c r="F890">
        <v>3</v>
      </c>
      <c r="G890">
        <v>0</v>
      </c>
    </row>
    <row r="891" spans="1:7">
      <c r="A891" s="115" t="s">
        <v>2596</v>
      </c>
      <c r="B891" s="113" t="s">
        <v>2597</v>
      </c>
      <c r="C891" s="113" t="s">
        <v>2598</v>
      </c>
      <c r="D891" t="s">
        <v>5266</v>
      </c>
      <c r="E891" t="s">
        <v>5267</v>
      </c>
      <c r="F891">
        <v>3</v>
      </c>
      <c r="G891">
        <v>0</v>
      </c>
    </row>
    <row r="892" spans="1:7">
      <c r="A892" s="115" t="s">
        <v>2599</v>
      </c>
      <c r="B892" s="113" t="s">
        <v>2600</v>
      </c>
      <c r="C892" s="113" t="s">
        <v>2601</v>
      </c>
      <c r="D892" t="s">
        <v>5266</v>
      </c>
      <c r="E892" t="s">
        <v>5267</v>
      </c>
      <c r="F892">
        <v>3</v>
      </c>
      <c r="G892">
        <v>0</v>
      </c>
    </row>
    <row r="893" spans="1:7">
      <c r="A893" s="115" t="s">
        <v>2602</v>
      </c>
      <c r="B893" s="113" t="s">
        <v>2603</v>
      </c>
      <c r="C893" s="113" t="s">
        <v>2604</v>
      </c>
      <c r="D893" t="s">
        <v>5266</v>
      </c>
      <c r="E893" t="s">
        <v>5267</v>
      </c>
      <c r="F893">
        <v>3</v>
      </c>
      <c r="G893">
        <v>0</v>
      </c>
    </row>
    <row r="894" spans="1:7">
      <c r="A894" s="115" t="s">
        <v>2605</v>
      </c>
      <c r="B894" s="113" t="s">
        <v>2606</v>
      </c>
      <c r="C894" s="113" t="s">
        <v>2607</v>
      </c>
      <c r="D894" t="s">
        <v>5266</v>
      </c>
      <c r="E894" t="s">
        <v>5267</v>
      </c>
      <c r="F894">
        <v>3</v>
      </c>
      <c r="G894">
        <v>0</v>
      </c>
    </row>
    <row r="895" spans="1:7">
      <c r="A895" s="115" t="s">
        <v>2608</v>
      </c>
      <c r="B895" s="113" t="s">
        <v>2609</v>
      </c>
      <c r="C895" s="113" t="s">
        <v>2610</v>
      </c>
      <c r="D895" t="s">
        <v>5266</v>
      </c>
      <c r="E895" t="s">
        <v>5267</v>
      </c>
      <c r="F895">
        <v>3</v>
      </c>
      <c r="G895">
        <v>0</v>
      </c>
    </row>
    <row r="896" spans="1:7">
      <c r="A896" s="115" t="s">
        <v>2611</v>
      </c>
      <c r="B896" s="113" t="s">
        <v>2612</v>
      </c>
      <c r="C896" s="113" t="s">
        <v>2613</v>
      </c>
      <c r="D896" t="s">
        <v>5266</v>
      </c>
      <c r="E896" t="s">
        <v>5267</v>
      </c>
      <c r="F896">
        <v>3</v>
      </c>
      <c r="G896">
        <v>0</v>
      </c>
    </row>
    <row r="897" spans="1:7">
      <c r="A897" s="115" t="s">
        <v>2614</v>
      </c>
      <c r="B897" s="113" t="s">
        <v>2615</v>
      </c>
      <c r="C897" s="113" t="s">
        <v>2616</v>
      </c>
      <c r="D897" t="s">
        <v>5266</v>
      </c>
      <c r="E897" t="s">
        <v>5267</v>
      </c>
      <c r="F897">
        <v>3</v>
      </c>
      <c r="G897">
        <v>0</v>
      </c>
    </row>
    <row r="898" spans="1:7">
      <c r="A898" s="115" t="s">
        <v>2617</v>
      </c>
      <c r="B898" s="113" t="s">
        <v>2618</v>
      </c>
      <c r="C898" s="113" t="s">
        <v>2619</v>
      </c>
      <c r="D898" t="s">
        <v>5266</v>
      </c>
      <c r="E898" t="s">
        <v>5267</v>
      </c>
      <c r="F898">
        <v>3</v>
      </c>
      <c r="G898">
        <v>0</v>
      </c>
    </row>
    <row r="899" spans="1:7">
      <c r="A899" s="115" t="s">
        <v>2620</v>
      </c>
      <c r="B899" s="113" t="s">
        <v>2621</v>
      </c>
      <c r="C899" s="113" t="s">
        <v>2622</v>
      </c>
      <c r="D899" t="s">
        <v>5266</v>
      </c>
      <c r="E899" t="s">
        <v>5267</v>
      </c>
      <c r="F899">
        <v>3</v>
      </c>
      <c r="G899">
        <v>0</v>
      </c>
    </row>
    <row r="900" spans="1:7">
      <c r="A900" s="115" t="s">
        <v>2623</v>
      </c>
      <c r="B900" s="113" t="s">
        <v>2624</v>
      </c>
      <c r="C900" s="113" t="s">
        <v>2625</v>
      </c>
      <c r="D900" t="s">
        <v>5266</v>
      </c>
      <c r="E900" t="s">
        <v>5267</v>
      </c>
      <c r="F900">
        <v>3</v>
      </c>
      <c r="G900">
        <v>0</v>
      </c>
    </row>
    <row r="901" spans="1:7">
      <c r="A901" s="115" t="s">
        <v>2626</v>
      </c>
      <c r="B901" s="113" t="s">
        <v>2627</v>
      </c>
      <c r="C901" s="113" t="s">
        <v>2628</v>
      </c>
      <c r="D901" t="s">
        <v>5266</v>
      </c>
      <c r="E901" t="s">
        <v>5267</v>
      </c>
      <c r="F901">
        <v>3</v>
      </c>
      <c r="G901">
        <v>0</v>
      </c>
    </row>
    <row r="902" spans="1:7">
      <c r="A902" s="115" t="s">
        <v>2629</v>
      </c>
      <c r="B902" s="113" t="s">
        <v>2630</v>
      </c>
      <c r="C902" s="113" t="s">
        <v>2631</v>
      </c>
      <c r="D902" t="s">
        <v>5266</v>
      </c>
      <c r="E902" t="s">
        <v>5267</v>
      </c>
      <c r="F902">
        <v>3</v>
      </c>
      <c r="G902">
        <v>0</v>
      </c>
    </row>
    <row r="903" spans="1:7">
      <c r="A903" s="115" t="s">
        <v>2632</v>
      </c>
      <c r="B903" s="113" t="s">
        <v>2633</v>
      </c>
      <c r="C903" s="113" t="s">
        <v>2634</v>
      </c>
      <c r="D903" t="s">
        <v>5266</v>
      </c>
      <c r="E903" t="s">
        <v>5267</v>
      </c>
      <c r="F903">
        <v>3</v>
      </c>
      <c r="G903">
        <v>0</v>
      </c>
    </row>
    <row r="904" spans="1:7">
      <c r="A904" s="115" t="s">
        <v>2635</v>
      </c>
      <c r="B904" s="113" t="s">
        <v>2636</v>
      </c>
      <c r="C904" s="113" t="s">
        <v>2637</v>
      </c>
      <c r="D904" t="s">
        <v>5266</v>
      </c>
      <c r="E904" t="s">
        <v>5267</v>
      </c>
      <c r="F904">
        <v>3</v>
      </c>
      <c r="G904">
        <v>0</v>
      </c>
    </row>
    <row r="905" spans="1:7">
      <c r="A905" s="115" t="s">
        <v>2638</v>
      </c>
      <c r="B905" s="113" t="s">
        <v>2639</v>
      </c>
      <c r="C905" s="113" t="s">
        <v>2640</v>
      </c>
      <c r="D905" t="s">
        <v>5266</v>
      </c>
      <c r="E905" t="s">
        <v>5267</v>
      </c>
      <c r="F905">
        <v>3</v>
      </c>
      <c r="G905">
        <v>0</v>
      </c>
    </row>
    <row r="906" spans="1:7">
      <c r="A906" s="115" t="s">
        <v>2641</v>
      </c>
      <c r="B906" s="113" t="s">
        <v>2642</v>
      </c>
      <c r="C906" s="113" t="s">
        <v>2643</v>
      </c>
      <c r="D906" t="s">
        <v>5266</v>
      </c>
      <c r="E906" t="s">
        <v>5267</v>
      </c>
      <c r="F906">
        <v>3</v>
      </c>
      <c r="G906">
        <v>0</v>
      </c>
    </row>
    <row r="907" spans="1:7">
      <c r="A907" s="115" t="s">
        <v>2644</v>
      </c>
      <c r="B907" s="113" t="s">
        <v>2645</v>
      </c>
      <c r="C907" s="113" t="s">
        <v>2646</v>
      </c>
      <c r="D907" t="s">
        <v>5266</v>
      </c>
      <c r="E907" t="s">
        <v>5267</v>
      </c>
      <c r="F907">
        <v>3</v>
      </c>
      <c r="G907">
        <v>0</v>
      </c>
    </row>
    <row r="908" spans="1:7">
      <c r="A908" s="115" t="s">
        <v>2647</v>
      </c>
      <c r="B908" s="113" t="s">
        <v>2648</v>
      </c>
      <c r="C908" s="113" t="s">
        <v>2649</v>
      </c>
      <c r="D908" t="s">
        <v>5266</v>
      </c>
      <c r="E908" t="s">
        <v>5267</v>
      </c>
      <c r="F908">
        <v>3</v>
      </c>
      <c r="G908">
        <v>0</v>
      </c>
    </row>
    <row r="909" spans="1:7">
      <c r="A909" s="115" t="s">
        <v>2650</v>
      </c>
      <c r="B909" s="113" t="s">
        <v>2651</v>
      </c>
      <c r="C909" s="113" t="s">
        <v>2652</v>
      </c>
      <c r="D909" t="s">
        <v>5266</v>
      </c>
      <c r="E909" t="s">
        <v>5267</v>
      </c>
      <c r="F909">
        <v>3</v>
      </c>
      <c r="G909">
        <v>0</v>
      </c>
    </row>
    <row r="910" spans="1:7">
      <c r="A910" s="115" t="s">
        <v>2653</v>
      </c>
      <c r="B910" s="113" t="s">
        <v>2654</v>
      </c>
      <c r="C910" s="113" t="s">
        <v>2655</v>
      </c>
      <c r="D910" t="s">
        <v>5266</v>
      </c>
      <c r="E910" t="s">
        <v>5267</v>
      </c>
      <c r="F910">
        <v>3</v>
      </c>
      <c r="G910">
        <v>0</v>
      </c>
    </row>
    <row r="911" spans="1:7">
      <c r="A911" s="115" t="s">
        <v>2656</v>
      </c>
      <c r="B911" s="113" t="s">
        <v>2657</v>
      </c>
      <c r="C911" s="113" t="s">
        <v>2658</v>
      </c>
      <c r="D911" t="s">
        <v>5266</v>
      </c>
      <c r="E911" t="s">
        <v>5267</v>
      </c>
      <c r="F911">
        <v>3</v>
      </c>
      <c r="G911">
        <v>0</v>
      </c>
    </row>
    <row r="912" spans="1:7">
      <c r="A912" s="115" t="s">
        <v>2659</v>
      </c>
      <c r="B912" s="113" t="s">
        <v>2660</v>
      </c>
      <c r="C912" s="113" t="s">
        <v>2661</v>
      </c>
      <c r="D912" t="s">
        <v>5266</v>
      </c>
      <c r="E912" t="s">
        <v>5267</v>
      </c>
      <c r="F912">
        <v>3</v>
      </c>
      <c r="G912">
        <v>0</v>
      </c>
    </row>
    <row r="913" spans="1:7">
      <c r="A913" s="115" t="s">
        <v>2662</v>
      </c>
      <c r="B913" s="113" t="s">
        <v>2663</v>
      </c>
      <c r="C913" s="113" t="s">
        <v>2664</v>
      </c>
      <c r="D913" t="s">
        <v>5266</v>
      </c>
      <c r="E913" t="s">
        <v>5267</v>
      </c>
      <c r="F913">
        <v>3</v>
      </c>
      <c r="G913">
        <v>0</v>
      </c>
    </row>
    <row r="914" spans="1:7">
      <c r="A914" s="115" t="s">
        <v>2665</v>
      </c>
      <c r="B914" s="113" t="s">
        <v>2666</v>
      </c>
      <c r="C914" s="113" t="s">
        <v>2667</v>
      </c>
      <c r="D914" t="s">
        <v>5266</v>
      </c>
      <c r="E914" t="s">
        <v>5267</v>
      </c>
      <c r="F914">
        <v>3</v>
      </c>
      <c r="G914">
        <v>0</v>
      </c>
    </row>
    <row r="915" spans="1:7">
      <c r="A915" s="115" t="s">
        <v>2668</v>
      </c>
      <c r="B915" s="113" t="s">
        <v>2669</v>
      </c>
      <c r="C915" s="113" t="s">
        <v>2616</v>
      </c>
      <c r="D915" t="s">
        <v>5266</v>
      </c>
      <c r="E915" t="s">
        <v>5267</v>
      </c>
      <c r="F915">
        <v>3</v>
      </c>
      <c r="G915">
        <v>0</v>
      </c>
    </row>
    <row r="916" spans="1:7">
      <c r="A916" s="115" t="s">
        <v>2670</v>
      </c>
      <c r="B916" s="113" t="s">
        <v>2671</v>
      </c>
      <c r="C916" s="113" t="s">
        <v>2672</v>
      </c>
      <c r="D916" t="s">
        <v>5266</v>
      </c>
      <c r="E916" t="s">
        <v>5267</v>
      </c>
      <c r="F916">
        <v>3</v>
      </c>
      <c r="G916">
        <v>0</v>
      </c>
    </row>
    <row r="917" spans="1:7">
      <c r="A917" s="115" t="s">
        <v>2673</v>
      </c>
      <c r="B917" s="113" t="s">
        <v>2674</v>
      </c>
      <c r="C917" s="113" t="s">
        <v>2675</v>
      </c>
      <c r="D917" t="s">
        <v>5266</v>
      </c>
      <c r="E917" t="s">
        <v>5267</v>
      </c>
      <c r="F917">
        <v>3</v>
      </c>
      <c r="G917">
        <v>0</v>
      </c>
    </row>
    <row r="918" spans="1:7">
      <c r="A918" s="115" t="s">
        <v>2676</v>
      </c>
      <c r="B918" s="113" t="s">
        <v>2677</v>
      </c>
      <c r="C918" s="113" t="s">
        <v>2678</v>
      </c>
      <c r="D918" t="s">
        <v>5266</v>
      </c>
      <c r="E918" t="s">
        <v>5267</v>
      </c>
      <c r="F918">
        <v>3</v>
      </c>
      <c r="G918">
        <v>0</v>
      </c>
    </row>
    <row r="919" spans="1:7">
      <c r="A919" s="115" t="s">
        <v>2679</v>
      </c>
      <c r="B919" s="113" t="s">
        <v>2680</v>
      </c>
      <c r="C919" s="113" t="s">
        <v>2681</v>
      </c>
      <c r="D919" t="s">
        <v>5266</v>
      </c>
      <c r="E919" t="s">
        <v>5267</v>
      </c>
      <c r="F919">
        <v>3</v>
      </c>
      <c r="G919">
        <v>0</v>
      </c>
    </row>
    <row r="920" spans="1:7">
      <c r="A920" s="115" t="s">
        <v>2682</v>
      </c>
      <c r="B920" s="113" t="s">
        <v>288</v>
      </c>
      <c r="C920" s="113" t="s">
        <v>2683</v>
      </c>
      <c r="D920" t="s">
        <v>5266</v>
      </c>
      <c r="E920" t="s">
        <v>5267</v>
      </c>
      <c r="F920">
        <v>3</v>
      </c>
      <c r="G920">
        <v>0</v>
      </c>
    </row>
    <row r="921" spans="1:7">
      <c r="A921" s="115" t="s">
        <v>2684</v>
      </c>
      <c r="B921" s="113" t="s">
        <v>2685</v>
      </c>
      <c r="C921" s="113" t="s">
        <v>2686</v>
      </c>
      <c r="D921" t="s">
        <v>5266</v>
      </c>
      <c r="E921" t="s">
        <v>5267</v>
      </c>
      <c r="F921">
        <v>3</v>
      </c>
      <c r="G921">
        <v>0</v>
      </c>
    </row>
    <row r="922" spans="1:7">
      <c r="A922" s="115" t="s">
        <v>2687</v>
      </c>
      <c r="B922" s="113" t="s">
        <v>2688</v>
      </c>
      <c r="C922" s="113" t="s">
        <v>2689</v>
      </c>
      <c r="D922" t="s">
        <v>5266</v>
      </c>
      <c r="E922" t="s">
        <v>5267</v>
      </c>
      <c r="F922">
        <v>3</v>
      </c>
      <c r="G922">
        <v>0</v>
      </c>
    </row>
    <row r="923" spans="1:7">
      <c r="A923" s="115" t="s">
        <v>2690</v>
      </c>
      <c r="B923" s="113" t="s">
        <v>2691</v>
      </c>
      <c r="C923" s="113" t="s">
        <v>2692</v>
      </c>
      <c r="D923" t="s">
        <v>5266</v>
      </c>
      <c r="E923" t="s">
        <v>5267</v>
      </c>
      <c r="F923">
        <v>3</v>
      </c>
      <c r="G923">
        <v>0</v>
      </c>
    </row>
    <row r="924" spans="1:7">
      <c r="A924" s="115" t="s">
        <v>2693</v>
      </c>
      <c r="B924" s="113" t="s">
        <v>2694</v>
      </c>
      <c r="C924" s="113" t="s">
        <v>2695</v>
      </c>
      <c r="D924" t="s">
        <v>5266</v>
      </c>
      <c r="E924" t="s">
        <v>5267</v>
      </c>
      <c r="F924">
        <v>3</v>
      </c>
      <c r="G924">
        <v>0</v>
      </c>
    </row>
    <row r="925" spans="1:7">
      <c r="A925" s="115" t="s">
        <v>2696</v>
      </c>
      <c r="B925" s="113" t="s">
        <v>2697</v>
      </c>
      <c r="C925" s="113" t="s">
        <v>2698</v>
      </c>
      <c r="D925" t="s">
        <v>5266</v>
      </c>
      <c r="E925" t="s">
        <v>5267</v>
      </c>
      <c r="F925">
        <v>3</v>
      </c>
      <c r="G925">
        <v>0</v>
      </c>
    </row>
    <row r="926" spans="1:7">
      <c r="A926" s="115" t="s">
        <v>2699</v>
      </c>
      <c r="B926" s="113" t="s">
        <v>2700</v>
      </c>
      <c r="C926" s="113" t="s">
        <v>2701</v>
      </c>
      <c r="D926" t="s">
        <v>5266</v>
      </c>
      <c r="E926" t="s">
        <v>5267</v>
      </c>
      <c r="F926">
        <v>3</v>
      </c>
      <c r="G926">
        <v>0</v>
      </c>
    </row>
    <row r="927" spans="1:7">
      <c r="A927" s="115" t="s">
        <v>2702</v>
      </c>
      <c r="B927" s="113" t="s">
        <v>2703</v>
      </c>
      <c r="C927" s="113" t="s">
        <v>2704</v>
      </c>
      <c r="D927" t="s">
        <v>5266</v>
      </c>
      <c r="E927" t="s">
        <v>5267</v>
      </c>
      <c r="F927">
        <v>3</v>
      </c>
      <c r="G927">
        <v>0</v>
      </c>
    </row>
    <row r="928" spans="1:7">
      <c r="A928" s="115" t="s">
        <v>2705</v>
      </c>
      <c r="B928" s="113" t="s">
        <v>2706</v>
      </c>
      <c r="C928" s="113" t="s">
        <v>2707</v>
      </c>
      <c r="D928" t="s">
        <v>5266</v>
      </c>
      <c r="E928" t="s">
        <v>5267</v>
      </c>
      <c r="F928">
        <v>3</v>
      </c>
      <c r="G928">
        <v>0</v>
      </c>
    </row>
    <row r="929" spans="1:7">
      <c r="A929" s="115" t="s">
        <v>2708</v>
      </c>
      <c r="B929" s="113" t="s">
        <v>2709</v>
      </c>
      <c r="C929" s="113" t="s">
        <v>2710</v>
      </c>
      <c r="D929" t="s">
        <v>5266</v>
      </c>
      <c r="E929" t="s">
        <v>5267</v>
      </c>
      <c r="F929">
        <v>3</v>
      </c>
      <c r="G929">
        <v>0</v>
      </c>
    </row>
    <row r="930" spans="1:7">
      <c r="A930" s="115" t="s">
        <v>2711</v>
      </c>
      <c r="B930" s="113" t="s">
        <v>2712</v>
      </c>
      <c r="C930" s="113" t="s">
        <v>2713</v>
      </c>
      <c r="D930" t="s">
        <v>5266</v>
      </c>
      <c r="E930" t="s">
        <v>5267</v>
      </c>
      <c r="F930">
        <v>3</v>
      </c>
      <c r="G930">
        <v>0</v>
      </c>
    </row>
    <row r="931" spans="1:7">
      <c r="A931" s="115" t="s">
        <v>2714</v>
      </c>
      <c r="B931" s="113" t="s">
        <v>2715</v>
      </c>
      <c r="C931" s="113" t="s">
        <v>2716</v>
      </c>
      <c r="D931" t="s">
        <v>5266</v>
      </c>
      <c r="E931" t="s">
        <v>5267</v>
      </c>
      <c r="F931">
        <v>3</v>
      </c>
      <c r="G931">
        <v>0</v>
      </c>
    </row>
    <row r="932" spans="1:7">
      <c r="A932" s="115" t="s">
        <v>2717</v>
      </c>
      <c r="B932" s="113" t="s">
        <v>2718</v>
      </c>
      <c r="C932" s="113" t="s">
        <v>2672</v>
      </c>
      <c r="D932" t="s">
        <v>5266</v>
      </c>
      <c r="E932" t="s">
        <v>5267</v>
      </c>
      <c r="F932">
        <v>3</v>
      </c>
      <c r="G932">
        <v>0</v>
      </c>
    </row>
    <row r="933" spans="1:7">
      <c r="A933" s="115" t="s">
        <v>2719</v>
      </c>
      <c r="B933" s="113" t="s">
        <v>2720</v>
      </c>
      <c r="C933" s="113" t="s">
        <v>2721</v>
      </c>
      <c r="D933" t="s">
        <v>5266</v>
      </c>
      <c r="E933" t="s">
        <v>5267</v>
      </c>
      <c r="F933">
        <v>3</v>
      </c>
      <c r="G933">
        <v>0</v>
      </c>
    </row>
    <row r="934" spans="1:7">
      <c r="A934" s="115" t="s">
        <v>2722</v>
      </c>
      <c r="B934" s="113" t="s">
        <v>2723</v>
      </c>
      <c r="C934" s="113" t="s">
        <v>2724</v>
      </c>
      <c r="D934" t="s">
        <v>5266</v>
      </c>
      <c r="E934" t="s">
        <v>5267</v>
      </c>
      <c r="F934">
        <v>3</v>
      </c>
      <c r="G934">
        <v>0</v>
      </c>
    </row>
    <row r="935" spans="1:7">
      <c r="A935" s="115" t="s">
        <v>2725</v>
      </c>
      <c r="B935" s="113" t="s">
        <v>115</v>
      </c>
      <c r="C935" s="113" t="s">
        <v>2726</v>
      </c>
      <c r="D935" t="s">
        <v>5266</v>
      </c>
      <c r="E935" t="s">
        <v>5267</v>
      </c>
      <c r="F935">
        <v>3</v>
      </c>
      <c r="G935">
        <v>0</v>
      </c>
    </row>
    <row r="936" spans="1:7">
      <c r="A936" s="115" t="s">
        <v>2727</v>
      </c>
      <c r="B936" s="113" t="s">
        <v>215</v>
      </c>
      <c r="C936" s="113" t="s">
        <v>2728</v>
      </c>
      <c r="D936" t="s">
        <v>5266</v>
      </c>
      <c r="E936" t="s">
        <v>5267</v>
      </c>
      <c r="F936">
        <v>3</v>
      </c>
      <c r="G936">
        <v>0</v>
      </c>
    </row>
    <row r="937" spans="1:7">
      <c r="A937" s="115" t="s">
        <v>2729</v>
      </c>
      <c r="B937" s="113" t="s">
        <v>385</v>
      </c>
      <c r="C937" s="113" t="s">
        <v>2730</v>
      </c>
      <c r="D937" t="s">
        <v>5266</v>
      </c>
      <c r="E937" t="s">
        <v>5267</v>
      </c>
      <c r="F937">
        <v>3</v>
      </c>
      <c r="G937">
        <v>0</v>
      </c>
    </row>
    <row r="938" spans="1:7">
      <c r="A938" s="115" t="s">
        <v>2731</v>
      </c>
      <c r="B938" s="113" t="s">
        <v>2732</v>
      </c>
      <c r="C938" s="113" t="s">
        <v>2733</v>
      </c>
      <c r="D938" t="s">
        <v>5266</v>
      </c>
      <c r="E938" t="s">
        <v>5267</v>
      </c>
      <c r="F938">
        <v>3</v>
      </c>
      <c r="G938">
        <v>0</v>
      </c>
    </row>
    <row r="939" spans="1:7">
      <c r="A939" s="115" t="s">
        <v>2734</v>
      </c>
      <c r="B939" s="113" t="s">
        <v>1928</v>
      </c>
      <c r="C939" s="113" t="s">
        <v>2735</v>
      </c>
      <c r="D939" t="s">
        <v>5266</v>
      </c>
      <c r="E939" t="s">
        <v>5267</v>
      </c>
      <c r="F939">
        <v>3</v>
      </c>
      <c r="G939">
        <v>0</v>
      </c>
    </row>
    <row r="940" spans="1:7">
      <c r="A940" s="115" t="s">
        <v>2736</v>
      </c>
      <c r="B940" s="113" t="s">
        <v>2737</v>
      </c>
      <c r="C940" s="113" t="s">
        <v>2738</v>
      </c>
      <c r="D940" t="s">
        <v>5266</v>
      </c>
      <c r="E940" t="s">
        <v>5267</v>
      </c>
      <c r="F940">
        <v>3</v>
      </c>
      <c r="G940">
        <v>0</v>
      </c>
    </row>
    <row r="941" spans="1:7">
      <c r="A941" s="115" t="s">
        <v>2739</v>
      </c>
      <c r="B941" s="113" t="s">
        <v>2740</v>
      </c>
      <c r="C941" s="113" t="s">
        <v>2741</v>
      </c>
      <c r="D941" t="s">
        <v>5266</v>
      </c>
      <c r="E941" t="s">
        <v>5267</v>
      </c>
      <c r="F941">
        <v>3</v>
      </c>
      <c r="G941">
        <v>0</v>
      </c>
    </row>
    <row r="942" spans="1:7">
      <c r="A942" s="115" t="s">
        <v>2742</v>
      </c>
      <c r="B942" s="113" t="s">
        <v>2743</v>
      </c>
      <c r="C942" s="113" t="s">
        <v>2744</v>
      </c>
      <c r="D942" t="s">
        <v>5266</v>
      </c>
      <c r="E942" t="s">
        <v>5267</v>
      </c>
      <c r="F942">
        <v>3</v>
      </c>
      <c r="G942">
        <v>0</v>
      </c>
    </row>
    <row r="943" spans="1:7">
      <c r="A943" s="115" t="s">
        <v>2745</v>
      </c>
      <c r="B943" s="113" t="s">
        <v>2746</v>
      </c>
      <c r="C943" s="113" t="s">
        <v>2747</v>
      </c>
      <c r="D943" t="s">
        <v>5266</v>
      </c>
      <c r="E943" t="s">
        <v>5267</v>
      </c>
      <c r="F943">
        <v>3</v>
      </c>
      <c r="G943">
        <v>0</v>
      </c>
    </row>
    <row r="944" spans="1:7">
      <c r="A944" s="115" t="s">
        <v>2748</v>
      </c>
      <c r="B944" s="113" t="s">
        <v>2749</v>
      </c>
      <c r="C944" s="113" t="s">
        <v>2721</v>
      </c>
      <c r="D944" t="s">
        <v>5266</v>
      </c>
      <c r="E944" t="s">
        <v>5267</v>
      </c>
      <c r="F944">
        <v>3</v>
      </c>
      <c r="G944">
        <v>0</v>
      </c>
    </row>
    <row r="945" spans="1:7">
      <c r="A945" s="115" t="s">
        <v>2750</v>
      </c>
      <c r="B945" s="113" t="s">
        <v>2751</v>
      </c>
      <c r="C945" s="113" t="s">
        <v>2752</v>
      </c>
      <c r="D945" t="s">
        <v>5266</v>
      </c>
      <c r="E945" t="s">
        <v>5267</v>
      </c>
      <c r="F945">
        <v>3</v>
      </c>
      <c r="G945">
        <v>0</v>
      </c>
    </row>
    <row r="946" spans="1:7">
      <c r="A946" s="115" t="s">
        <v>2753</v>
      </c>
      <c r="B946" s="113" t="s">
        <v>2754</v>
      </c>
      <c r="C946" s="113" t="s">
        <v>2755</v>
      </c>
      <c r="D946" t="s">
        <v>5266</v>
      </c>
      <c r="E946" t="s">
        <v>5267</v>
      </c>
      <c r="F946">
        <v>3</v>
      </c>
      <c r="G946">
        <v>0</v>
      </c>
    </row>
    <row r="947" spans="1:7">
      <c r="A947" s="115" t="s">
        <v>2756</v>
      </c>
      <c r="B947" s="113" t="s">
        <v>2757</v>
      </c>
      <c r="C947" s="113" t="s">
        <v>2758</v>
      </c>
      <c r="D947" t="s">
        <v>5266</v>
      </c>
      <c r="E947" t="s">
        <v>5267</v>
      </c>
      <c r="F947">
        <v>3</v>
      </c>
      <c r="G947">
        <v>0</v>
      </c>
    </row>
    <row r="948" spans="1:7">
      <c r="A948" s="115" t="s">
        <v>2759</v>
      </c>
      <c r="B948" s="113" t="s">
        <v>2760</v>
      </c>
      <c r="C948" s="113" t="s">
        <v>2761</v>
      </c>
      <c r="D948" t="s">
        <v>5266</v>
      </c>
      <c r="E948" t="s">
        <v>5267</v>
      </c>
      <c r="F948">
        <v>3</v>
      </c>
      <c r="G948">
        <v>0</v>
      </c>
    </row>
    <row r="949" spans="1:7">
      <c r="A949" s="115" t="s">
        <v>2762</v>
      </c>
      <c r="B949" s="113" t="s">
        <v>2763</v>
      </c>
      <c r="C949" s="113" t="s">
        <v>2764</v>
      </c>
      <c r="D949" t="s">
        <v>5266</v>
      </c>
      <c r="E949" t="s">
        <v>5267</v>
      </c>
      <c r="F949">
        <v>3</v>
      </c>
      <c r="G949">
        <v>0</v>
      </c>
    </row>
    <row r="950" spans="1:7">
      <c r="A950" s="115" t="s">
        <v>2765</v>
      </c>
      <c r="B950" s="113" t="s">
        <v>2766</v>
      </c>
      <c r="C950" s="113" t="s">
        <v>2767</v>
      </c>
      <c r="D950" t="s">
        <v>5266</v>
      </c>
      <c r="E950" t="s">
        <v>5267</v>
      </c>
      <c r="F950">
        <v>3</v>
      </c>
      <c r="G950">
        <v>0</v>
      </c>
    </row>
    <row r="951" spans="1:7">
      <c r="A951" s="115" t="s">
        <v>2768</v>
      </c>
      <c r="B951" s="113" t="s">
        <v>2769</v>
      </c>
      <c r="C951" s="113" t="s">
        <v>2770</v>
      </c>
      <c r="D951" t="s">
        <v>5266</v>
      </c>
      <c r="E951" t="s">
        <v>5267</v>
      </c>
      <c r="F951">
        <v>3</v>
      </c>
      <c r="G951">
        <v>0</v>
      </c>
    </row>
    <row r="952" spans="1:7">
      <c r="A952" s="115" t="s">
        <v>2771</v>
      </c>
      <c r="B952" s="113" t="s">
        <v>2772</v>
      </c>
      <c r="C952" s="113" t="s">
        <v>2773</v>
      </c>
      <c r="D952" t="s">
        <v>5266</v>
      </c>
      <c r="E952" t="s">
        <v>5267</v>
      </c>
      <c r="F952">
        <v>3</v>
      </c>
      <c r="G952">
        <v>0</v>
      </c>
    </row>
    <row r="953" spans="1:7">
      <c r="A953" s="115" t="s">
        <v>2774</v>
      </c>
      <c r="B953" s="113" t="s">
        <v>2775</v>
      </c>
      <c r="C953" s="113" t="s">
        <v>2776</v>
      </c>
      <c r="D953" t="s">
        <v>5266</v>
      </c>
      <c r="E953" t="s">
        <v>5267</v>
      </c>
      <c r="F953">
        <v>3</v>
      </c>
      <c r="G953">
        <v>0</v>
      </c>
    </row>
    <row r="954" spans="1:7">
      <c r="A954" s="115" t="s">
        <v>2777</v>
      </c>
      <c r="B954" s="113" t="s">
        <v>2778</v>
      </c>
      <c r="C954" s="113" t="s">
        <v>2779</v>
      </c>
      <c r="D954" t="s">
        <v>5266</v>
      </c>
      <c r="E954" t="s">
        <v>5267</v>
      </c>
      <c r="F954">
        <v>3</v>
      </c>
      <c r="G954">
        <v>0</v>
      </c>
    </row>
    <row r="955" spans="1:7">
      <c r="A955" s="115" t="s">
        <v>2780</v>
      </c>
      <c r="B955" s="113" t="s">
        <v>2781</v>
      </c>
      <c r="C955" s="113" t="s">
        <v>2782</v>
      </c>
      <c r="D955" t="s">
        <v>5266</v>
      </c>
      <c r="E955" t="s">
        <v>5267</v>
      </c>
      <c r="F955">
        <v>3</v>
      </c>
      <c r="G955">
        <v>0</v>
      </c>
    </row>
    <row r="956" spans="1:7">
      <c r="A956" s="115" t="s">
        <v>2783</v>
      </c>
      <c r="B956" s="113" t="s">
        <v>2784</v>
      </c>
      <c r="C956" s="113" t="s">
        <v>2785</v>
      </c>
      <c r="D956" t="s">
        <v>5266</v>
      </c>
      <c r="E956" t="s">
        <v>5267</v>
      </c>
      <c r="F956">
        <v>3</v>
      </c>
      <c r="G956">
        <v>0</v>
      </c>
    </row>
    <row r="957" spans="1:7">
      <c r="A957" s="115" t="s">
        <v>2786</v>
      </c>
      <c r="B957" s="113" t="s">
        <v>2787</v>
      </c>
      <c r="C957" s="113" t="s">
        <v>2788</v>
      </c>
      <c r="D957" t="s">
        <v>5266</v>
      </c>
      <c r="E957" t="s">
        <v>5267</v>
      </c>
      <c r="F957">
        <v>3</v>
      </c>
      <c r="G957">
        <v>0</v>
      </c>
    </row>
    <row r="958" spans="1:7">
      <c r="A958" s="115" t="s">
        <v>2789</v>
      </c>
      <c r="B958" s="113" t="s">
        <v>2166</v>
      </c>
      <c r="C958" s="113" t="s">
        <v>2790</v>
      </c>
      <c r="D958" t="s">
        <v>5266</v>
      </c>
      <c r="E958" t="s">
        <v>5267</v>
      </c>
      <c r="F958">
        <v>3</v>
      </c>
      <c r="G958">
        <v>0</v>
      </c>
    </row>
    <row r="959" spans="1:7">
      <c r="A959" s="115" t="s">
        <v>2791</v>
      </c>
      <c r="B959" s="113" t="s">
        <v>2792</v>
      </c>
      <c r="C959" s="113" t="s">
        <v>2793</v>
      </c>
      <c r="D959" t="s">
        <v>5266</v>
      </c>
      <c r="E959" t="s">
        <v>5267</v>
      </c>
      <c r="F959">
        <v>3</v>
      </c>
      <c r="G959">
        <v>0</v>
      </c>
    </row>
    <row r="960" spans="1:7">
      <c r="A960" s="115" t="s">
        <v>2794</v>
      </c>
      <c r="B960" s="113" t="s">
        <v>2795</v>
      </c>
      <c r="C960" s="113" t="s">
        <v>2796</v>
      </c>
      <c r="D960" t="s">
        <v>5266</v>
      </c>
      <c r="E960" t="s">
        <v>5267</v>
      </c>
      <c r="F960">
        <v>3</v>
      </c>
      <c r="G960">
        <v>0</v>
      </c>
    </row>
    <row r="961" spans="1:7">
      <c r="A961" s="115" t="s">
        <v>2797</v>
      </c>
      <c r="B961" s="113" t="s">
        <v>2798</v>
      </c>
      <c r="C961" s="113" t="s">
        <v>2799</v>
      </c>
      <c r="D961" t="s">
        <v>5266</v>
      </c>
      <c r="E961" t="s">
        <v>5267</v>
      </c>
      <c r="F961">
        <v>3</v>
      </c>
      <c r="G961">
        <v>0</v>
      </c>
    </row>
    <row r="962" spans="1:7">
      <c r="A962" s="115" t="s">
        <v>2800</v>
      </c>
      <c r="B962" s="113" t="s">
        <v>2801</v>
      </c>
      <c r="C962" s="113" t="s">
        <v>2802</v>
      </c>
      <c r="D962" t="s">
        <v>5266</v>
      </c>
      <c r="E962" t="s">
        <v>5267</v>
      </c>
      <c r="F962">
        <v>3</v>
      </c>
      <c r="G962">
        <v>0</v>
      </c>
    </row>
    <row r="963" spans="1:7">
      <c r="A963" s="115" t="s">
        <v>2803</v>
      </c>
      <c r="B963" s="113" t="s">
        <v>2804</v>
      </c>
      <c r="C963" s="113" t="s">
        <v>2805</v>
      </c>
      <c r="D963" t="s">
        <v>5266</v>
      </c>
      <c r="E963" t="s">
        <v>5267</v>
      </c>
      <c r="F963">
        <v>3</v>
      </c>
      <c r="G963">
        <v>0</v>
      </c>
    </row>
    <row r="964" spans="1:7">
      <c r="A964" s="115" t="s">
        <v>2806</v>
      </c>
      <c r="B964" s="113" t="s">
        <v>2807</v>
      </c>
      <c r="C964" s="113" t="s">
        <v>2808</v>
      </c>
      <c r="D964" t="s">
        <v>5266</v>
      </c>
      <c r="E964" t="s">
        <v>5267</v>
      </c>
      <c r="F964">
        <v>3</v>
      </c>
      <c r="G964">
        <v>0</v>
      </c>
    </row>
    <row r="965" spans="1:7">
      <c r="A965" s="115" t="s">
        <v>2809</v>
      </c>
      <c r="B965" s="113" t="s">
        <v>2810</v>
      </c>
      <c r="C965" s="113" t="s">
        <v>2811</v>
      </c>
      <c r="D965" t="s">
        <v>5266</v>
      </c>
      <c r="E965" t="s">
        <v>5267</v>
      </c>
      <c r="F965">
        <v>3</v>
      </c>
      <c r="G965">
        <v>0</v>
      </c>
    </row>
    <row r="966" spans="1:7">
      <c r="A966" s="115" t="s">
        <v>2812</v>
      </c>
      <c r="B966" s="113" t="s">
        <v>2813</v>
      </c>
      <c r="C966" s="113" t="s">
        <v>2814</v>
      </c>
      <c r="D966" t="s">
        <v>5266</v>
      </c>
      <c r="E966" t="s">
        <v>5267</v>
      </c>
      <c r="F966">
        <v>3</v>
      </c>
      <c r="G966">
        <v>0</v>
      </c>
    </row>
    <row r="967" spans="1:7">
      <c r="A967" s="115" t="s">
        <v>2815</v>
      </c>
      <c r="B967" s="113" t="s">
        <v>2816</v>
      </c>
      <c r="C967" s="113" t="s">
        <v>2817</v>
      </c>
      <c r="D967" t="s">
        <v>5266</v>
      </c>
      <c r="E967" t="s">
        <v>5267</v>
      </c>
      <c r="F967">
        <v>3</v>
      </c>
      <c r="G967">
        <v>0</v>
      </c>
    </row>
    <row r="968" spans="1:7">
      <c r="A968" s="115" t="s">
        <v>2818</v>
      </c>
      <c r="B968" s="113" t="s">
        <v>2819</v>
      </c>
      <c r="C968" s="113" t="s">
        <v>2820</v>
      </c>
      <c r="D968" t="s">
        <v>5266</v>
      </c>
      <c r="E968" t="s">
        <v>5267</v>
      </c>
      <c r="F968">
        <v>3</v>
      </c>
      <c r="G968">
        <v>0</v>
      </c>
    </row>
    <row r="969" spans="1:7">
      <c r="A969" s="115" t="s">
        <v>2821</v>
      </c>
      <c r="B969" s="113" t="s">
        <v>2822</v>
      </c>
      <c r="C969" s="113" t="s">
        <v>2823</v>
      </c>
      <c r="D969" t="s">
        <v>5266</v>
      </c>
      <c r="E969" t="s">
        <v>5267</v>
      </c>
      <c r="F969">
        <v>3</v>
      </c>
      <c r="G969">
        <v>0</v>
      </c>
    </row>
    <row r="970" spans="1:7">
      <c r="A970" s="115" t="s">
        <v>2824</v>
      </c>
      <c r="B970" s="113" t="s">
        <v>2825</v>
      </c>
      <c r="C970" s="113" t="s">
        <v>2826</v>
      </c>
      <c r="D970" t="s">
        <v>5266</v>
      </c>
      <c r="E970" t="s">
        <v>5267</v>
      </c>
      <c r="F970">
        <v>3</v>
      </c>
      <c r="G970">
        <v>0</v>
      </c>
    </row>
    <row r="971" spans="1:7">
      <c r="A971" s="115" t="s">
        <v>2827</v>
      </c>
      <c r="B971" s="113" t="s">
        <v>2828</v>
      </c>
      <c r="C971" s="113" t="s">
        <v>2829</v>
      </c>
      <c r="D971" t="s">
        <v>5266</v>
      </c>
      <c r="E971" t="s">
        <v>5267</v>
      </c>
      <c r="F971">
        <v>3</v>
      </c>
      <c r="G971">
        <v>0</v>
      </c>
    </row>
    <row r="972" spans="1:7">
      <c r="A972" s="115" t="s">
        <v>2830</v>
      </c>
      <c r="B972" s="113" t="s">
        <v>2831</v>
      </c>
      <c r="C972" s="113" t="s">
        <v>2832</v>
      </c>
      <c r="D972" t="s">
        <v>5266</v>
      </c>
      <c r="E972" t="s">
        <v>5267</v>
      </c>
      <c r="F972">
        <v>3</v>
      </c>
      <c r="G972">
        <v>0</v>
      </c>
    </row>
    <row r="973" spans="1:7">
      <c r="A973" s="115" t="s">
        <v>2833</v>
      </c>
      <c r="B973" s="113" t="s">
        <v>2834</v>
      </c>
      <c r="C973" s="113" t="s">
        <v>2835</v>
      </c>
      <c r="D973" t="s">
        <v>5266</v>
      </c>
      <c r="E973" t="s">
        <v>5267</v>
      </c>
      <c r="F973">
        <v>3</v>
      </c>
      <c r="G973">
        <v>0</v>
      </c>
    </row>
    <row r="974" spans="1:7">
      <c r="A974" s="115" t="s">
        <v>5142</v>
      </c>
      <c r="B974" s="113" t="s">
        <v>5150</v>
      </c>
      <c r="C974" s="113" t="s">
        <v>2796</v>
      </c>
      <c r="D974" t="s">
        <v>5266</v>
      </c>
      <c r="E974" t="s">
        <v>5267</v>
      </c>
      <c r="F974">
        <v>3</v>
      </c>
      <c r="G974">
        <v>0</v>
      </c>
    </row>
    <row r="975" spans="1:7">
      <c r="A975" s="115" t="s">
        <v>2836</v>
      </c>
      <c r="B975" s="113" t="s">
        <v>2837</v>
      </c>
      <c r="C975" s="113" t="s">
        <v>2838</v>
      </c>
      <c r="D975" t="s">
        <v>5266</v>
      </c>
      <c r="E975" t="s">
        <v>5267</v>
      </c>
      <c r="F975">
        <v>3</v>
      </c>
      <c r="G975">
        <v>0</v>
      </c>
    </row>
    <row r="976" spans="1:7">
      <c r="A976" s="115" t="s">
        <v>2839</v>
      </c>
      <c r="B976" s="113" t="s">
        <v>2840</v>
      </c>
      <c r="C976" s="113" t="s">
        <v>2841</v>
      </c>
      <c r="D976" t="s">
        <v>5266</v>
      </c>
      <c r="E976" t="s">
        <v>5267</v>
      </c>
      <c r="F976">
        <v>3</v>
      </c>
      <c r="G976">
        <v>0</v>
      </c>
    </row>
    <row r="977" spans="1:7">
      <c r="A977" s="115" t="s">
        <v>2842</v>
      </c>
      <c r="B977" s="113" t="s">
        <v>2843</v>
      </c>
      <c r="C977" s="113" t="s">
        <v>2844</v>
      </c>
      <c r="D977" t="s">
        <v>5266</v>
      </c>
      <c r="E977" t="s">
        <v>5267</v>
      </c>
      <c r="F977">
        <v>3</v>
      </c>
      <c r="G977">
        <v>0</v>
      </c>
    </row>
    <row r="978" spans="1:7">
      <c r="A978" s="115" t="s">
        <v>2845</v>
      </c>
      <c r="B978" s="113" t="s">
        <v>2846</v>
      </c>
      <c r="C978" s="113" t="s">
        <v>2847</v>
      </c>
      <c r="D978" t="s">
        <v>5266</v>
      </c>
      <c r="E978" t="s">
        <v>5267</v>
      </c>
      <c r="F978">
        <v>3</v>
      </c>
      <c r="G978">
        <v>0</v>
      </c>
    </row>
    <row r="979" spans="1:7">
      <c r="A979" s="115" t="s">
        <v>2848</v>
      </c>
      <c r="B979" s="113" t="s">
        <v>2849</v>
      </c>
      <c r="C979" s="113" t="s">
        <v>2850</v>
      </c>
      <c r="D979" t="s">
        <v>5266</v>
      </c>
      <c r="E979" t="s">
        <v>5267</v>
      </c>
      <c r="F979">
        <v>3</v>
      </c>
      <c r="G979">
        <v>0</v>
      </c>
    </row>
    <row r="980" spans="1:7">
      <c r="A980" s="115" t="s">
        <v>2851</v>
      </c>
      <c r="B980" s="113" t="s">
        <v>2852</v>
      </c>
      <c r="C980" s="113" t="s">
        <v>2853</v>
      </c>
      <c r="D980" t="s">
        <v>5266</v>
      </c>
      <c r="E980" t="s">
        <v>5267</v>
      </c>
      <c r="F980">
        <v>3</v>
      </c>
      <c r="G980">
        <v>0</v>
      </c>
    </row>
    <row r="981" spans="1:7">
      <c r="A981" s="115" t="s">
        <v>2854</v>
      </c>
      <c r="B981" s="113" t="s">
        <v>2855</v>
      </c>
      <c r="C981" s="113" t="s">
        <v>2856</v>
      </c>
      <c r="D981" t="s">
        <v>5266</v>
      </c>
      <c r="E981" t="s">
        <v>5267</v>
      </c>
      <c r="F981">
        <v>3</v>
      </c>
      <c r="G981">
        <v>0</v>
      </c>
    </row>
    <row r="982" spans="1:7">
      <c r="A982" s="115" t="s">
        <v>2857</v>
      </c>
      <c r="B982" s="113" t="s">
        <v>2858</v>
      </c>
      <c r="C982" s="113" t="s">
        <v>2859</v>
      </c>
      <c r="D982" t="s">
        <v>5266</v>
      </c>
      <c r="E982" t="s">
        <v>5267</v>
      </c>
      <c r="F982">
        <v>3</v>
      </c>
      <c r="G982">
        <v>0</v>
      </c>
    </row>
    <row r="983" spans="1:7">
      <c r="A983" s="115" t="s">
        <v>2860</v>
      </c>
      <c r="B983" s="113" t="s">
        <v>2861</v>
      </c>
      <c r="C983" s="113" t="s">
        <v>2862</v>
      </c>
      <c r="D983" t="s">
        <v>5266</v>
      </c>
      <c r="E983" t="s">
        <v>5267</v>
      </c>
      <c r="F983">
        <v>3</v>
      </c>
      <c r="G983">
        <v>0</v>
      </c>
    </row>
    <row r="984" spans="1:7">
      <c r="A984" s="115" t="s">
        <v>2863</v>
      </c>
      <c r="B984" s="113" t="s">
        <v>2864</v>
      </c>
      <c r="C984" s="113" t="s">
        <v>2865</v>
      </c>
      <c r="D984" t="s">
        <v>5266</v>
      </c>
      <c r="E984" t="s">
        <v>5267</v>
      </c>
      <c r="F984">
        <v>3</v>
      </c>
      <c r="G984">
        <v>0</v>
      </c>
    </row>
    <row r="985" spans="1:7">
      <c r="A985" s="115" t="s">
        <v>2866</v>
      </c>
      <c r="B985" s="113" t="s">
        <v>2867</v>
      </c>
      <c r="C985" s="113" t="s">
        <v>2868</v>
      </c>
      <c r="D985" t="s">
        <v>5266</v>
      </c>
      <c r="E985" t="s">
        <v>5267</v>
      </c>
      <c r="F985">
        <v>3</v>
      </c>
      <c r="G985">
        <v>0</v>
      </c>
    </row>
    <row r="986" spans="1:7">
      <c r="A986" s="115" t="s">
        <v>2869</v>
      </c>
      <c r="B986" s="113" t="s">
        <v>2870</v>
      </c>
      <c r="C986" s="113" t="s">
        <v>2871</v>
      </c>
      <c r="D986" t="s">
        <v>5266</v>
      </c>
      <c r="E986" t="s">
        <v>5267</v>
      </c>
      <c r="F986">
        <v>3</v>
      </c>
      <c r="G986">
        <v>0</v>
      </c>
    </row>
    <row r="987" spans="1:7">
      <c r="A987" s="115" t="s">
        <v>2872</v>
      </c>
      <c r="B987" s="113" t="s">
        <v>2873</v>
      </c>
      <c r="C987" s="113" t="s">
        <v>2874</v>
      </c>
      <c r="D987" t="s">
        <v>5266</v>
      </c>
      <c r="E987" t="s">
        <v>5267</v>
      </c>
      <c r="F987">
        <v>3</v>
      </c>
      <c r="G987">
        <v>0</v>
      </c>
    </row>
    <row r="988" spans="1:7">
      <c r="A988" s="115" t="s">
        <v>2875</v>
      </c>
      <c r="B988" s="113" t="s">
        <v>2876</v>
      </c>
      <c r="C988" s="113" t="s">
        <v>2877</v>
      </c>
      <c r="D988" t="s">
        <v>5266</v>
      </c>
      <c r="E988" t="s">
        <v>5267</v>
      </c>
      <c r="F988">
        <v>3</v>
      </c>
      <c r="G988">
        <v>0</v>
      </c>
    </row>
    <row r="989" spans="1:7">
      <c r="A989" s="115" t="s">
        <v>2878</v>
      </c>
      <c r="B989" s="113" t="s">
        <v>2879</v>
      </c>
      <c r="C989" s="113" t="s">
        <v>2880</v>
      </c>
      <c r="D989" t="s">
        <v>5266</v>
      </c>
      <c r="E989" t="s">
        <v>5267</v>
      </c>
      <c r="F989">
        <v>3</v>
      </c>
      <c r="G989">
        <v>0</v>
      </c>
    </row>
    <row r="990" spans="1:7">
      <c r="A990" s="115" t="s">
        <v>2881</v>
      </c>
      <c r="B990" s="113" t="s">
        <v>1041</v>
      </c>
      <c r="C990" s="113" t="s">
        <v>2882</v>
      </c>
      <c r="D990" t="s">
        <v>5266</v>
      </c>
      <c r="E990" t="s">
        <v>5267</v>
      </c>
      <c r="F990">
        <v>3</v>
      </c>
      <c r="G990">
        <v>0</v>
      </c>
    </row>
    <row r="991" spans="1:7">
      <c r="A991" s="115" t="s">
        <v>2883</v>
      </c>
      <c r="B991" s="113" t="s">
        <v>2884</v>
      </c>
      <c r="C991" s="113" t="s">
        <v>2885</v>
      </c>
      <c r="D991" t="s">
        <v>5266</v>
      </c>
      <c r="E991" t="s">
        <v>5267</v>
      </c>
      <c r="F991">
        <v>3</v>
      </c>
      <c r="G991">
        <v>0</v>
      </c>
    </row>
    <row r="992" spans="1:7">
      <c r="A992" s="115" t="s">
        <v>2886</v>
      </c>
      <c r="B992" s="113" t="s">
        <v>2887</v>
      </c>
      <c r="C992" s="113" t="s">
        <v>2888</v>
      </c>
      <c r="D992" t="s">
        <v>5266</v>
      </c>
      <c r="E992" t="s">
        <v>5267</v>
      </c>
      <c r="F992">
        <v>3</v>
      </c>
      <c r="G992">
        <v>0</v>
      </c>
    </row>
    <row r="993" spans="1:7">
      <c r="A993" s="115" t="s">
        <v>2889</v>
      </c>
      <c r="B993" s="113" t="s">
        <v>2890</v>
      </c>
      <c r="C993" s="113" t="s">
        <v>2891</v>
      </c>
      <c r="D993" t="s">
        <v>5266</v>
      </c>
      <c r="E993" t="s">
        <v>5267</v>
      </c>
      <c r="F993">
        <v>3</v>
      </c>
      <c r="G993">
        <v>0</v>
      </c>
    </row>
    <row r="994" spans="1:7">
      <c r="A994" s="115" t="s">
        <v>2892</v>
      </c>
      <c r="B994" s="113" t="s">
        <v>2893</v>
      </c>
      <c r="C994" s="113" t="s">
        <v>2894</v>
      </c>
      <c r="D994" t="s">
        <v>5266</v>
      </c>
      <c r="E994" t="s">
        <v>5267</v>
      </c>
      <c r="F994">
        <v>3</v>
      </c>
      <c r="G994">
        <v>0</v>
      </c>
    </row>
    <row r="995" spans="1:7">
      <c r="A995" s="115" t="s">
        <v>2895</v>
      </c>
      <c r="B995" s="113" t="s">
        <v>2896</v>
      </c>
      <c r="C995" s="113" t="s">
        <v>2897</v>
      </c>
      <c r="D995" t="s">
        <v>5266</v>
      </c>
      <c r="E995" t="s">
        <v>5267</v>
      </c>
      <c r="F995">
        <v>3</v>
      </c>
      <c r="G995">
        <v>0</v>
      </c>
    </row>
    <row r="996" spans="1:7">
      <c r="A996" s="115" t="s">
        <v>2898</v>
      </c>
      <c r="B996" s="113" t="s">
        <v>2899</v>
      </c>
      <c r="C996" s="113" t="s">
        <v>2900</v>
      </c>
      <c r="D996" t="s">
        <v>5266</v>
      </c>
      <c r="E996" t="s">
        <v>5267</v>
      </c>
      <c r="F996">
        <v>3</v>
      </c>
      <c r="G996">
        <v>0</v>
      </c>
    </row>
    <row r="997" spans="1:7">
      <c r="A997" s="115" t="s">
        <v>2901</v>
      </c>
      <c r="B997" s="113" t="s">
        <v>2902</v>
      </c>
      <c r="C997" s="113" t="s">
        <v>2903</v>
      </c>
      <c r="D997" t="s">
        <v>5266</v>
      </c>
      <c r="E997" t="s">
        <v>5267</v>
      </c>
      <c r="F997">
        <v>3</v>
      </c>
      <c r="G997">
        <v>0</v>
      </c>
    </row>
    <row r="998" spans="1:7">
      <c r="A998" s="115" t="s">
        <v>2904</v>
      </c>
      <c r="B998" s="113" t="s">
        <v>1447</v>
      </c>
      <c r="C998" s="113" t="s">
        <v>2905</v>
      </c>
      <c r="D998" t="s">
        <v>5266</v>
      </c>
      <c r="E998" t="s">
        <v>5267</v>
      </c>
      <c r="F998">
        <v>3</v>
      </c>
      <c r="G998">
        <v>0</v>
      </c>
    </row>
    <row r="999" spans="1:7">
      <c r="A999" s="115" t="s">
        <v>2906</v>
      </c>
      <c r="B999" s="113" t="s">
        <v>357</v>
      </c>
      <c r="C999" s="113" t="s">
        <v>2907</v>
      </c>
      <c r="D999" t="s">
        <v>5266</v>
      </c>
      <c r="E999" t="s">
        <v>5267</v>
      </c>
      <c r="F999">
        <v>3</v>
      </c>
      <c r="G999">
        <v>0</v>
      </c>
    </row>
    <row r="1000" spans="1:7">
      <c r="A1000" s="115" t="s">
        <v>2908</v>
      </c>
      <c r="B1000" s="113" t="s">
        <v>2909</v>
      </c>
      <c r="C1000" s="113" t="s">
        <v>2910</v>
      </c>
      <c r="D1000" t="s">
        <v>5266</v>
      </c>
      <c r="E1000" t="s">
        <v>5267</v>
      </c>
      <c r="F1000">
        <v>3</v>
      </c>
      <c r="G1000">
        <v>0</v>
      </c>
    </row>
    <row r="1001" spans="1:7">
      <c r="A1001" s="115" t="s">
        <v>2911</v>
      </c>
      <c r="B1001" s="113" t="s">
        <v>2912</v>
      </c>
      <c r="C1001" s="113" t="s">
        <v>2913</v>
      </c>
      <c r="D1001" t="s">
        <v>5266</v>
      </c>
      <c r="E1001" t="s">
        <v>5267</v>
      </c>
      <c r="F1001">
        <v>3</v>
      </c>
      <c r="G1001">
        <v>0</v>
      </c>
    </row>
    <row r="1002" spans="1:7">
      <c r="A1002" s="115" t="s">
        <v>2914</v>
      </c>
      <c r="B1002" s="113" t="s">
        <v>514</v>
      </c>
      <c r="C1002" s="113" t="s">
        <v>2915</v>
      </c>
      <c r="D1002" t="s">
        <v>5266</v>
      </c>
      <c r="E1002" t="s">
        <v>5267</v>
      </c>
      <c r="F1002">
        <v>3</v>
      </c>
      <c r="G1002">
        <v>0</v>
      </c>
    </row>
    <row r="1003" spans="1:7">
      <c r="A1003" s="115" t="s">
        <v>2916</v>
      </c>
      <c r="B1003" s="113" t="s">
        <v>2917</v>
      </c>
      <c r="C1003" s="113" t="s">
        <v>2918</v>
      </c>
      <c r="D1003" t="s">
        <v>5266</v>
      </c>
      <c r="E1003" t="s">
        <v>5267</v>
      </c>
      <c r="F1003">
        <v>3</v>
      </c>
      <c r="G1003">
        <v>0</v>
      </c>
    </row>
    <row r="1004" spans="1:7">
      <c r="A1004" s="115" t="s">
        <v>2919</v>
      </c>
      <c r="B1004" s="113" t="s">
        <v>2920</v>
      </c>
      <c r="C1004" s="113" t="s">
        <v>2921</v>
      </c>
      <c r="D1004" t="s">
        <v>5266</v>
      </c>
      <c r="E1004" t="s">
        <v>5267</v>
      </c>
      <c r="F1004">
        <v>3</v>
      </c>
      <c r="G1004">
        <v>0</v>
      </c>
    </row>
    <row r="1005" spans="1:7">
      <c r="A1005" s="115" t="s">
        <v>2922</v>
      </c>
      <c r="B1005" s="113" t="s">
        <v>2923</v>
      </c>
      <c r="C1005" s="113" t="s">
        <v>2924</v>
      </c>
      <c r="D1005" t="s">
        <v>5266</v>
      </c>
      <c r="E1005" t="s">
        <v>5267</v>
      </c>
      <c r="F1005">
        <v>3</v>
      </c>
      <c r="G1005">
        <v>0</v>
      </c>
    </row>
    <row r="1006" spans="1:7">
      <c r="A1006" s="115" t="s">
        <v>2925</v>
      </c>
      <c r="B1006" s="113" t="s">
        <v>2926</v>
      </c>
      <c r="C1006" s="113" t="s">
        <v>2927</v>
      </c>
      <c r="D1006" t="s">
        <v>5266</v>
      </c>
      <c r="E1006" t="s">
        <v>5267</v>
      </c>
      <c r="F1006">
        <v>3</v>
      </c>
      <c r="G1006">
        <v>0</v>
      </c>
    </row>
    <row r="1007" spans="1:7">
      <c r="A1007" s="115" t="s">
        <v>2928</v>
      </c>
      <c r="B1007" s="113" t="s">
        <v>2929</v>
      </c>
      <c r="C1007" s="113" t="s">
        <v>2930</v>
      </c>
      <c r="D1007" t="s">
        <v>5266</v>
      </c>
      <c r="E1007" t="s">
        <v>5267</v>
      </c>
      <c r="F1007">
        <v>3</v>
      </c>
      <c r="G1007">
        <v>0</v>
      </c>
    </row>
    <row r="1008" spans="1:7">
      <c r="A1008" s="115" t="s">
        <v>2931</v>
      </c>
      <c r="B1008" s="113" t="s">
        <v>2405</v>
      </c>
      <c r="C1008" s="113" t="s">
        <v>2932</v>
      </c>
      <c r="D1008" t="s">
        <v>5266</v>
      </c>
      <c r="E1008" t="s">
        <v>5267</v>
      </c>
      <c r="F1008">
        <v>3</v>
      </c>
      <c r="G1008">
        <v>0</v>
      </c>
    </row>
    <row r="1009" spans="1:7">
      <c r="A1009" s="115" t="s">
        <v>2933</v>
      </c>
      <c r="B1009" s="113" t="s">
        <v>2934</v>
      </c>
      <c r="C1009" s="113" t="s">
        <v>2935</v>
      </c>
      <c r="D1009" t="s">
        <v>5266</v>
      </c>
      <c r="E1009" t="s">
        <v>5267</v>
      </c>
      <c r="F1009">
        <v>3</v>
      </c>
      <c r="G1009">
        <v>0</v>
      </c>
    </row>
    <row r="1010" spans="1:7">
      <c r="A1010" s="115" t="s">
        <v>2936</v>
      </c>
      <c r="B1010" s="113" t="s">
        <v>882</v>
      </c>
      <c r="C1010" s="113" t="s">
        <v>2937</v>
      </c>
      <c r="D1010" t="s">
        <v>5266</v>
      </c>
      <c r="E1010" t="s">
        <v>5267</v>
      </c>
      <c r="F1010">
        <v>3</v>
      </c>
      <c r="G1010">
        <v>0</v>
      </c>
    </row>
    <row r="1011" spans="1:7">
      <c r="A1011" s="115" t="s">
        <v>2938</v>
      </c>
      <c r="B1011" s="113" t="s">
        <v>371</v>
      </c>
      <c r="C1011" s="113" t="s">
        <v>2939</v>
      </c>
      <c r="D1011" t="s">
        <v>5266</v>
      </c>
      <c r="E1011" t="s">
        <v>5267</v>
      </c>
      <c r="F1011">
        <v>3</v>
      </c>
      <c r="G1011">
        <v>0</v>
      </c>
    </row>
    <row r="1012" spans="1:7">
      <c r="A1012" s="115" t="s">
        <v>2940</v>
      </c>
      <c r="B1012" s="113" t="s">
        <v>2941</v>
      </c>
      <c r="C1012" s="113" t="s">
        <v>2942</v>
      </c>
      <c r="D1012" t="s">
        <v>5266</v>
      </c>
      <c r="E1012" t="s">
        <v>5267</v>
      </c>
      <c r="F1012">
        <v>3</v>
      </c>
      <c r="G1012">
        <v>0</v>
      </c>
    </row>
    <row r="1013" spans="1:7">
      <c r="A1013" s="115" t="s">
        <v>2943</v>
      </c>
      <c r="B1013" s="113" t="s">
        <v>2944</v>
      </c>
      <c r="C1013" s="113" t="s">
        <v>2945</v>
      </c>
      <c r="D1013" t="s">
        <v>5266</v>
      </c>
      <c r="E1013" t="s">
        <v>5267</v>
      </c>
      <c r="F1013">
        <v>3</v>
      </c>
      <c r="G1013">
        <v>0</v>
      </c>
    </row>
    <row r="1014" spans="1:7">
      <c r="A1014" s="115" t="s">
        <v>2946</v>
      </c>
      <c r="B1014" s="113" t="s">
        <v>2947</v>
      </c>
      <c r="C1014" s="113" t="s">
        <v>2948</v>
      </c>
      <c r="D1014" t="s">
        <v>5266</v>
      </c>
      <c r="E1014" t="s">
        <v>5267</v>
      </c>
      <c r="F1014">
        <v>3</v>
      </c>
      <c r="G1014">
        <v>0</v>
      </c>
    </row>
    <row r="1015" spans="1:7">
      <c r="A1015" s="115" t="s">
        <v>2949</v>
      </c>
      <c r="B1015" s="113" t="s">
        <v>2950</v>
      </c>
      <c r="C1015" s="113" t="s">
        <v>2951</v>
      </c>
      <c r="D1015" t="s">
        <v>5266</v>
      </c>
      <c r="E1015" t="s">
        <v>5267</v>
      </c>
      <c r="F1015">
        <v>3</v>
      </c>
      <c r="G1015">
        <v>0</v>
      </c>
    </row>
    <row r="1016" spans="1:7">
      <c r="A1016" s="115" t="s">
        <v>2952</v>
      </c>
      <c r="B1016" s="113" t="s">
        <v>2953</v>
      </c>
      <c r="C1016" s="113" t="s">
        <v>2954</v>
      </c>
      <c r="D1016" t="s">
        <v>5266</v>
      </c>
      <c r="E1016" t="s">
        <v>5267</v>
      </c>
      <c r="F1016">
        <v>3</v>
      </c>
      <c r="G1016">
        <v>0</v>
      </c>
    </row>
    <row r="1017" spans="1:7">
      <c r="A1017" s="115" t="s">
        <v>2955</v>
      </c>
      <c r="B1017" s="113" t="s">
        <v>2956</v>
      </c>
      <c r="C1017" s="113" t="s">
        <v>2957</v>
      </c>
      <c r="D1017" t="s">
        <v>5266</v>
      </c>
      <c r="E1017" t="s">
        <v>5267</v>
      </c>
      <c r="F1017">
        <v>3</v>
      </c>
      <c r="G1017">
        <v>0</v>
      </c>
    </row>
    <row r="1018" spans="1:7">
      <c r="A1018" s="115" t="s">
        <v>2958</v>
      </c>
      <c r="B1018" s="113" t="s">
        <v>2959</v>
      </c>
      <c r="C1018" s="113" t="s">
        <v>2960</v>
      </c>
      <c r="D1018" t="s">
        <v>5266</v>
      </c>
      <c r="E1018" t="s">
        <v>5267</v>
      </c>
      <c r="F1018">
        <v>3</v>
      </c>
      <c r="G1018">
        <v>0</v>
      </c>
    </row>
    <row r="1019" spans="1:7">
      <c r="A1019" s="115" t="s">
        <v>2961</v>
      </c>
      <c r="B1019" s="113" t="s">
        <v>503</v>
      </c>
      <c r="C1019" s="113" t="s">
        <v>2962</v>
      </c>
      <c r="D1019" t="s">
        <v>5266</v>
      </c>
      <c r="E1019" t="s">
        <v>5267</v>
      </c>
      <c r="F1019">
        <v>3</v>
      </c>
      <c r="G1019">
        <v>0</v>
      </c>
    </row>
    <row r="1020" spans="1:7">
      <c r="A1020" s="115" t="s">
        <v>2963</v>
      </c>
      <c r="B1020" s="113" t="s">
        <v>2964</v>
      </c>
      <c r="C1020" s="113" t="s">
        <v>2965</v>
      </c>
      <c r="D1020" t="s">
        <v>5266</v>
      </c>
      <c r="E1020" t="s">
        <v>5267</v>
      </c>
      <c r="F1020">
        <v>3</v>
      </c>
      <c r="G1020">
        <v>0</v>
      </c>
    </row>
    <row r="1021" spans="1:7">
      <c r="A1021" s="115" t="s">
        <v>2966</v>
      </c>
      <c r="B1021" s="113" t="s">
        <v>2967</v>
      </c>
      <c r="C1021" s="113" t="s">
        <v>2968</v>
      </c>
      <c r="D1021" t="s">
        <v>5266</v>
      </c>
      <c r="E1021" t="s">
        <v>5267</v>
      </c>
      <c r="F1021">
        <v>3</v>
      </c>
      <c r="G1021">
        <v>0</v>
      </c>
    </row>
    <row r="1022" spans="1:7">
      <c r="A1022" s="115" t="s">
        <v>2969</v>
      </c>
      <c r="B1022" s="113" t="s">
        <v>2970</v>
      </c>
      <c r="C1022" s="113" t="s">
        <v>2971</v>
      </c>
      <c r="D1022" t="s">
        <v>5266</v>
      </c>
      <c r="E1022" t="s">
        <v>5267</v>
      </c>
      <c r="F1022">
        <v>3</v>
      </c>
      <c r="G1022">
        <v>0</v>
      </c>
    </row>
    <row r="1023" spans="1:7">
      <c r="A1023" s="115" t="s">
        <v>2972</v>
      </c>
      <c r="B1023" s="113" t="s">
        <v>2973</v>
      </c>
      <c r="C1023" s="113" t="s">
        <v>2974</v>
      </c>
      <c r="D1023" t="s">
        <v>5266</v>
      </c>
      <c r="E1023" t="s">
        <v>5267</v>
      </c>
      <c r="F1023">
        <v>3</v>
      </c>
      <c r="G1023">
        <v>0</v>
      </c>
    </row>
    <row r="1024" spans="1:7">
      <c r="A1024" s="115" t="s">
        <v>2975</v>
      </c>
      <c r="B1024" s="113" t="s">
        <v>2976</v>
      </c>
      <c r="C1024" s="113" t="s">
        <v>2977</v>
      </c>
      <c r="D1024" t="s">
        <v>5266</v>
      </c>
      <c r="E1024" t="s">
        <v>5267</v>
      </c>
      <c r="F1024">
        <v>3</v>
      </c>
      <c r="G1024">
        <v>0</v>
      </c>
    </row>
    <row r="1025" spans="1:7">
      <c r="A1025" s="115" t="s">
        <v>2978</v>
      </c>
      <c r="B1025" s="113" t="s">
        <v>2979</v>
      </c>
      <c r="C1025" s="113" t="s">
        <v>2980</v>
      </c>
      <c r="D1025" t="s">
        <v>5266</v>
      </c>
      <c r="E1025" t="s">
        <v>5267</v>
      </c>
      <c r="F1025">
        <v>3</v>
      </c>
      <c r="G1025">
        <v>0</v>
      </c>
    </row>
    <row r="1026" spans="1:7">
      <c r="A1026" s="115" t="s">
        <v>2981</v>
      </c>
      <c r="B1026" s="113" t="s">
        <v>2982</v>
      </c>
      <c r="C1026" s="113" t="s">
        <v>2983</v>
      </c>
      <c r="D1026" t="s">
        <v>5266</v>
      </c>
      <c r="E1026" t="s">
        <v>5267</v>
      </c>
      <c r="F1026">
        <v>3</v>
      </c>
      <c r="G1026">
        <v>0</v>
      </c>
    </row>
    <row r="1027" spans="1:7">
      <c r="A1027" s="115" t="s">
        <v>2984</v>
      </c>
      <c r="B1027" s="113" t="s">
        <v>2985</v>
      </c>
      <c r="C1027" s="113" t="s">
        <v>2986</v>
      </c>
      <c r="D1027" t="s">
        <v>5266</v>
      </c>
      <c r="E1027" t="s">
        <v>5267</v>
      </c>
      <c r="F1027">
        <v>3</v>
      </c>
      <c r="G1027">
        <v>0</v>
      </c>
    </row>
    <row r="1028" spans="1:7">
      <c r="A1028" s="115" t="s">
        <v>2987</v>
      </c>
      <c r="B1028" s="113" t="s">
        <v>2988</v>
      </c>
      <c r="C1028" s="113" t="s">
        <v>2989</v>
      </c>
      <c r="D1028" t="s">
        <v>5266</v>
      </c>
      <c r="E1028" t="s">
        <v>5267</v>
      </c>
      <c r="F1028">
        <v>3</v>
      </c>
      <c r="G1028">
        <v>0</v>
      </c>
    </row>
    <row r="1029" spans="1:7">
      <c r="A1029" s="115" t="s">
        <v>2990</v>
      </c>
      <c r="B1029" s="113" t="s">
        <v>2991</v>
      </c>
      <c r="C1029" s="113" t="s">
        <v>2992</v>
      </c>
      <c r="D1029" t="s">
        <v>5266</v>
      </c>
      <c r="E1029" t="s">
        <v>5267</v>
      </c>
      <c r="F1029">
        <v>3</v>
      </c>
      <c r="G1029">
        <v>0</v>
      </c>
    </row>
    <row r="1030" spans="1:7">
      <c r="A1030" s="115" t="s">
        <v>2993</v>
      </c>
      <c r="B1030" s="113" t="s">
        <v>2994</v>
      </c>
      <c r="C1030" s="113" t="s">
        <v>2995</v>
      </c>
      <c r="D1030" t="s">
        <v>5266</v>
      </c>
      <c r="E1030" t="s">
        <v>5267</v>
      </c>
      <c r="F1030">
        <v>3</v>
      </c>
      <c r="G1030">
        <v>0</v>
      </c>
    </row>
    <row r="1031" spans="1:7">
      <c r="A1031" s="115" t="s">
        <v>2996</v>
      </c>
      <c r="B1031" s="113" t="s">
        <v>2997</v>
      </c>
      <c r="C1031" s="113" t="s">
        <v>2998</v>
      </c>
      <c r="D1031" t="s">
        <v>5266</v>
      </c>
      <c r="E1031" t="s">
        <v>5267</v>
      </c>
      <c r="F1031">
        <v>3</v>
      </c>
      <c r="G1031">
        <v>0</v>
      </c>
    </row>
    <row r="1032" spans="1:7">
      <c r="A1032" s="115" t="s">
        <v>2999</v>
      </c>
      <c r="B1032" s="113" t="s">
        <v>3000</v>
      </c>
      <c r="C1032" s="113" t="s">
        <v>3001</v>
      </c>
      <c r="D1032" t="s">
        <v>5266</v>
      </c>
      <c r="E1032" t="s">
        <v>5267</v>
      </c>
      <c r="F1032">
        <v>3</v>
      </c>
      <c r="G1032">
        <v>0</v>
      </c>
    </row>
    <row r="1033" spans="1:7">
      <c r="A1033" s="115" t="s">
        <v>3002</v>
      </c>
      <c r="B1033" s="113" t="s">
        <v>3003</v>
      </c>
      <c r="C1033" s="113" t="s">
        <v>3004</v>
      </c>
      <c r="D1033" t="s">
        <v>5266</v>
      </c>
      <c r="E1033" t="s">
        <v>5267</v>
      </c>
      <c r="F1033">
        <v>3</v>
      </c>
      <c r="G1033">
        <v>0</v>
      </c>
    </row>
    <row r="1034" spans="1:7">
      <c r="A1034" s="115" t="s">
        <v>3005</v>
      </c>
      <c r="B1034" s="113" t="s">
        <v>3006</v>
      </c>
      <c r="C1034" s="113" t="s">
        <v>3007</v>
      </c>
      <c r="D1034" t="s">
        <v>5266</v>
      </c>
      <c r="E1034" t="s">
        <v>5267</v>
      </c>
      <c r="F1034">
        <v>3</v>
      </c>
      <c r="G1034">
        <v>0</v>
      </c>
    </row>
    <row r="1035" spans="1:7">
      <c r="A1035" s="115" t="s">
        <v>3008</v>
      </c>
      <c r="B1035" s="113" t="s">
        <v>3009</v>
      </c>
      <c r="C1035" s="113" t="s">
        <v>3010</v>
      </c>
      <c r="D1035" t="s">
        <v>5266</v>
      </c>
      <c r="E1035" t="s">
        <v>5267</v>
      </c>
      <c r="F1035">
        <v>3</v>
      </c>
      <c r="G1035">
        <v>0</v>
      </c>
    </row>
    <row r="1036" spans="1:7">
      <c r="A1036" s="115" t="s">
        <v>3011</v>
      </c>
      <c r="B1036" s="113" t="s">
        <v>3012</v>
      </c>
      <c r="C1036" s="113" t="s">
        <v>3013</v>
      </c>
      <c r="D1036" t="s">
        <v>5266</v>
      </c>
      <c r="E1036" t="s">
        <v>5267</v>
      </c>
      <c r="F1036">
        <v>3</v>
      </c>
      <c r="G1036">
        <v>0</v>
      </c>
    </row>
    <row r="1037" spans="1:7">
      <c r="A1037" s="115" t="s">
        <v>3014</v>
      </c>
      <c r="B1037" s="113" t="s">
        <v>3015</v>
      </c>
      <c r="C1037" s="113" t="s">
        <v>3016</v>
      </c>
      <c r="D1037" t="s">
        <v>5266</v>
      </c>
      <c r="E1037" t="s">
        <v>5267</v>
      </c>
      <c r="F1037">
        <v>3</v>
      </c>
      <c r="G1037">
        <v>0</v>
      </c>
    </row>
    <row r="1038" spans="1:7">
      <c r="A1038" s="115" t="s">
        <v>3017</v>
      </c>
      <c r="B1038" s="113" t="s">
        <v>3018</v>
      </c>
      <c r="C1038" s="113" t="s">
        <v>3019</v>
      </c>
      <c r="D1038" t="s">
        <v>5266</v>
      </c>
      <c r="E1038" t="s">
        <v>5267</v>
      </c>
      <c r="F1038">
        <v>3</v>
      </c>
      <c r="G1038">
        <v>0</v>
      </c>
    </row>
    <row r="1039" spans="1:7">
      <c r="A1039" s="115" t="s">
        <v>3020</v>
      </c>
      <c r="B1039" s="113" t="s">
        <v>3021</v>
      </c>
      <c r="C1039" s="113" t="s">
        <v>3022</v>
      </c>
      <c r="D1039" t="s">
        <v>5266</v>
      </c>
      <c r="E1039" t="s">
        <v>5267</v>
      </c>
      <c r="F1039">
        <v>3</v>
      </c>
      <c r="G1039">
        <v>0</v>
      </c>
    </row>
    <row r="1040" spans="1:7">
      <c r="A1040" s="115" t="s">
        <v>3023</v>
      </c>
      <c r="B1040" s="113" t="s">
        <v>3024</v>
      </c>
      <c r="C1040" s="113" t="s">
        <v>3025</v>
      </c>
      <c r="D1040" t="s">
        <v>5266</v>
      </c>
      <c r="E1040" t="s">
        <v>5267</v>
      </c>
      <c r="F1040">
        <v>3</v>
      </c>
      <c r="G1040">
        <v>0</v>
      </c>
    </row>
    <row r="1041" spans="1:7">
      <c r="A1041" s="115" t="s">
        <v>3026</v>
      </c>
      <c r="B1041" s="113" t="s">
        <v>3027</v>
      </c>
      <c r="C1041" s="113" t="s">
        <v>3028</v>
      </c>
      <c r="D1041" t="s">
        <v>5266</v>
      </c>
      <c r="E1041" t="s">
        <v>5267</v>
      </c>
      <c r="F1041">
        <v>3</v>
      </c>
      <c r="G1041">
        <v>0</v>
      </c>
    </row>
    <row r="1042" spans="1:7">
      <c r="A1042" s="115" t="s">
        <v>3029</v>
      </c>
      <c r="B1042" s="113" t="s">
        <v>3030</v>
      </c>
      <c r="C1042" s="113" t="s">
        <v>3031</v>
      </c>
      <c r="D1042" t="s">
        <v>5266</v>
      </c>
      <c r="E1042" t="s">
        <v>5267</v>
      </c>
      <c r="F1042">
        <v>3</v>
      </c>
      <c r="G1042">
        <v>0</v>
      </c>
    </row>
    <row r="1043" spans="1:7">
      <c r="A1043" s="115" t="s">
        <v>3032</v>
      </c>
      <c r="B1043" s="113" t="s">
        <v>1032</v>
      </c>
      <c r="C1043" s="113" t="s">
        <v>3033</v>
      </c>
      <c r="D1043" t="s">
        <v>5266</v>
      </c>
      <c r="E1043" t="s">
        <v>5267</v>
      </c>
      <c r="F1043">
        <v>3</v>
      </c>
      <c r="G1043">
        <v>0</v>
      </c>
    </row>
    <row r="1044" spans="1:7">
      <c r="A1044" s="115" t="s">
        <v>3034</v>
      </c>
      <c r="B1044" s="113" t="s">
        <v>3035</v>
      </c>
      <c r="C1044" s="113" t="s">
        <v>3036</v>
      </c>
      <c r="D1044" t="s">
        <v>5266</v>
      </c>
      <c r="E1044" t="s">
        <v>5267</v>
      </c>
      <c r="F1044">
        <v>3</v>
      </c>
      <c r="G1044">
        <v>0</v>
      </c>
    </row>
    <row r="1045" spans="1:7">
      <c r="A1045" s="115" t="s">
        <v>3037</v>
      </c>
      <c r="B1045" s="113" t="s">
        <v>3038</v>
      </c>
      <c r="C1045" s="113" t="s">
        <v>3039</v>
      </c>
      <c r="D1045" t="s">
        <v>5266</v>
      </c>
      <c r="E1045" t="s">
        <v>5267</v>
      </c>
      <c r="F1045">
        <v>3</v>
      </c>
      <c r="G1045">
        <v>0</v>
      </c>
    </row>
    <row r="1046" spans="1:7">
      <c r="A1046" s="115" t="s">
        <v>3040</v>
      </c>
      <c r="B1046" s="113" t="s">
        <v>3041</v>
      </c>
      <c r="C1046" s="113" t="s">
        <v>3042</v>
      </c>
      <c r="D1046" t="s">
        <v>5266</v>
      </c>
      <c r="E1046" t="s">
        <v>5267</v>
      </c>
      <c r="F1046">
        <v>3</v>
      </c>
      <c r="G1046">
        <v>0</v>
      </c>
    </row>
    <row r="1047" spans="1:7">
      <c r="A1047" s="115" t="s">
        <v>3043</v>
      </c>
      <c r="B1047" s="113" t="s">
        <v>3044</v>
      </c>
      <c r="C1047" s="113" t="s">
        <v>3045</v>
      </c>
      <c r="D1047" t="s">
        <v>5266</v>
      </c>
      <c r="E1047" t="s">
        <v>5267</v>
      </c>
      <c r="F1047">
        <v>3</v>
      </c>
      <c r="G1047">
        <v>0</v>
      </c>
    </row>
    <row r="1048" spans="1:7">
      <c r="A1048" s="115" t="s">
        <v>3046</v>
      </c>
      <c r="B1048" s="113" t="s">
        <v>933</v>
      </c>
      <c r="C1048" s="113" t="s">
        <v>3047</v>
      </c>
      <c r="D1048" t="s">
        <v>5266</v>
      </c>
      <c r="E1048" t="s">
        <v>5267</v>
      </c>
      <c r="F1048">
        <v>3</v>
      </c>
      <c r="G1048">
        <v>0</v>
      </c>
    </row>
    <row r="1049" spans="1:7">
      <c r="A1049" s="115" t="s">
        <v>3048</v>
      </c>
      <c r="B1049" s="113" t="s">
        <v>3049</v>
      </c>
      <c r="C1049" s="113" t="s">
        <v>3050</v>
      </c>
      <c r="D1049" t="s">
        <v>5266</v>
      </c>
      <c r="E1049" t="s">
        <v>5267</v>
      </c>
      <c r="F1049">
        <v>3</v>
      </c>
      <c r="G1049">
        <v>0</v>
      </c>
    </row>
    <row r="1050" spans="1:7">
      <c r="A1050" s="115" t="s">
        <v>3051</v>
      </c>
      <c r="B1050" s="113" t="s">
        <v>3052</v>
      </c>
      <c r="C1050" s="113" t="s">
        <v>3053</v>
      </c>
      <c r="D1050" t="s">
        <v>5266</v>
      </c>
      <c r="E1050" t="s">
        <v>5267</v>
      </c>
      <c r="F1050">
        <v>3</v>
      </c>
      <c r="G1050">
        <v>0</v>
      </c>
    </row>
    <row r="1051" spans="1:7">
      <c r="A1051" s="115" t="s">
        <v>3054</v>
      </c>
      <c r="B1051" s="113" t="s">
        <v>3055</v>
      </c>
      <c r="C1051" s="113" t="s">
        <v>3056</v>
      </c>
      <c r="D1051" t="s">
        <v>5266</v>
      </c>
      <c r="E1051" t="s">
        <v>5267</v>
      </c>
      <c r="F1051">
        <v>3</v>
      </c>
      <c r="G1051">
        <v>0</v>
      </c>
    </row>
    <row r="1052" spans="1:7">
      <c r="A1052" s="115" t="s">
        <v>3057</v>
      </c>
      <c r="B1052" s="113" t="s">
        <v>3058</v>
      </c>
      <c r="C1052" s="113" t="s">
        <v>3059</v>
      </c>
      <c r="D1052" t="s">
        <v>5266</v>
      </c>
      <c r="E1052" t="s">
        <v>5267</v>
      </c>
      <c r="F1052">
        <v>3</v>
      </c>
      <c r="G1052">
        <v>0</v>
      </c>
    </row>
    <row r="1053" spans="1:7">
      <c r="A1053" s="115" t="s">
        <v>3060</v>
      </c>
      <c r="B1053" s="113" t="s">
        <v>3061</v>
      </c>
      <c r="C1053" s="113" t="s">
        <v>3062</v>
      </c>
      <c r="D1053" t="s">
        <v>5266</v>
      </c>
      <c r="E1053" t="s">
        <v>5267</v>
      </c>
      <c r="F1053">
        <v>3</v>
      </c>
      <c r="G1053">
        <v>0</v>
      </c>
    </row>
    <row r="1054" spans="1:7">
      <c r="A1054" s="115" t="s">
        <v>3063</v>
      </c>
      <c r="B1054" s="113" t="s">
        <v>3064</v>
      </c>
      <c r="C1054" s="113" t="s">
        <v>3065</v>
      </c>
      <c r="D1054" t="s">
        <v>5266</v>
      </c>
      <c r="E1054" t="s">
        <v>5267</v>
      </c>
      <c r="F1054">
        <v>3</v>
      </c>
      <c r="G1054">
        <v>0</v>
      </c>
    </row>
    <row r="1055" spans="1:7">
      <c r="A1055" s="115" t="s">
        <v>3066</v>
      </c>
      <c r="B1055" s="113" t="s">
        <v>3067</v>
      </c>
      <c r="C1055" s="113" t="s">
        <v>3068</v>
      </c>
      <c r="D1055" t="s">
        <v>5266</v>
      </c>
      <c r="E1055" t="s">
        <v>5267</v>
      </c>
      <c r="F1055">
        <v>3</v>
      </c>
      <c r="G1055">
        <v>0</v>
      </c>
    </row>
    <row r="1056" spans="1:7">
      <c r="A1056" s="115" t="s">
        <v>3069</v>
      </c>
      <c r="B1056" s="113" t="s">
        <v>3070</v>
      </c>
      <c r="C1056" s="113" t="s">
        <v>3071</v>
      </c>
      <c r="D1056" t="s">
        <v>5266</v>
      </c>
      <c r="E1056" t="s">
        <v>5267</v>
      </c>
      <c r="F1056">
        <v>3</v>
      </c>
      <c r="G1056">
        <v>0</v>
      </c>
    </row>
    <row r="1057" spans="1:7">
      <c r="A1057" s="115" t="s">
        <v>3072</v>
      </c>
      <c r="B1057" s="113" t="s">
        <v>3073</v>
      </c>
      <c r="C1057" s="113" t="s">
        <v>3074</v>
      </c>
      <c r="D1057" t="s">
        <v>5266</v>
      </c>
      <c r="E1057" t="s">
        <v>5267</v>
      </c>
      <c r="F1057">
        <v>3</v>
      </c>
      <c r="G1057">
        <v>0</v>
      </c>
    </row>
    <row r="1058" spans="1:7">
      <c r="A1058" s="115" t="s">
        <v>3075</v>
      </c>
      <c r="B1058" s="113" t="s">
        <v>3076</v>
      </c>
      <c r="C1058" s="113" t="s">
        <v>3077</v>
      </c>
      <c r="D1058" t="s">
        <v>5266</v>
      </c>
      <c r="E1058" t="s">
        <v>5267</v>
      </c>
      <c r="F1058">
        <v>3</v>
      </c>
      <c r="G1058">
        <v>0</v>
      </c>
    </row>
    <row r="1059" spans="1:7">
      <c r="A1059" s="115" t="s">
        <v>3078</v>
      </c>
      <c r="B1059" s="113" t="s">
        <v>3079</v>
      </c>
      <c r="C1059" s="113" t="s">
        <v>3080</v>
      </c>
      <c r="D1059" t="s">
        <v>5266</v>
      </c>
      <c r="E1059" t="s">
        <v>5267</v>
      </c>
      <c r="F1059">
        <v>3</v>
      </c>
      <c r="G1059">
        <v>0</v>
      </c>
    </row>
    <row r="1060" spans="1:7">
      <c r="A1060" s="115" t="s">
        <v>3081</v>
      </c>
      <c r="B1060" s="113" t="s">
        <v>3082</v>
      </c>
      <c r="C1060" s="113" t="s">
        <v>3083</v>
      </c>
      <c r="D1060" t="s">
        <v>5266</v>
      </c>
      <c r="E1060" t="s">
        <v>5267</v>
      </c>
      <c r="F1060">
        <v>3</v>
      </c>
      <c r="G1060">
        <v>0</v>
      </c>
    </row>
    <row r="1061" spans="1:7">
      <c r="A1061" s="115" t="s">
        <v>3084</v>
      </c>
      <c r="B1061" s="113" t="s">
        <v>3085</v>
      </c>
      <c r="C1061" s="113" t="s">
        <v>3086</v>
      </c>
      <c r="D1061" t="s">
        <v>5266</v>
      </c>
      <c r="E1061" t="s">
        <v>5267</v>
      </c>
      <c r="F1061">
        <v>3</v>
      </c>
      <c r="G1061">
        <v>0</v>
      </c>
    </row>
    <row r="1062" spans="1:7">
      <c r="A1062" s="115" t="s">
        <v>3087</v>
      </c>
      <c r="B1062" s="113" t="s">
        <v>3088</v>
      </c>
      <c r="C1062" s="113" t="s">
        <v>3089</v>
      </c>
      <c r="D1062" t="s">
        <v>5266</v>
      </c>
      <c r="E1062" t="s">
        <v>5267</v>
      </c>
      <c r="F1062">
        <v>3</v>
      </c>
      <c r="G1062">
        <v>0</v>
      </c>
    </row>
    <row r="1063" spans="1:7">
      <c r="A1063" s="115" t="s">
        <v>3090</v>
      </c>
      <c r="B1063" s="113" t="s">
        <v>3091</v>
      </c>
      <c r="C1063" s="113" t="s">
        <v>3092</v>
      </c>
      <c r="D1063" t="s">
        <v>5266</v>
      </c>
      <c r="E1063" t="s">
        <v>5267</v>
      </c>
      <c r="F1063">
        <v>3</v>
      </c>
      <c r="G1063">
        <v>0</v>
      </c>
    </row>
    <row r="1064" spans="1:7">
      <c r="A1064" s="115" t="s">
        <v>3093</v>
      </c>
      <c r="B1064" s="113" t="s">
        <v>3094</v>
      </c>
      <c r="C1064" s="113" t="s">
        <v>3095</v>
      </c>
      <c r="D1064" t="s">
        <v>5266</v>
      </c>
      <c r="E1064" t="s">
        <v>5267</v>
      </c>
      <c r="F1064">
        <v>3</v>
      </c>
      <c r="G1064">
        <v>0</v>
      </c>
    </row>
    <row r="1065" spans="1:7">
      <c r="A1065" s="115" t="s">
        <v>3096</v>
      </c>
      <c r="B1065" s="113" t="s">
        <v>3097</v>
      </c>
      <c r="C1065" s="113" t="s">
        <v>3098</v>
      </c>
      <c r="D1065" t="s">
        <v>5266</v>
      </c>
      <c r="E1065" t="s">
        <v>5267</v>
      </c>
      <c r="F1065">
        <v>3</v>
      </c>
      <c r="G1065">
        <v>0</v>
      </c>
    </row>
    <row r="1066" spans="1:7">
      <c r="A1066" s="115" t="s">
        <v>3099</v>
      </c>
      <c r="B1066" s="113" t="s">
        <v>3100</v>
      </c>
      <c r="C1066" s="113" t="s">
        <v>3101</v>
      </c>
      <c r="D1066" t="s">
        <v>5266</v>
      </c>
      <c r="E1066" t="s">
        <v>5267</v>
      </c>
      <c r="F1066">
        <v>3</v>
      </c>
      <c r="G1066">
        <v>0</v>
      </c>
    </row>
    <row r="1067" spans="1:7">
      <c r="A1067" s="115" t="s">
        <v>3102</v>
      </c>
      <c r="B1067" s="113" t="s">
        <v>3103</v>
      </c>
      <c r="C1067" s="113" t="s">
        <v>3104</v>
      </c>
      <c r="D1067" t="s">
        <v>5266</v>
      </c>
      <c r="E1067" t="s">
        <v>5267</v>
      </c>
      <c r="F1067">
        <v>3</v>
      </c>
      <c r="G1067">
        <v>0</v>
      </c>
    </row>
    <row r="1068" spans="1:7">
      <c r="A1068" s="115" t="s">
        <v>3105</v>
      </c>
      <c r="B1068" s="113" t="s">
        <v>3106</v>
      </c>
      <c r="C1068" s="113" t="s">
        <v>3107</v>
      </c>
      <c r="D1068" t="s">
        <v>5266</v>
      </c>
      <c r="E1068" t="s">
        <v>5267</v>
      </c>
      <c r="F1068">
        <v>3</v>
      </c>
      <c r="G1068">
        <v>0</v>
      </c>
    </row>
    <row r="1069" spans="1:7">
      <c r="A1069" s="115" t="s">
        <v>3108</v>
      </c>
      <c r="B1069" s="113" t="s">
        <v>3109</v>
      </c>
      <c r="C1069" s="113" t="s">
        <v>3110</v>
      </c>
      <c r="D1069" t="s">
        <v>5266</v>
      </c>
      <c r="E1069" t="s">
        <v>5267</v>
      </c>
      <c r="F1069">
        <v>3</v>
      </c>
      <c r="G1069">
        <v>0</v>
      </c>
    </row>
    <row r="1070" spans="1:7">
      <c r="A1070" s="115" t="s">
        <v>3111</v>
      </c>
      <c r="B1070" s="113" t="s">
        <v>3112</v>
      </c>
      <c r="C1070" s="113" t="s">
        <v>3113</v>
      </c>
      <c r="D1070" t="s">
        <v>5266</v>
      </c>
      <c r="E1070" t="s">
        <v>5267</v>
      </c>
      <c r="F1070">
        <v>3</v>
      </c>
      <c r="G1070">
        <v>0</v>
      </c>
    </row>
    <row r="1071" spans="1:7">
      <c r="A1071" s="115" t="s">
        <v>3114</v>
      </c>
      <c r="B1071" s="113" t="s">
        <v>3115</v>
      </c>
      <c r="C1071" s="113" t="s">
        <v>3116</v>
      </c>
      <c r="D1071" t="s">
        <v>5266</v>
      </c>
      <c r="E1071" t="s">
        <v>5267</v>
      </c>
      <c r="F1071">
        <v>3</v>
      </c>
      <c r="G1071">
        <v>0</v>
      </c>
    </row>
    <row r="1072" spans="1:7">
      <c r="A1072" s="115" t="s">
        <v>3117</v>
      </c>
      <c r="B1072" s="113" t="s">
        <v>3118</v>
      </c>
      <c r="C1072" s="113" t="s">
        <v>3119</v>
      </c>
      <c r="D1072" t="s">
        <v>5266</v>
      </c>
      <c r="E1072" t="s">
        <v>5267</v>
      </c>
      <c r="F1072">
        <v>3</v>
      </c>
      <c r="G1072">
        <v>0</v>
      </c>
    </row>
    <row r="1073" spans="1:7">
      <c r="A1073" s="115" t="s">
        <v>3120</v>
      </c>
      <c r="B1073" s="113" t="s">
        <v>3121</v>
      </c>
      <c r="C1073" s="113" t="s">
        <v>3122</v>
      </c>
      <c r="D1073" t="s">
        <v>5266</v>
      </c>
      <c r="E1073" t="s">
        <v>5267</v>
      </c>
      <c r="F1073">
        <v>3</v>
      </c>
      <c r="G1073">
        <v>0</v>
      </c>
    </row>
    <row r="1074" spans="1:7">
      <c r="A1074" s="115" t="s">
        <v>3123</v>
      </c>
      <c r="B1074" s="113" t="s">
        <v>3124</v>
      </c>
      <c r="C1074" s="113" t="s">
        <v>3125</v>
      </c>
      <c r="D1074" t="s">
        <v>5266</v>
      </c>
      <c r="E1074" t="s">
        <v>5267</v>
      </c>
      <c r="F1074">
        <v>3</v>
      </c>
      <c r="G1074">
        <v>0</v>
      </c>
    </row>
    <row r="1075" spans="1:7">
      <c r="A1075" s="115" t="s">
        <v>3126</v>
      </c>
      <c r="B1075" s="113" t="s">
        <v>3127</v>
      </c>
      <c r="C1075" s="113" t="s">
        <v>3128</v>
      </c>
      <c r="D1075" t="s">
        <v>5266</v>
      </c>
      <c r="E1075" t="s">
        <v>5267</v>
      </c>
      <c r="F1075">
        <v>3</v>
      </c>
      <c r="G1075">
        <v>0</v>
      </c>
    </row>
    <row r="1076" spans="1:7">
      <c r="A1076" s="115" t="s">
        <v>3129</v>
      </c>
      <c r="B1076" s="113" t="s">
        <v>3130</v>
      </c>
      <c r="C1076" s="113" t="s">
        <v>3131</v>
      </c>
      <c r="D1076" t="s">
        <v>5266</v>
      </c>
      <c r="E1076" t="s">
        <v>5267</v>
      </c>
      <c r="F1076">
        <v>3</v>
      </c>
      <c r="G1076">
        <v>0</v>
      </c>
    </row>
    <row r="1077" spans="1:7">
      <c r="A1077" s="115" t="s">
        <v>3132</v>
      </c>
      <c r="B1077" s="113" t="s">
        <v>3133</v>
      </c>
      <c r="C1077" s="113" t="s">
        <v>3134</v>
      </c>
      <c r="D1077" t="s">
        <v>5266</v>
      </c>
      <c r="E1077" t="s">
        <v>5267</v>
      </c>
      <c r="F1077">
        <v>3</v>
      </c>
      <c r="G1077">
        <v>0</v>
      </c>
    </row>
    <row r="1078" spans="1:7">
      <c r="A1078" s="115" t="s">
        <v>3135</v>
      </c>
      <c r="B1078" s="113" t="s">
        <v>3136</v>
      </c>
      <c r="C1078" s="113" t="s">
        <v>3137</v>
      </c>
      <c r="D1078" t="s">
        <v>5266</v>
      </c>
      <c r="E1078" t="s">
        <v>5267</v>
      </c>
      <c r="F1078">
        <v>3</v>
      </c>
      <c r="G1078">
        <v>0</v>
      </c>
    </row>
    <row r="1079" spans="1:7">
      <c r="A1079" s="115" t="s">
        <v>3138</v>
      </c>
      <c r="B1079" s="113" t="s">
        <v>3139</v>
      </c>
      <c r="C1079" s="113" t="s">
        <v>3140</v>
      </c>
      <c r="D1079" t="s">
        <v>5266</v>
      </c>
      <c r="E1079" t="s">
        <v>5267</v>
      </c>
      <c r="F1079">
        <v>3</v>
      </c>
      <c r="G1079">
        <v>0</v>
      </c>
    </row>
    <row r="1080" spans="1:7">
      <c r="A1080" s="115" t="s">
        <v>3141</v>
      </c>
      <c r="B1080" s="113" t="s">
        <v>3142</v>
      </c>
      <c r="C1080" s="113" t="s">
        <v>3143</v>
      </c>
      <c r="D1080" t="s">
        <v>5266</v>
      </c>
      <c r="E1080" t="s">
        <v>5267</v>
      </c>
      <c r="F1080">
        <v>3</v>
      </c>
      <c r="G1080">
        <v>0</v>
      </c>
    </row>
    <row r="1081" spans="1:7">
      <c r="A1081" s="115" t="s">
        <v>3144</v>
      </c>
      <c r="B1081" s="113" t="s">
        <v>3145</v>
      </c>
      <c r="C1081" s="113" t="s">
        <v>3146</v>
      </c>
      <c r="D1081" t="s">
        <v>5266</v>
      </c>
      <c r="E1081" t="s">
        <v>5267</v>
      </c>
      <c r="F1081">
        <v>3</v>
      </c>
      <c r="G1081">
        <v>0</v>
      </c>
    </row>
    <row r="1082" spans="1:7">
      <c r="A1082" s="115" t="s">
        <v>3147</v>
      </c>
      <c r="B1082" s="113" t="s">
        <v>3148</v>
      </c>
      <c r="C1082" s="113" t="s">
        <v>3149</v>
      </c>
      <c r="D1082" t="s">
        <v>5266</v>
      </c>
      <c r="E1082" t="s">
        <v>5267</v>
      </c>
      <c r="F1082">
        <v>3</v>
      </c>
      <c r="G1082">
        <v>0</v>
      </c>
    </row>
    <row r="1083" spans="1:7">
      <c r="A1083" s="115" t="s">
        <v>3150</v>
      </c>
      <c r="B1083" s="113" t="s">
        <v>3151</v>
      </c>
      <c r="C1083" s="113" t="s">
        <v>3152</v>
      </c>
      <c r="D1083" t="s">
        <v>5266</v>
      </c>
      <c r="E1083" t="s">
        <v>5267</v>
      </c>
      <c r="F1083">
        <v>3</v>
      </c>
      <c r="G1083">
        <v>0</v>
      </c>
    </row>
    <row r="1084" spans="1:7">
      <c r="A1084" s="115" t="s">
        <v>3153</v>
      </c>
      <c r="B1084" s="113" t="s">
        <v>3154</v>
      </c>
      <c r="C1084" s="113" t="s">
        <v>3155</v>
      </c>
      <c r="D1084" t="s">
        <v>5266</v>
      </c>
      <c r="E1084" t="s">
        <v>5267</v>
      </c>
      <c r="F1084">
        <v>3</v>
      </c>
      <c r="G1084">
        <v>0</v>
      </c>
    </row>
    <row r="1085" spans="1:7">
      <c r="A1085" s="115" t="s">
        <v>3156</v>
      </c>
      <c r="B1085" s="113" t="s">
        <v>3157</v>
      </c>
      <c r="C1085" s="113" t="s">
        <v>3158</v>
      </c>
      <c r="D1085" t="s">
        <v>5266</v>
      </c>
      <c r="E1085" t="s">
        <v>5267</v>
      </c>
      <c r="F1085">
        <v>3</v>
      </c>
      <c r="G1085">
        <v>0</v>
      </c>
    </row>
    <row r="1086" spans="1:7">
      <c r="A1086" s="115" t="s">
        <v>3159</v>
      </c>
      <c r="B1086" s="113" t="s">
        <v>3160</v>
      </c>
      <c r="C1086" s="113" t="s">
        <v>3161</v>
      </c>
      <c r="D1086" t="s">
        <v>5266</v>
      </c>
      <c r="E1086" t="s">
        <v>5267</v>
      </c>
      <c r="F1086">
        <v>3</v>
      </c>
      <c r="G1086">
        <v>0</v>
      </c>
    </row>
    <row r="1087" spans="1:7">
      <c r="A1087" s="115" t="s">
        <v>3162</v>
      </c>
      <c r="B1087" s="113" t="s">
        <v>3163</v>
      </c>
      <c r="C1087" s="113" t="s">
        <v>3164</v>
      </c>
      <c r="D1087" t="s">
        <v>5266</v>
      </c>
      <c r="E1087" t="s">
        <v>5267</v>
      </c>
      <c r="F1087">
        <v>3</v>
      </c>
      <c r="G1087">
        <v>0</v>
      </c>
    </row>
    <row r="1088" spans="1:7">
      <c r="A1088" s="115" t="s">
        <v>3165</v>
      </c>
      <c r="B1088" s="113" t="s">
        <v>3166</v>
      </c>
      <c r="C1088" s="113" t="s">
        <v>3167</v>
      </c>
      <c r="D1088" t="s">
        <v>5266</v>
      </c>
      <c r="E1088" t="s">
        <v>5267</v>
      </c>
      <c r="F1088">
        <v>3</v>
      </c>
      <c r="G1088">
        <v>0</v>
      </c>
    </row>
    <row r="1089" spans="1:7">
      <c r="A1089" s="115" t="s">
        <v>3168</v>
      </c>
      <c r="B1089" s="113" t="s">
        <v>3169</v>
      </c>
      <c r="C1089" s="113" t="s">
        <v>3170</v>
      </c>
      <c r="D1089" t="s">
        <v>5266</v>
      </c>
      <c r="E1089" t="s">
        <v>5267</v>
      </c>
      <c r="F1089">
        <v>3</v>
      </c>
      <c r="G1089">
        <v>0</v>
      </c>
    </row>
    <row r="1090" spans="1:7">
      <c r="A1090" s="115" t="s">
        <v>3171</v>
      </c>
      <c r="B1090" s="113" t="s">
        <v>3172</v>
      </c>
      <c r="C1090" s="113" t="s">
        <v>3173</v>
      </c>
      <c r="D1090" t="s">
        <v>5266</v>
      </c>
      <c r="E1090" t="s">
        <v>5267</v>
      </c>
      <c r="F1090">
        <v>3</v>
      </c>
      <c r="G1090">
        <v>0</v>
      </c>
    </row>
    <row r="1091" spans="1:7">
      <c r="A1091" s="115" t="s">
        <v>3174</v>
      </c>
      <c r="B1091" s="113" t="s">
        <v>3175</v>
      </c>
      <c r="C1091" s="113" t="s">
        <v>3176</v>
      </c>
      <c r="D1091" t="s">
        <v>5266</v>
      </c>
      <c r="E1091" t="s">
        <v>5267</v>
      </c>
      <c r="F1091">
        <v>3</v>
      </c>
      <c r="G1091">
        <v>0</v>
      </c>
    </row>
    <row r="1092" spans="1:7">
      <c r="A1092" s="115" t="s">
        <v>3177</v>
      </c>
      <c r="B1092" s="113" t="s">
        <v>3178</v>
      </c>
      <c r="C1092" s="113" t="s">
        <v>3179</v>
      </c>
      <c r="D1092" t="s">
        <v>5266</v>
      </c>
      <c r="E1092" t="s">
        <v>5267</v>
      </c>
      <c r="F1092">
        <v>3</v>
      </c>
      <c r="G1092">
        <v>0</v>
      </c>
    </row>
    <row r="1093" spans="1:7">
      <c r="A1093" s="115" t="s">
        <v>3180</v>
      </c>
      <c r="B1093" s="113" t="s">
        <v>3181</v>
      </c>
      <c r="C1093" s="113" t="s">
        <v>3182</v>
      </c>
      <c r="D1093" t="s">
        <v>5266</v>
      </c>
      <c r="E1093" t="s">
        <v>5267</v>
      </c>
      <c r="F1093">
        <v>3</v>
      </c>
      <c r="G1093">
        <v>0</v>
      </c>
    </row>
    <row r="1094" spans="1:7">
      <c r="A1094" s="115" t="s">
        <v>3183</v>
      </c>
      <c r="B1094" s="113" t="s">
        <v>3184</v>
      </c>
      <c r="C1094" s="113" t="s">
        <v>3185</v>
      </c>
      <c r="D1094" t="s">
        <v>5266</v>
      </c>
      <c r="E1094" t="s">
        <v>5267</v>
      </c>
      <c r="F1094">
        <v>3</v>
      </c>
      <c r="G1094">
        <v>0</v>
      </c>
    </row>
    <row r="1095" spans="1:7">
      <c r="A1095" s="115" t="s">
        <v>3186</v>
      </c>
      <c r="B1095" s="113" t="s">
        <v>3187</v>
      </c>
      <c r="C1095" s="113" t="s">
        <v>3188</v>
      </c>
      <c r="D1095" t="s">
        <v>5266</v>
      </c>
      <c r="E1095" t="s">
        <v>5267</v>
      </c>
      <c r="F1095">
        <v>3</v>
      </c>
      <c r="G1095">
        <v>0</v>
      </c>
    </row>
    <row r="1096" spans="1:7">
      <c r="A1096" s="115" t="s">
        <v>3189</v>
      </c>
      <c r="B1096" s="113" t="s">
        <v>3190</v>
      </c>
      <c r="C1096" s="113" t="s">
        <v>3191</v>
      </c>
      <c r="D1096" t="s">
        <v>5266</v>
      </c>
      <c r="E1096" t="s">
        <v>5267</v>
      </c>
      <c r="F1096">
        <v>3</v>
      </c>
      <c r="G1096">
        <v>0</v>
      </c>
    </row>
    <row r="1097" spans="1:7">
      <c r="A1097" s="115" t="s">
        <v>3192</v>
      </c>
      <c r="B1097" s="113" t="s">
        <v>3193</v>
      </c>
      <c r="C1097" s="113" t="s">
        <v>3194</v>
      </c>
      <c r="D1097" t="s">
        <v>5266</v>
      </c>
      <c r="E1097" t="s">
        <v>5267</v>
      </c>
      <c r="F1097">
        <v>3</v>
      </c>
      <c r="G1097">
        <v>0</v>
      </c>
    </row>
    <row r="1098" spans="1:7">
      <c r="A1098" s="115" t="s">
        <v>3195</v>
      </c>
      <c r="B1098" s="113" t="s">
        <v>2188</v>
      </c>
      <c r="C1098" s="113" t="s">
        <v>3196</v>
      </c>
      <c r="D1098" t="s">
        <v>5266</v>
      </c>
      <c r="E1098" t="s">
        <v>5267</v>
      </c>
      <c r="F1098">
        <v>3</v>
      </c>
      <c r="G1098">
        <v>0</v>
      </c>
    </row>
    <row r="1099" spans="1:7">
      <c r="A1099" s="115" t="s">
        <v>3197</v>
      </c>
      <c r="B1099" s="113" t="s">
        <v>3198</v>
      </c>
      <c r="C1099" s="113" t="s">
        <v>3199</v>
      </c>
      <c r="D1099" t="s">
        <v>5266</v>
      </c>
      <c r="E1099" t="s">
        <v>5267</v>
      </c>
      <c r="F1099">
        <v>3</v>
      </c>
      <c r="G1099">
        <v>0</v>
      </c>
    </row>
    <row r="1100" spans="1:7">
      <c r="A1100" s="115" t="s">
        <v>3200</v>
      </c>
      <c r="B1100" s="113" t="s">
        <v>3201</v>
      </c>
      <c r="C1100" s="113" t="s">
        <v>3202</v>
      </c>
      <c r="D1100" t="s">
        <v>5266</v>
      </c>
      <c r="E1100" t="s">
        <v>5267</v>
      </c>
      <c r="F1100">
        <v>3</v>
      </c>
      <c r="G1100">
        <v>0</v>
      </c>
    </row>
    <row r="1101" spans="1:7">
      <c r="A1101" s="115" t="s">
        <v>3203</v>
      </c>
      <c r="B1101" s="113" t="s">
        <v>3204</v>
      </c>
      <c r="C1101" s="113" t="s">
        <v>3205</v>
      </c>
      <c r="D1101" t="s">
        <v>5266</v>
      </c>
      <c r="E1101" t="s">
        <v>5267</v>
      </c>
      <c r="F1101">
        <v>3</v>
      </c>
      <c r="G1101">
        <v>0</v>
      </c>
    </row>
    <row r="1102" spans="1:7">
      <c r="A1102" s="115" t="s">
        <v>3206</v>
      </c>
      <c r="B1102" s="113" t="s">
        <v>3207</v>
      </c>
      <c r="C1102" s="113" t="s">
        <v>3208</v>
      </c>
      <c r="D1102" t="s">
        <v>5266</v>
      </c>
      <c r="E1102" t="s">
        <v>5267</v>
      </c>
      <c r="F1102">
        <v>3</v>
      </c>
      <c r="G1102">
        <v>0</v>
      </c>
    </row>
    <row r="1103" spans="1:7">
      <c r="A1103" s="115" t="s">
        <v>3209</v>
      </c>
      <c r="B1103" s="113" t="s">
        <v>3210</v>
      </c>
      <c r="C1103" s="113" t="s">
        <v>3211</v>
      </c>
      <c r="D1103" t="s">
        <v>5266</v>
      </c>
      <c r="E1103" t="s">
        <v>5267</v>
      </c>
      <c r="F1103">
        <v>3</v>
      </c>
      <c r="G1103">
        <v>0</v>
      </c>
    </row>
    <row r="1104" spans="1:7">
      <c r="A1104" s="115" t="s">
        <v>3212</v>
      </c>
      <c r="B1104" s="113" t="s">
        <v>3213</v>
      </c>
      <c r="C1104" s="113" t="s">
        <v>3214</v>
      </c>
      <c r="D1104" t="s">
        <v>5266</v>
      </c>
      <c r="E1104" t="s">
        <v>5267</v>
      </c>
      <c r="F1104">
        <v>3</v>
      </c>
      <c r="G1104">
        <v>0</v>
      </c>
    </row>
    <row r="1105" spans="1:7">
      <c r="A1105" s="115" t="s">
        <v>3215</v>
      </c>
      <c r="B1105" s="113" t="s">
        <v>3216</v>
      </c>
      <c r="C1105" s="113" t="s">
        <v>3217</v>
      </c>
      <c r="D1105" t="s">
        <v>5266</v>
      </c>
      <c r="E1105" t="s">
        <v>5267</v>
      </c>
      <c r="F1105">
        <v>3</v>
      </c>
      <c r="G1105">
        <v>0</v>
      </c>
    </row>
    <row r="1106" spans="1:7">
      <c r="A1106" s="115" t="s">
        <v>3218</v>
      </c>
      <c r="B1106" s="113" t="s">
        <v>3219</v>
      </c>
      <c r="C1106" s="113" t="s">
        <v>3220</v>
      </c>
      <c r="D1106" t="s">
        <v>5266</v>
      </c>
      <c r="E1106" t="s">
        <v>5267</v>
      </c>
      <c r="F1106">
        <v>3</v>
      </c>
      <c r="G1106">
        <v>0</v>
      </c>
    </row>
    <row r="1107" spans="1:7">
      <c r="A1107" s="115" t="s">
        <v>5427</v>
      </c>
      <c r="B1107" s="113" t="s">
        <v>5374</v>
      </c>
      <c r="C1107" s="113"/>
      <c r="D1107" t="s">
        <v>5266</v>
      </c>
      <c r="E1107" t="s">
        <v>5267</v>
      </c>
      <c r="F1107">
        <v>3</v>
      </c>
    </row>
    <row r="1108" spans="1:7">
      <c r="A1108" s="115" t="s">
        <v>104</v>
      </c>
      <c r="B1108" s="113" t="s">
        <v>3221</v>
      </c>
      <c r="C1108" s="113" t="s">
        <v>3222</v>
      </c>
      <c r="D1108" t="s">
        <v>5348</v>
      </c>
      <c r="E1108" t="s">
        <v>4989</v>
      </c>
      <c r="F1108">
        <v>3</v>
      </c>
      <c r="G1108">
        <v>0</v>
      </c>
    </row>
    <row r="1109" spans="1:7">
      <c r="A1109" s="115" t="s">
        <v>3223</v>
      </c>
      <c r="B1109" s="113" t="s">
        <v>3224</v>
      </c>
      <c r="C1109" s="113" t="s">
        <v>3225</v>
      </c>
      <c r="D1109" t="s">
        <v>5348</v>
      </c>
      <c r="E1109" t="s">
        <v>4989</v>
      </c>
      <c r="F1109">
        <v>3</v>
      </c>
      <c r="G1109">
        <v>0</v>
      </c>
    </row>
    <row r="1110" spans="1:7">
      <c r="A1110" s="115" t="s">
        <v>3226</v>
      </c>
      <c r="B1110" s="113" t="s">
        <v>3227</v>
      </c>
      <c r="C1110" s="113" t="s">
        <v>3228</v>
      </c>
      <c r="D1110" t="s">
        <v>5348</v>
      </c>
      <c r="E1110" t="s">
        <v>4989</v>
      </c>
      <c r="F1110">
        <v>3</v>
      </c>
      <c r="G1110">
        <v>0</v>
      </c>
    </row>
    <row r="1111" spans="1:7">
      <c r="A1111" s="115" t="s">
        <v>3229</v>
      </c>
      <c r="B1111" s="113" t="s">
        <v>3230</v>
      </c>
      <c r="C1111" s="113" t="s">
        <v>3231</v>
      </c>
      <c r="D1111" t="s">
        <v>5348</v>
      </c>
      <c r="E1111" t="s">
        <v>4989</v>
      </c>
      <c r="F1111">
        <v>3</v>
      </c>
      <c r="G1111">
        <v>0</v>
      </c>
    </row>
    <row r="1112" spans="1:7">
      <c r="A1112" s="115" t="s">
        <v>124</v>
      </c>
      <c r="B1112" s="113" t="s">
        <v>3232</v>
      </c>
      <c r="C1112" s="113" t="s">
        <v>3233</v>
      </c>
      <c r="D1112" t="s">
        <v>5348</v>
      </c>
      <c r="E1112" t="s">
        <v>4989</v>
      </c>
      <c r="F1112">
        <v>3</v>
      </c>
      <c r="G1112">
        <v>0</v>
      </c>
    </row>
    <row r="1113" spans="1:7">
      <c r="A1113" s="115" t="s">
        <v>3234</v>
      </c>
      <c r="B1113" s="113" t="s">
        <v>3235</v>
      </c>
      <c r="C1113" s="113" t="s">
        <v>3236</v>
      </c>
      <c r="D1113" t="s">
        <v>5348</v>
      </c>
      <c r="E1113" t="s">
        <v>4989</v>
      </c>
      <c r="F1113">
        <v>3</v>
      </c>
      <c r="G1113">
        <v>0</v>
      </c>
    </row>
    <row r="1114" spans="1:7">
      <c r="A1114" s="115" t="s">
        <v>135</v>
      </c>
      <c r="B1114" s="113" t="s">
        <v>3237</v>
      </c>
      <c r="C1114" s="113" t="s">
        <v>3238</v>
      </c>
      <c r="D1114" t="s">
        <v>5348</v>
      </c>
      <c r="E1114" t="s">
        <v>4989</v>
      </c>
      <c r="F1114">
        <v>3</v>
      </c>
      <c r="G1114">
        <v>0</v>
      </c>
    </row>
    <row r="1115" spans="1:7">
      <c r="A1115" s="115" t="s">
        <v>131</v>
      </c>
      <c r="B1115" s="113" t="s">
        <v>3239</v>
      </c>
      <c r="C1115" s="113" t="s">
        <v>3240</v>
      </c>
      <c r="D1115" t="s">
        <v>5348</v>
      </c>
      <c r="E1115" t="s">
        <v>4989</v>
      </c>
      <c r="F1115">
        <v>3</v>
      </c>
      <c r="G1115">
        <v>0</v>
      </c>
    </row>
    <row r="1116" spans="1:7">
      <c r="A1116" s="115" t="s">
        <v>3241</v>
      </c>
      <c r="B1116" s="113" t="s">
        <v>3242</v>
      </c>
      <c r="C1116" s="113" t="s">
        <v>3243</v>
      </c>
      <c r="D1116" t="s">
        <v>5348</v>
      </c>
      <c r="E1116" t="s">
        <v>4989</v>
      </c>
      <c r="F1116">
        <v>3</v>
      </c>
      <c r="G1116">
        <v>0</v>
      </c>
    </row>
    <row r="1117" spans="1:7">
      <c r="A1117" s="115" t="s">
        <v>3244</v>
      </c>
      <c r="B1117" s="113" t="s">
        <v>3245</v>
      </c>
      <c r="C1117" s="113" t="s">
        <v>3246</v>
      </c>
      <c r="D1117" t="s">
        <v>5348</v>
      </c>
      <c r="E1117" t="s">
        <v>4989</v>
      </c>
      <c r="F1117">
        <v>3</v>
      </c>
      <c r="G1117">
        <v>0</v>
      </c>
    </row>
    <row r="1118" spans="1:7">
      <c r="A1118" s="115" t="s">
        <v>3247</v>
      </c>
      <c r="B1118" s="113" t="s">
        <v>3248</v>
      </c>
      <c r="C1118" s="113" t="s">
        <v>3249</v>
      </c>
      <c r="D1118" t="s">
        <v>5348</v>
      </c>
      <c r="E1118" t="s">
        <v>4989</v>
      </c>
      <c r="F1118">
        <v>3</v>
      </c>
      <c r="G1118">
        <v>0</v>
      </c>
    </row>
    <row r="1119" spans="1:7">
      <c r="A1119" s="115" t="s">
        <v>3250</v>
      </c>
      <c r="B1119" s="113" t="s">
        <v>3251</v>
      </c>
      <c r="C1119" s="113" t="s">
        <v>3252</v>
      </c>
      <c r="D1119" t="s">
        <v>5348</v>
      </c>
      <c r="E1119" t="s">
        <v>4989</v>
      </c>
      <c r="F1119">
        <v>3</v>
      </c>
      <c r="G1119">
        <v>0</v>
      </c>
    </row>
    <row r="1120" spans="1:7">
      <c r="A1120" s="115" t="s">
        <v>3253</v>
      </c>
      <c r="B1120" s="113" t="s">
        <v>3254</v>
      </c>
      <c r="C1120" s="113" t="s">
        <v>3255</v>
      </c>
      <c r="D1120" t="s">
        <v>5348</v>
      </c>
      <c r="E1120" t="s">
        <v>4989</v>
      </c>
      <c r="F1120">
        <v>3</v>
      </c>
      <c r="G1120">
        <v>0</v>
      </c>
    </row>
    <row r="1121" spans="1:7">
      <c r="A1121" s="115" t="s">
        <v>3256</v>
      </c>
      <c r="B1121" s="113" t="s">
        <v>3257</v>
      </c>
      <c r="C1121" s="113" t="s">
        <v>3258</v>
      </c>
      <c r="D1121" t="s">
        <v>5348</v>
      </c>
      <c r="E1121" t="s">
        <v>4989</v>
      </c>
      <c r="F1121">
        <v>3</v>
      </c>
      <c r="G1121">
        <v>0</v>
      </c>
    </row>
    <row r="1122" spans="1:7">
      <c r="A1122" s="115" t="s">
        <v>174</v>
      </c>
      <c r="B1122" s="113" t="s">
        <v>3259</v>
      </c>
      <c r="C1122" s="113" t="s">
        <v>3260</v>
      </c>
      <c r="D1122" t="s">
        <v>5348</v>
      </c>
      <c r="E1122" t="s">
        <v>4989</v>
      </c>
      <c r="F1122">
        <v>3</v>
      </c>
      <c r="G1122">
        <v>0</v>
      </c>
    </row>
    <row r="1123" spans="1:7">
      <c r="A1123" s="115" t="s">
        <v>178</v>
      </c>
      <c r="B1123" s="113" t="s">
        <v>3261</v>
      </c>
      <c r="C1123" s="113" t="s">
        <v>3262</v>
      </c>
      <c r="D1123" t="s">
        <v>5348</v>
      </c>
      <c r="E1123" t="s">
        <v>4989</v>
      </c>
      <c r="F1123">
        <v>3</v>
      </c>
      <c r="G1123">
        <v>0</v>
      </c>
    </row>
    <row r="1124" spans="1:7">
      <c r="A1124" s="115" t="s">
        <v>201</v>
      </c>
      <c r="B1124" s="113" t="s">
        <v>3263</v>
      </c>
      <c r="C1124" s="113" t="s">
        <v>3264</v>
      </c>
      <c r="D1124" t="s">
        <v>5348</v>
      </c>
      <c r="E1124" t="s">
        <v>4989</v>
      </c>
      <c r="F1124">
        <v>3</v>
      </c>
      <c r="G1124">
        <v>0</v>
      </c>
    </row>
    <row r="1125" spans="1:7">
      <c r="A1125" s="115" t="s">
        <v>208</v>
      </c>
      <c r="B1125" s="113" t="s">
        <v>3265</v>
      </c>
      <c r="C1125" s="113" t="s">
        <v>3266</v>
      </c>
      <c r="D1125" t="s">
        <v>5348</v>
      </c>
      <c r="E1125" t="s">
        <v>4989</v>
      </c>
      <c r="F1125">
        <v>3</v>
      </c>
      <c r="G1125">
        <v>0</v>
      </c>
    </row>
    <row r="1126" spans="1:7">
      <c r="A1126" s="115" t="s">
        <v>3267</v>
      </c>
      <c r="B1126" s="113" t="s">
        <v>3268</v>
      </c>
      <c r="C1126" s="113" t="s">
        <v>3269</v>
      </c>
      <c r="D1126" t="s">
        <v>5348</v>
      </c>
      <c r="E1126" t="s">
        <v>4989</v>
      </c>
      <c r="F1126">
        <v>3</v>
      </c>
      <c r="G1126">
        <v>0</v>
      </c>
    </row>
    <row r="1127" spans="1:7">
      <c r="A1127" s="115" t="s">
        <v>3270</v>
      </c>
      <c r="B1127" s="113" t="s">
        <v>3271</v>
      </c>
      <c r="C1127" s="113" t="s">
        <v>3272</v>
      </c>
      <c r="D1127" t="s">
        <v>5348</v>
      </c>
      <c r="E1127" t="s">
        <v>4989</v>
      </c>
      <c r="F1127">
        <v>3</v>
      </c>
      <c r="G1127">
        <v>0</v>
      </c>
    </row>
    <row r="1128" spans="1:7">
      <c r="A1128" s="115" t="s">
        <v>3273</v>
      </c>
      <c r="B1128" s="113" t="s">
        <v>3274</v>
      </c>
      <c r="C1128" s="113" t="s">
        <v>3275</v>
      </c>
      <c r="D1128" t="s">
        <v>5348</v>
      </c>
      <c r="E1128" t="s">
        <v>4989</v>
      </c>
      <c r="F1128">
        <v>3</v>
      </c>
      <c r="G1128">
        <v>0</v>
      </c>
    </row>
    <row r="1129" spans="1:7">
      <c r="A1129" s="115" t="s">
        <v>228</v>
      </c>
      <c r="B1129" s="113" t="s">
        <v>3276</v>
      </c>
      <c r="C1129" s="113" t="s">
        <v>3277</v>
      </c>
      <c r="D1129" t="s">
        <v>5348</v>
      </c>
      <c r="E1129" t="s">
        <v>4989</v>
      </c>
      <c r="F1129">
        <v>3</v>
      </c>
      <c r="G1129">
        <v>0</v>
      </c>
    </row>
    <row r="1130" spans="1:7">
      <c r="A1130" s="115" t="s">
        <v>3278</v>
      </c>
      <c r="B1130" s="113" t="s">
        <v>3279</v>
      </c>
      <c r="C1130" s="113" t="s">
        <v>3280</v>
      </c>
      <c r="D1130" t="s">
        <v>5348</v>
      </c>
      <c r="E1130" t="s">
        <v>4989</v>
      </c>
      <c r="F1130">
        <v>3</v>
      </c>
      <c r="G1130">
        <v>0</v>
      </c>
    </row>
    <row r="1131" spans="1:7">
      <c r="A1131" s="115" t="s">
        <v>3281</v>
      </c>
      <c r="B1131" s="113" t="s">
        <v>3282</v>
      </c>
      <c r="C1131" s="113" t="s">
        <v>3283</v>
      </c>
      <c r="D1131" t="s">
        <v>5348</v>
      </c>
      <c r="E1131" t="s">
        <v>4989</v>
      </c>
      <c r="F1131">
        <v>3</v>
      </c>
      <c r="G1131">
        <v>0</v>
      </c>
    </row>
    <row r="1132" spans="1:7">
      <c r="A1132" s="115" t="s">
        <v>3284</v>
      </c>
      <c r="B1132" s="113" t="s">
        <v>3285</v>
      </c>
      <c r="C1132" s="113" t="s">
        <v>3286</v>
      </c>
      <c r="D1132" t="s">
        <v>5348</v>
      </c>
      <c r="E1132" t="s">
        <v>4989</v>
      </c>
      <c r="F1132">
        <v>3</v>
      </c>
      <c r="G1132">
        <v>0</v>
      </c>
    </row>
    <row r="1133" spans="1:7">
      <c r="A1133" s="115" t="s">
        <v>3287</v>
      </c>
      <c r="B1133" s="113" t="s">
        <v>3288</v>
      </c>
      <c r="C1133" s="113" t="s">
        <v>3289</v>
      </c>
      <c r="D1133" t="s">
        <v>5348</v>
      </c>
      <c r="E1133" t="s">
        <v>4989</v>
      </c>
      <c r="F1133">
        <v>3</v>
      </c>
      <c r="G1133">
        <v>0</v>
      </c>
    </row>
    <row r="1134" spans="1:7">
      <c r="A1134" s="115" t="s">
        <v>3290</v>
      </c>
      <c r="B1134" s="113" t="s">
        <v>3291</v>
      </c>
      <c r="C1134" s="113" t="s">
        <v>3292</v>
      </c>
      <c r="D1134" t="s">
        <v>5348</v>
      </c>
      <c r="E1134" t="s">
        <v>4989</v>
      </c>
      <c r="F1134">
        <v>3</v>
      </c>
      <c r="G1134">
        <v>0</v>
      </c>
    </row>
    <row r="1135" spans="1:7">
      <c r="A1135" s="115" t="s">
        <v>3293</v>
      </c>
      <c r="B1135" s="113" t="s">
        <v>3294</v>
      </c>
      <c r="C1135" s="113" t="s">
        <v>3295</v>
      </c>
      <c r="D1135" t="s">
        <v>5348</v>
      </c>
      <c r="E1135" t="s">
        <v>4989</v>
      </c>
      <c r="F1135">
        <v>3</v>
      </c>
      <c r="G1135">
        <v>0</v>
      </c>
    </row>
    <row r="1136" spans="1:7">
      <c r="A1136" s="115" t="s">
        <v>3296</v>
      </c>
      <c r="B1136" s="113" t="s">
        <v>3297</v>
      </c>
      <c r="C1136" s="113" t="s">
        <v>3298</v>
      </c>
      <c r="D1136" t="s">
        <v>5348</v>
      </c>
      <c r="E1136" t="s">
        <v>4989</v>
      </c>
      <c r="F1136">
        <v>3</v>
      </c>
      <c r="G1136">
        <v>0</v>
      </c>
    </row>
    <row r="1137" spans="1:7">
      <c r="A1137" s="115" t="s">
        <v>3299</v>
      </c>
      <c r="B1137" s="113" t="s">
        <v>3300</v>
      </c>
      <c r="C1137" s="113" t="s">
        <v>3301</v>
      </c>
      <c r="D1137" t="s">
        <v>5348</v>
      </c>
      <c r="E1137" t="s">
        <v>4989</v>
      </c>
      <c r="F1137">
        <v>3</v>
      </c>
      <c r="G1137">
        <v>0</v>
      </c>
    </row>
    <row r="1138" spans="1:7">
      <c r="A1138" s="115" t="s">
        <v>3302</v>
      </c>
      <c r="B1138" s="113" t="s">
        <v>3303</v>
      </c>
      <c r="C1138" s="113" t="s">
        <v>3304</v>
      </c>
      <c r="D1138" t="s">
        <v>5348</v>
      </c>
      <c r="E1138" t="s">
        <v>4989</v>
      </c>
      <c r="F1138">
        <v>3</v>
      </c>
      <c r="G1138">
        <v>0</v>
      </c>
    </row>
    <row r="1139" spans="1:7">
      <c r="A1139" s="115" t="s">
        <v>3305</v>
      </c>
      <c r="B1139" s="113" t="s">
        <v>3306</v>
      </c>
      <c r="C1139" s="113" t="s">
        <v>3307</v>
      </c>
      <c r="D1139" t="s">
        <v>5348</v>
      </c>
      <c r="E1139" t="s">
        <v>4989</v>
      </c>
      <c r="F1139">
        <v>3</v>
      </c>
      <c r="G1139">
        <v>0</v>
      </c>
    </row>
    <row r="1140" spans="1:7">
      <c r="A1140" s="115" t="s">
        <v>3308</v>
      </c>
      <c r="B1140" s="113" t="s">
        <v>3309</v>
      </c>
      <c r="C1140" s="113" t="s">
        <v>3310</v>
      </c>
      <c r="D1140" t="s">
        <v>5348</v>
      </c>
      <c r="E1140" t="s">
        <v>4989</v>
      </c>
      <c r="F1140">
        <v>3</v>
      </c>
      <c r="G1140">
        <v>0</v>
      </c>
    </row>
    <row r="1141" spans="1:7">
      <c r="A1141" s="115" t="s">
        <v>3311</v>
      </c>
      <c r="B1141" s="113" t="s">
        <v>3312</v>
      </c>
      <c r="C1141" s="113" t="s">
        <v>3313</v>
      </c>
      <c r="D1141" t="s">
        <v>5348</v>
      </c>
      <c r="E1141" t="s">
        <v>4989</v>
      </c>
      <c r="F1141">
        <v>3</v>
      </c>
      <c r="G1141">
        <v>0</v>
      </c>
    </row>
    <row r="1142" spans="1:7">
      <c r="A1142" s="115" t="s">
        <v>264</v>
      </c>
      <c r="B1142" s="113" t="s">
        <v>3314</v>
      </c>
      <c r="C1142" s="113" t="s">
        <v>3315</v>
      </c>
      <c r="D1142" t="s">
        <v>5348</v>
      </c>
      <c r="E1142" t="s">
        <v>4989</v>
      </c>
      <c r="F1142">
        <v>3</v>
      </c>
      <c r="G1142">
        <v>0</v>
      </c>
    </row>
    <row r="1143" spans="1:7">
      <c r="A1143" s="115" t="s">
        <v>281</v>
      </c>
      <c r="B1143" s="113" t="s">
        <v>3316</v>
      </c>
      <c r="C1143" s="113" t="s">
        <v>3317</v>
      </c>
      <c r="D1143" t="s">
        <v>5348</v>
      </c>
      <c r="E1143" t="s">
        <v>4989</v>
      </c>
      <c r="F1143">
        <v>3</v>
      </c>
      <c r="G1143">
        <v>0</v>
      </c>
    </row>
    <row r="1144" spans="1:7">
      <c r="A1144" s="115" t="s">
        <v>3318</v>
      </c>
      <c r="B1144" s="113" t="s">
        <v>3319</v>
      </c>
      <c r="C1144" s="113" t="s">
        <v>3320</v>
      </c>
      <c r="D1144" t="s">
        <v>5348</v>
      </c>
      <c r="E1144" t="s">
        <v>4989</v>
      </c>
      <c r="F1144">
        <v>3</v>
      </c>
      <c r="G1144">
        <v>0</v>
      </c>
    </row>
    <row r="1145" spans="1:7">
      <c r="A1145" s="115" t="s">
        <v>320</v>
      </c>
      <c r="B1145" s="113" t="s">
        <v>3321</v>
      </c>
      <c r="C1145" s="113" t="s">
        <v>3322</v>
      </c>
      <c r="D1145" t="s">
        <v>5348</v>
      </c>
      <c r="E1145" t="s">
        <v>4989</v>
      </c>
      <c r="F1145">
        <v>3</v>
      </c>
      <c r="G1145">
        <v>0</v>
      </c>
    </row>
    <row r="1146" spans="1:7">
      <c r="A1146" s="115" t="s">
        <v>3323</v>
      </c>
      <c r="B1146" s="113" t="s">
        <v>3324</v>
      </c>
      <c r="C1146" s="113" t="s">
        <v>3325</v>
      </c>
      <c r="D1146" t="s">
        <v>5348</v>
      </c>
      <c r="E1146" t="s">
        <v>4989</v>
      </c>
      <c r="F1146">
        <v>3</v>
      </c>
      <c r="G1146">
        <v>0</v>
      </c>
    </row>
    <row r="1147" spans="1:7">
      <c r="A1147" s="115" t="s">
        <v>324</v>
      </c>
      <c r="B1147" s="113" t="s">
        <v>3326</v>
      </c>
      <c r="C1147" s="113" t="s">
        <v>3327</v>
      </c>
      <c r="D1147" t="s">
        <v>5348</v>
      </c>
      <c r="E1147" t="s">
        <v>4989</v>
      </c>
      <c r="F1147">
        <v>3</v>
      </c>
      <c r="G1147">
        <v>0</v>
      </c>
    </row>
    <row r="1148" spans="1:7">
      <c r="A1148" s="115" t="s">
        <v>3328</v>
      </c>
      <c r="B1148" s="113" t="s">
        <v>3329</v>
      </c>
      <c r="C1148" s="113" t="s">
        <v>3330</v>
      </c>
      <c r="D1148" t="s">
        <v>5348</v>
      </c>
      <c r="E1148" t="s">
        <v>4989</v>
      </c>
      <c r="F1148">
        <v>3</v>
      </c>
      <c r="G1148">
        <v>0</v>
      </c>
    </row>
    <row r="1149" spans="1:7">
      <c r="A1149" s="115" t="s">
        <v>3331</v>
      </c>
      <c r="B1149" s="113" t="s">
        <v>3332</v>
      </c>
      <c r="C1149" s="113" t="s">
        <v>3333</v>
      </c>
      <c r="D1149" t="s">
        <v>5348</v>
      </c>
      <c r="E1149" t="s">
        <v>4989</v>
      </c>
      <c r="F1149">
        <v>3</v>
      </c>
      <c r="G1149">
        <v>0</v>
      </c>
    </row>
    <row r="1150" spans="1:7">
      <c r="A1150" s="115" t="s">
        <v>3334</v>
      </c>
      <c r="B1150" s="113" t="s">
        <v>3335</v>
      </c>
      <c r="C1150" s="113" t="s">
        <v>3336</v>
      </c>
      <c r="D1150" t="s">
        <v>5348</v>
      </c>
      <c r="E1150" t="s">
        <v>4989</v>
      </c>
      <c r="F1150">
        <v>3</v>
      </c>
      <c r="G1150">
        <v>0</v>
      </c>
    </row>
    <row r="1151" spans="1:7">
      <c r="A1151" s="115" t="s">
        <v>3337</v>
      </c>
      <c r="B1151" s="113" t="s">
        <v>3338</v>
      </c>
      <c r="C1151" s="113" t="s">
        <v>3339</v>
      </c>
      <c r="D1151" t="s">
        <v>5348</v>
      </c>
      <c r="E1151" t="s">
        <v>4989</v>
      </c>
      <c r="F1151">
        <v>3</v>
      </c>
      <c r="G1151">
        <v>0</v>
      </c>
    </row>
    <row r="1152" spans="1:7">
      <c r="A1152" s="115" t="s">
        <v>3340</v>
      </c>
      <c r="B1152" s="113" t="s">
        <v>3341</v>
      </c>
      <c r="C1152" s="113" t="s">
        <v>3342</v>
      </c>
      <c r="D1152" t="s">
        <v>5348</v>
      </c>
      <c r="E1152" t="s">
        <v>4989</v>
      </c>
      <c r="F1152">
        <v>3</v>
      </c>
      <c r="G1152">
        <v>0</v>
      </c>
    </row>
    <row r="1153" spans="1:7">
      <c r="A1153" s="115" t="s">
        <v>3343</v>
      </c>
      <c r="B1153" s="113" t="s">
        <v>3344</v>
      </c>
      <c r="C1153" s="113" t="s">
        <v>3345</v>
      </c>
      <c r="D1153" t="s">
        <v>5348</v>
      </c>
      <c r="E1153" t="s">
        <v>4989</v>
      </c>
      <c r="F1153">
        <v>3</v>
      </c>
      <c r="G1153">
        <v>0</v>
      </c>
    </row>
    <row r="1154" spans="1:7">
      <c r="A1154" s="115" t="s">
        <v>3346</v>
      </c>
      <c r="B1154" s="113" t="s">
        <v>3347</v>
      </c>
      <c r="C1154" s="113" t="s">
        <v>3348</v>
      </c>
      <c r="D1154" t="s">
        <v>5348</v>
      </c>
      <c r="E1154" t="s">
        <v>4989</v>
      </c>
      <c r="F1154">
        <v>3</v>
      </c>
      <c r="G1154">
        <v>0</v>
      </c>
    </row>
    <row r="1155" spans="1:7">
      <c r="A1155" s="115" t="s">
        <v>3349</v>
      </c>
      <c r="B1155" s="113" t="s">
        <v>3350</v>
      </c>
      <c r="C1155" s="113" t="s">
        <v>3351</v>
      </c>
      <c r="D1155" t="s">
        <v>5348</v>
      </c>
      <c r="E1155" t="s">
        <v>4989</v>
      </c>
      <c r="F1155">
        <v>3</v>
      </c>
      <c r="G1155">
        <v>0</v>
      </c>
    </row>
    <row r="1156" spans="1:7">
      <c r="A1156" s="115" t="s">
        <v>308</v>
      </c>
      <c r="B1156" s="113" t="s">
        <v>3352</v>
      </c>
      <c r="C1156" s="113" t="s">
        <v>3353</v>
      </c>
      <c r="D1156" t="s">
        <v>5348</v>
      </c>
      <c r="E1156" t="s">
        <v>4989</v>
      </c>
      <c r="F1156">
        <v>3</v>
      </c>
      <c r="G1156">
        <v>0</v>
      </c>
    </row>
    <row r="1157" spans="1:7">
      <c r="A1157" s="115" t="s">
        <v>3354</v>
      </c>
      <c r="B1157" s="113" t="s">
        <v>3355</v>
      </c>
      <c r="C1157" s="113" t="s">
        <v>3356</v>
      </c>
      <c r="D1157" t="s">
        <v>5348</v>
      </c>
      <c r="E1157" t="s">
        <v>4989</v>
      </c>
      <c r="F1157">
        <v>3</v>
      </c>
      <c r="G1157">
        <v>0</v>
      </c>
    </row>
    <row r="1158" spans="1:7">
      <c r="A1158" s="115" t="s">
        <v>3357</v>
      </c>
      <c r="B1158" s="113" t="s">
        <v>3358</v>
      </c>
      <c r="C1158" s="113" t="s">
        <v>3359</v>
      </c>
      <c r="D1158" t="s">
        <v>5348</v>
      </c>
      <c r="E1158" t="s">
        <v>4989</v>
      </c>
      <c r="F1158">
        <v>3</v>
      </c>
      <c r="G1158">
        <v>0</v>
      </c>
    </row>
    <row r="1159" spans="1:7">
      <c r="A1159" s="115" t="s">
        <v>3360</v>
      </c>
      <c r="B1159" s="113" t="s">
        <v>3361</v>
      </c>
      <c r="C1159" s="113" t="s">
        <v>648</v>
      </c>
      <c r="D1159" t="s">
        <v>5348</v>
      </c>
      <c r="E1159" t="s">
        <v>4989</v>
      </c>
      <c r="F1159">
        <v>3</v>
      </c>
      <c r="G1159">
        <v>0</v>
      </c>
    </row>
    <row r="1160" spans="1:7">
      <c r="A1160" s="115" t="s">
        <v>3362</v>
      </c>
      <c r="B1160" s="113" t="s">
        <v>3363</v>
      </c>
      <c r="C1160" s="113" t="s">
        <v>3364</v>
      </c>
      <c r="D1160" t="s">
        <v>5348</v>
      </c>
      <c r="E1160" t="s">
        <v>4989</v>
      </c>
      <c r="F1160">
        <v>3</v>
      </c>
      <c r="G1160">
        <v>0</v>
      </c>
    </row>
    <row r="1161" spans="1:7">
      <c r="A1161" s="115" t="s">
        <v>3365</v>
      </c>
      <c r="B1161" s="113" t="s">
        <v>3366</v>
      </c>
      <c r="C1161" s="113" t="s">
        <v>3367</v>
      </c>
      <c r="D1161" t="s">
        <v>5348</v>
      </c>
      <c r="E1161" t="s">
        <v>4989</v>
      </c>
      <c r="F1161">
        <v>3</v>
      </c>
      <c r="G1161">
        <v>0</v>
      </c>
    </row>
    <row r="1162" spans="1:7">
      <c r="A1162" s="115" t="s">
        <v>533</v>
      </c>
      <c r="B1162" s="113" t="s">
        <v>3368</v>
      </c>
      <c r="C1162" s="113" t="s">
        <v>3369</v>
      </c>
      <c r="D1162" t="s">
        <v>5348</v>
      </c>
      <c r="E1162" t="s">
        <v>4989</v>
      </c>
      <c r="F1162">
        <v>3</v>
      </c>
      <c r="G1162">
        <v>0</v>
      </c>
    </row>
    <row r="1163" spans="1:7">
      <c r="A1163" s="115" t="s">
        <v>3370</v>
      </c>
      <c r="B1163" s="113" t="s">
        <v>3371</v>
      </c>
      <c r="C1163" s="113" t="s">
        <v>3372</v>
      </c>
      <c r="D1163" t="s">
        <v>5348</v>
      </c>
      <c r="E1163" t="s">
        <v>4989</v>
      </c>
      <c r="F1163">
        <v>3</v>
      </c>
      <c r="G1163">
        <v>0</v>
      </c>
    </row>
    <row r="1164" spans="1:7">
      <c r="A1164" s="115" t="s">
        <v>549</v>
      </c>
      <c r="B1164" s="113" t="s">
        <v>3373</v>
      </c>
      <c r="C1164" s="113" t="s">
        <v>3374</v>
      </c>
      <c r="D1164" t="s">
        <v>5348</v>
      </c>
      <c r="E1164" t="s">
        <v>4989</v>
      </c>
      <c r="F1164">
        <v>3</v>
      </c>
      <c r="G1164">
        <v>0</v>
      </c>
    </row>
    <row r="1165" spans="1:7">
      <c r="A1165" s="115" t="s">
        <v>3375</v>
      </c>
      <c r="B1165" s="113" t="s">
        <v>3376</v>
      </c>
      <c r="C1165" s="113" t="s">
        <v>3377</v>
      </c>
      <c r="D1165" t="s">
        <v>5348</v>
      </c>
      <c r="E1165" t="s">
        <v>4989</v>
      </c>
      <c r="F1165">
        <v>3</v>
      </c>
      <c r="G1165">
        <v>0</v>
      </c>
    </row>
    <row r="1166" spans="1:7">
      <c r="A1166" s="115" t="s">
        <v>3378</v>
      </c>
      <c r="B1166" s="113" t="s">
        <v>3379</v>
      </c>
      <c r="C1166" s="113" t="s">
        <v>3380</v>
      </c>
      <c r="D1166" t="s">
        <v>5348</v>
      </c>
      <c r="E1166" t="s">
        <v>4989</v>
      </c>
      <c r="F1166">
        <v>3</v>
      </c>
      <c r="G1166">
        <v>0</v>
      </c>
    </row>
    <row r="1167" spans="1:7">
      <c r="A1167" s="115" t="s">
        <v>3381</v>
      </c>
      <c r="B1167" s="113" t="s">
        <v>3382</v>
      </c>
      <c r="C1167" s="113" t="s">
        <v>3383</v>
      </c>
      <c r="D1167" t="s">
        <v>5348</v>
      </c>
      <c r="E1167" t="s">
        <v>4989</v>
      </c>
      <c r="F1167">
        <v>3</v>
      </c>
      <c r="G1167">
        <v>0</v>
      </c>
    </row>
    <row r="1168" spans="1:7">
      <c r="A1168" s="115" t="s">
        <v>3384</v>
      </c>
      <c r="B1168" s="113" t="s">
        <v>3385</v>
      </c>
      <c r="C1168" s="113" t="s">
        <v>3386</v>
      </c>
      <c r="D1168" t="s">
        <v>5348</v>
      </c>
      <c r="E1168" t="s">
        <v>4989</v>
      </c>
      <c r="F1168">
        <v>3</v>
      </c>
      <c r="G1168">
        <v>0</v>
      </c>
    </row>
    <row r="1169" spans="1:7">
      <c r="A1169" s="115" t="s">
        <v>3387</v>
      </c>
      <c r="B1169" s="113" t="s">
        <v>3388</v>
      </c>
      <c r="C1169" s="113" t="s">
        <v>3389</v>
      </c>
      <c r="D1169" t="s">
        <v>5348</v>
      </c>
      <c r="E1169" t="s">
        <v>4989</v>
      </c>
      <c r="F1169">
        <v>3</v>
      </c>
      <c r="G1169">
        <v>0</v>
      </c>
    </row>
    <row r="1170" spans="1:7">
      <c r="A1170" s="115" t="s">
        <v>5375</v>
      </c>
      <c r="B1170" s="113" t="s">
        <v>5376</v>
      </c>
      <c r="C1170" s="113" t="s">
        <v>5377</v>
      </c>
    </row>
    <row r="1171" spans="1:7">
      <c r="A1171" s="115" t="s">
        <v>3390</v>
      </c>
      <c r="B1171" s="113" t="s">
        <v>3391</v>
      </c>
      <c r="C1171" s="113" t="s">
        <v>3392</v>
      </c>
      <c r="D1171" t="s">
        <v>5348</v>
      </c>
      <c r="E1171" t="s">
        <v>4989</v>
      </c>
      <c r="F1171">
        <v>3</v>
      </c>
      <c r="G1171">
        <v>0</v>
      </c>
    </row>
    <row r="1172" spans="1:7">
      <c r="A1172" s="115" t="s">
        <v>618</v>
      </c>
      <c r="B1172" s="113" t="s">
        <v>3393</v>
      </c>
      <c r="C1172" s="113" t="s">
        <v>3394</v>
      </c>
      <c r="D1172" t="s">
        <v>5348</v>
      </c>
      <c r="E1172" t="s">
        <v>4989</v>
      </c>
      <c r="F1172">
        <v>3</v>
      </c>
      <c r="G1172">
        <v>0</v>
      </c>
    </row>
    <row r="1173" spans="1:7">
      <c r="A1173" s="115" t="s">
        <v>3395</v>
      </c>
      <c r="B1173" s="113" t="s">
        <v>3396</v>
      </c>
      <c r="C1173" s="113" t="s">
        <v>3397</v>
      </c>
      <c r="D1173" t="s">
        <v>5348</v>
      </c>
      <c r="E1173" t="s">
        <v>4989</v>
      </c>
      <c r="F1173">
        <v>3</v>
      </c>
      <c r="G1173">
        <v>0</v>
      </c>
    </row>
    <row r="1174" spans="1:7">
      <c r="A1174" s="115" t="s">
        <v>631</v>
      </c>
      <c r="B1174" s="113" t="s">
        <v>3398</v>
      </c>
      <c r="C1174" s="113" t="s">
        <v>3399</v>
      </c>
      <c r="D1174" t="s">
        <v>5348</v>
      </c>
      <c r="E1174" t="s">
        <v>4989</v>
      </c>
      <c r="F1174">
        <v>3</v>
      </c>
      <c r="G1174">
        <v>0</v>
      </c>
    </row>
    <row r="1175" spans="1:7">
      <c r="A1175" s="115" t="s">
        <v>3400</v>
      </c>
      <c r="B1175" s="113" t="s">
        <v>3401</v>
      </c>
      <c r="C1175" s="113" t="s">
        <v>3402</v>
      </c>
      <c r="D1175" t="s">
        <v>5348</v>
      </c>
      <c r="E1175" t="s">
        <v>4989</v>
      </c>
      <c r="F1175">
        <v>3</v>
      </c>
      <c r="G1175">
        <v>0</v>
      </c>
    </row>
    <row r="1176" spans="1:7">
      <c r="A1176" s="115" t="s">
        <v>3403</v>
      </c>
      <c r="B1176" s="113" t="s">
        <v>3404</v>
      </c>
      <c r="C1176" s="113" t="s">
        <v>3405</v>
      </c>
      <c r="D1176" t="s">
        <v>5348</v>
      </c>
      <c r="E1176" t="s">
        <v>4989</v>
      </c>
      <c r="F1176">
        <v>3</v>
      </c>
      <c r="G1176">
        <v>0</v>
      </c>
    </row>
    <row r="1177" spans="1:7">
      <c r="A1177" s="115" t="s">
        <v>3406</v>
      </c>
      <c r="B1177" s="113" t="s">
        <v>3407</v>
      </c>
      <c r="C1177" s="113" t="s">
        <v>3408</v>
      </c>
      <c r="D1177" t="s">
        <v>5348</v>
      </c>
      <c r="E1177" t="s">
        <v>4989</v>
      </c>
      <c r="F1177">
        <v>3</v>
      </c>
      <c r="G1177">
        <v>0</v>
      </c>
    </row>
    <row r="1178" spans="1:7">
      <c r="A1178" s="115" t="s">
        <v>3409</v>
      </c>
      <c r="B1178" s="113" t="s">
        <v>3410</v>
      </c>
      <c r="C1178" s="113" t="s">
        <v>3411</v>
      </c>
      <c r="D1178" t="s">
        <v>5348</v>
      </c>
      <c r="E1178" t="s">
        <v>4989</v>
      </c>
      <c r="F1178">
        <v>3</v>
      </c>
      <c r="G1178">
        <v>0</v>
      </c>
    </row>
    <row r="1179" spans="1:7">
      <c r="A1179" s="115" t="s">
        <v>679</v>
      </c>
      <c r="B1179" s="113" t="s">
        <v>3412</v>
      </c>
      <c r="C1179" s="113" t="s">
        <v>3413</v>
      </c>
      <c r="D1179" t="s">
        <v>5348</v>
      </c>
      <c r="E1179" t="s">
        <v>4989</v>
      </c>
      <c r="F1179">
        <v>3</v>
      </c>
      <c r="G1179">
        <v>0</v>
      </c>
    </row>
    <row r="1180" spans="1:7">
      <c r="A1180" s="115" t="s">
        <v>3414</v>
      </c>
      <c r="B1180" s="113" t="s">
        <v>3415</v>
      </c>
      <c r="C1180" s="113" t="s">
        <v>3416</v>
      </c>
      <c r="D1180" t="s">
        <v>5348</v>
      </c>
      <c r="E1180" t="s">
        <v>4989</v>
      </c>
      <c r="F1180">
        <v>3</v>
      </c>
      <c r="G1180">
        <v>0</v>
      </c>
    </row>
    <row r="1181" spans="1:7">
      <c r="A1181" s="115" t="s">
        <v>3417</v>
      </c>
      <c r="B1181" s="113" t="s">
        <v>3418</v>
      </c>
      <c r="C1181" s="113" t="s">
        <v>3419</v>
      </c>
      <c r="D1181" t="s">
        <v>5348</v>
      </c>
      <c r="E1181" t="s">
        <v>4989</v>
      </c>
      <c r="F1181">
        <v>3</v>
      </c>
      <c r="G1181">
        <v>0</v>
      </c>
    </row>
    <row r="1182" spans="1:7">
      <c r="A1182" s="115" t="s">
        <v>3420</v>
      </c>
      <c r="B1182" s="113" t="s">
        <v>3421</v>
      </c>
      <c r="C1182" s="113" t="s">
        <v>3422</v>
      </c>
      <c r="D1182" t="s">
        <v>5348</v>
      </c>
      <c r="E1182" t="s">
        <v>4989</v>
      </c>
      <c r="F1182">
        <v>3</v>
      </c>
      <c r="G1182">
        <v>0</v>
      </c>
    </row>
    <row r="1183" spans="1:7">
      <c r="A1183" s="115" t="s">
        <v>3423</v>
      </c>
      <c r="B1183" s="113" t="s">
        <v>3424</v>
      </c>
      <c r="C1183" s="113" t="s">
        <v>3425</v>
      </c>
      <c r="D1183" t="s">
        <v>5348</v>
      </c>
      <c r="E1183" t="s">
        <v>4989</v>
      </c>
      <c r="F1183">
        <v>3</v>
      </c>
      <c r="G1183">
        <v>0</v>
      </c>
    </row>
    <row r="1184" spans="1:7">
      <c r="A1184" s="115" t="s">
        <v>3426</v>
      </c>
      <c r="B1184" s="113" t="s">
        <v>3427</v>
      </c>
      <c r="C1184" s="113" t="s">
        <v>3428</v>
      </c>
      <c r="D1184" t="s">
        <v>5348</v>
      </c>
      <c r="E1184" t="s">
        <v>4989</v>
      </c>
      <c r="F1184">
        <v>3</v>
      </c>
      <c r="G1184">
        <v>0</v>
      </c>
    </row>
    <row r="1185" spans="1:7">
      <c r="A1185" s="115" t="s">
        <v>725</v>
      </c>
      <c r="B1185" s="113" t="s">
        <v>3429</v>
      </c>
      <c r="C1185" s="113" t="s">
        <v>3430</v>
      </c>
      <c r="D1185" t="s">
        <v>5348</v>
      </c>
      <c r="E1185" t="s">
        <v>4989</v>
      </c>
      <c r="F1185">
        <v>3</v>
      </c>
      <c r="G1185">
        <v>0</v>
      </c>
    </row>
    <row r="1186" spans="1:7">
      <c r="A1186" s="115" t="s">
        <v>3431</v>
      </c>
      <c r="B1186" s="113" t="s">
        <v>3432</v>
      </c>
      <c r="C1186" s="113" t="s">
        <v>3433</v>
      </c>
      <c r="D1186" t="s">
        <v>5348</v>
      </c>
      <c r="E1186" t="s">
        <v>4989</v>
      </c>
      <c r="F1186">
        <v>3</v>
      </c>
      <c r="G1186">
        <v>0</v>
      </c>
    </row>
    <row r="1187" spans="1:7">
      <c r="A1187" s="115" t="s">
        <v>3434</v>
      </c>
      <c r="B1187" s="113" t="s">
        <v>3435</v>
      </c>
      <c r="C1187" s="113" t="s">
        <v>3436</v>
      </c>
      <c r="D1187" t="s">
        <v>5348</v>
      </c>
      <c r="E1187" t="s">
        <v>4989</v>
      </c>
      <c r="F1187">
        <v>3</v>
      </c>
      <c r="G1187">
        <v>0</v>
      </c>
    </row>
    <row r="1188" spans="1:7">
      <c r="A1188" s="115" t="s">
        <v>3437</v>
      </c>
      <c r="B1188" s="113" t="s">
        <v>3438</v>
      </c>
      <c r="C1188" s="113" t="s">
        <v>3439</v>
      </c>
      <c r="D1188" t="s">
        <v>5348</v>
      </c>
      <c r="E1188" t="s">
        <v>4989</v>
      </c>
      <c r="F1188">
        <v>3</v>
      </c>
      <c r="G1188">
        <v>0</v>
      </c>
    </row>
    <row r="1189" spans="1:7">
      <c r="A1189" s="115" t="s">
        <v>3440</v>
      </c>
      <c r="B1189" s="113" t="s">
        <v>3441</v>
      </c>
      <c r="C1189" s="113" t="s">
        <v>3442</v>
      </c>
      <c r="D1189" t="s">
        <v>5348</v>
      </c>
      <c r="E1189" t="s">
        <v>4989</v>
      </c>
      <c r="F1189">
        <v>3</v>
      </c>
      <c r="G1189">
        <v>0</v>
      </c>
    </row>
    <row r="1190" spans="1:7">
      <c r="A1190" s="115" t="s">
        <v>3443</v>
      </c>
      <c r="B1190" s="113" t="s">
        <v>3444</v>
      </c>
      <c r="C1190" s="113" t="s">
        <v>3445</v>
      </c>
      <c r="D1190" t="s">
        <v>5348</v>
      </c>
      <c r="E1190" t="s">
        <v>4989</v>
      </c>
      <c r="F1190">
        <v>3</v>
      </c>
      <c r="G1190">
        <v>0</v>
      </c>
    </row>
    <row r="1191" spans="1:7">
      <c r="A1191" s="115" t="s">
        <v>3446</v>
      </c>
      <c r="B1191" s="113" t="s">
        <v>3447</v>
      </c>
      <c r="C1191" s="113" t="s">
        <v>3448</v>
      </c>
      <c r="D1191" t="s">
        <v>5348</v>
      </c>
      <c r="E1191" t="s">
        <v>4989</v>
      </c>
      <c r="F1191">
        <v>3</v>
      </c>
      <c r="G1191">
        <v>0</v>
      </c>
    </row>
    <row r="1192" spans="1:7">
      <c r="A1192" s="115" t="s">
        <v>3449</v>
      </c>
      <c r="B1192" s="113" t="s">
        <v>3450</v>
      </c>
      <c r="C1192" s="113" t="s">
        <v>3451</v>
      </c>
      <c r="D1192" t="s">
        <v>5348</v>
      </c>
      <c r="E1192" t="s">
        <v>4989</v>
      </c>
      <c r="F1192">
        <v>3</v>
      </c>
      <c r="G1192">
        <v>0</v>
      </c>
    </row>
    <row r="1193" spans="1:7">
      <c r="A1193" s="115" t="s">
        <v>3452</v>
      </c>
      <c r="B1193" s="113" t="s">
        <v>3453</v>
      </c>
      <c r="C1193" s="113" t="s">
        <v>3454</v>
      </c>
      <c r="D1193" t="s">
        <v>5348</v>
      </c>
      <c r="E1193" t="s">
        <v>4989</v>
      </c>
      <c r="F1193">
        <v>3</v>
      </c>
      <c r="G1193">
        <v>0</v>
      </c>
    </row>
    <row r="1194" spans="1:7">
      <c r="A1194" s="115" t="s">
        <v>3455</v>
      </c>
      <c r="B1194" s="113" t="s">
        <v>3456</v>
      </c>
      <c r="C1194" s="113" t="s">
        <v>3457</v>
      </c>
      <c r="D1194" t="s">
        <v>5348</v>
      </c>
      <c r="E1194" t="s">
        <v>4989</v>
      </c>
      <c r="F1194">
        <v>3</v>
      </c>
      <c r="G1194">
        <v>0</v>
      </c>
    </row>
    <row r="1195" spans="1:7">
      <c r="A1195" s="115" t="s">
        <v>3458</v>
      </c>
      <c r="B1195" s="113" t="s">
        <v>3459</v>
      </c>
      <c r="C1195" s="113" t="s">
        <v>3460</v>
      </c>
      <c r="D1195" t="s">
        <v>5348</v>
      </c>
      <c r="E1195" t="s">
        <v>4989</v>
      </c>
      <c r="F1195">
        <v>3</v>
      </c>
      <c r="G1195">
        <v>0</v>
      </c>
    </row>
    <row r="1196" spans="1:7">
      <c r="A1196" s="115" t="s">
        <v>3461</v>
      </c>
      <c r="B1196" s="113" t="s">
        <v>3462</v>
      </c>
      <c r="C1196" s="113" t="s">
        <v>3463</v>
      </c>
      <c r="D1196" t="s">
        <v>5348</v>
      </c>
      <c r="E1196" t="s">
        <v>4989</v>
      </c>
      <c r="F1196">
        <v>3</v>
      </c>
      <c r="G1196">
        <v>0</v>
      </c>
    </row>
    <row r="1197" spans="1:7">
      <c r="A1197" s="115" t="s">
        <v>816</v>
      </c>
      <c r="B1197" s="113" t="s">
        <v>3464</v>
      </c>
      <c r="C1197" s="113" t="s">
        <v>3465</v>
      </c>
      <c r="D1197" t="s">
        <v>5348</v>
      </c>
      <c r="E1197" t="s">
        <v>4989</v>
      </c>
      <c r="F1197">
        <v>3</v>
      </c>
      <c r="G1197">
        <v>0</v>
      </c>
    </row>
    <row r="1198" spans="1:7">
      <c r="A1198" s="115" t="s">
        <v>823</v>
      </c>
      <c r="B1198" s="113" t="s">
        <v>3466</v>
      </c>
      <c r="C1198" s="113" t="s">
        <v>3467</v>
      </c>
      <c r="D1198" t="s">
        <v>5348</v>
      </c>
      <c r="E1198" t="s">
        <v>4989</v>
      </c>
      <c r="F1198">
        <v>3</v>
      </c>
      <c r="G1198">
        <v>0</v>
      </c>
    </row>
    <row r="1199" spans="1:7">
      <c r="A1199" s="115" t="s">
        <v>827</v>
      </c>
      <c r="B1199" s="113" t="s">
        <v>3468</v>
      </c>
      <c r="C1199" s="113" t="s">
        <v>3469</v>
      </c>
      <c r="D1199" t="s">
        <v>5348</v>
      </c>
      <c r="E1199" t="s">
        <v>4989</v>
      </c>
      <c r="F1199">
        <v>3</v>
      </c>
      <c r="G1199">
        <v>0</v>
      </c>
    </row>
    <row r="1200" spans="1:7">
      <c r="A1200" s="115" t="s">
        <v>3470</v>
      </c>
      <c r="B1200" s="113" t="s">
        <v>3471</v>
      </c>
      <c r="C1200" s="113" t="s">
        <v>3472</v>
      </c>
      <c r="D1200" t="s">
        <v>5348</v>
      </c>
      <c r="E1200" t="s">
        <v>4989</v>
      </c>
      <c r="F1200">
        <v>3</v>
      </c>
      <c r="G1200">
        <v>0</v>
      </c>
    </row>
    <row r="1201" spans="1:7">
      <c r="A1201" s="115" t="s">
        <v>3473</v>
      </c>
      <c r="B1201" s="113" t="s">
        <v>3474</v>
      </c>
      <c r="C1201" s="113" t="s">
        <v>3475</v>
      </c>
      <c r="D1201" t="s">
        <v>5348</v>
      </c>
      <c r="E1201" t="s">
        <v>4989</v>
      </c>
      <c r="F1201">
        <v>3</v>
      </c>
      <c r="G1201">
        <v>0</v>
      </c>
    </row>
    <row r="1202" spans="1:7">
      <c r="A1202" s="115" t="s">
        <v>3476</v>
      </c>
      <c r="B1202" s="113" t="s">
        <v>3477</v>
      </c>
      <c r="C1202" s="113" t="s">
        <v>3478</v>
      </c>
      <c r="D1202" t="s">
        <v>5348</v>
      </c>
      <c r="E1202" t="s">
        <v>4989</v>
      </c>
      <c r="F1202">
        <v>3</v>
      </c>
      <c r="G1202">
        <v>0</v>
      </c>
    </row>
    <row r="1203" spans="1:7">
      <c r="A1203" s="115" t="s">
        <v>3479</v>
      </c>
      <c r="B1203" s="113" t="s">
        <v>3480</v>
      </c>
      <c r="C1203" s="113" t="s">
        <v>3481</v>
      </c>
      <c r="D1203" t="s">
        <v>5348</v>
      </c>
      <c r="E1203" t="s">
        <v>4989</v>
      </c>
      <c r="F1203">
        <v>3</v>
      </c>
      <c r="G1203">
        <v>0</v>
      </c>
    </row>
    <row r="1204" spans="1:7">
      <c r="A1204" s="115" t="s">
        <v>864</v>
      </c>
      <c r="B1204" s="113" t="s">
        <v>3482</v>
      </c>
      <c r="C1204" s="113" t="s">
        <v>3483</v>
      </c>
      <c r="D1204" t="s">
        <v>5348</v>
      </c>
      <c r="E1204" t="s">
        <v>4989</v>
      </c>
      <c r="F1204">
        <v>3</v>
      </c>
      <c r="G1204">
        <v>0</v>
      </c>
    </row>
    <row r="1205" spans="1:7">
      <c r="A1205" s="115" t="s">
        <v>3484</v>
      </c>
      <c r="B1205" s="113" t="s">
        <v>3485</v>
      </c>
      <c r="C1205" s="113" t="s">
        <v>3486</v>
      </c>
      <c r="D1205" t="s">
        <v>5348</v>
      </c>
      <c r="E1205" t="s">
        <v>4989</v>
      </c>
      <c r="F1205">
        <v>3</v>
      </c>
      <c r="G1205">
        <v>0</v>
      </c>
    </row>
    <row r="1206" spans="1:7">
      <c r="A1206" s="115" t="s">
        <v>3487</v>
      </c>
      <c r="B1206" s="113" t="s">
        <v>3488</v>
      </c>
      <c r="C1206" s="113" t="s">
        <v>3489</v>
      </c>
      <c r="D1206" t="s">
        <v>5348</v>
      </c>
      <c r="E1206" t="s">
        <v>4989</v>
      </c>
      <c r="F1206">
        <v>3</v>
      </c>
      <c r="G1206">
        <v>0</v>
      </c>
    </row>
    <row r="1207" spans="1:7">
      <c r="A1207" s="115" t="s">
        <v>3490</v>
      </c>
      <c r="B1207" s="113" t="s">
        <v>3491</v>
      </c>
      <c r="C1207" s="113" t="s">
        <v>3492</v>
      </c>
      <c r="D1207" t="s">
        <v>5348</v>
      </c>
      <c r="E1207" t="s">
        <v>4989</v>
      </c>
      <c r="F1207">
        <v>3</v>
      </c>
      <c r="G1207">
        <v>0</v>
      </c>
    </row>
    <row r="1208" spans="1:7">
      <c r="A1208" s="115" t="s">
        <v>3493</v>
      </c>
      <c r="B1208" s="113" t="s">
        <v>3494</v>
      </c>
      <c r="C1208" s="113" t="s">
        <v>3495</v>
      </c>
      <c r="D1208" t="s">
        <v>5348</v>
      </c>
      <c r="E1208" t="s">
        <v>4989</v>
      </c>
      <c r="F1208">
        <v>3</v>
      </c>
      <c r="G1208">
        <v>0</v>
      </c>
    </row>
    <row r="1209" spans="1:7">
      <c r="A1209" s="115" t="s">
        <v>3496</v>
      </c>
      <c r="B1209" s="113" t="s">
        <v>3497</v>
      </c>
      <c r="C1209" s="113" t="s">
        <v>3498</v>
      </c>
      <c r="D1209" t="s">
        <v>5348</v>
      </c>
      <c r="E1209" t="s">
        <v>4989</v>
      </c>
      <c r="F1209">
        <v>3</v>
      </c>
      <c r="G1209">
        <v>0</v>
      </c>
    </row>
    <row r="1210" spans="1:7">
      <c r="A1210" s="115" t="s">
        <v>3499</v>
      </c>
      <c r="B1210" s="113" t="s">
        <v>3500</v>
      </c>
      <c r="C1210" s="113" t="s">
        <v>3501</v>
      </c>
      <c r="D1210" t="s">
        <v>5348</v>
      </c>
      <c r="E1210" t="s">
        <v>4989</v>
      </c>
      <c r="F1210">
        <v>3</v>
      </c>
      <c r="G1210">
        <v>0</v>
      </c>
    </row>
    <row r="1211" spans="1:7">
      <c r="A1211" s="115" t="s">
        <v>3502</v>
      </c>
      <c r="B1211" s="113" t="s">
        <v>3503</v>
      </c>
      <c r="C1211" s="113" t="s">
        <v>3504</v>
      </c>
      <c r="D1211" t="s">
        <v>5348</v>
      </c>
      <c r="E1211" t="s">
        <v>4989</v>
      </c>
      <c r="F1211">
        <v>3</v>
      </c>
      <c r="G1211">
        <v>0</v>
      </c>
    </row>
    <row r="1212" spans="1:7">
      <c r="A1212" s="115" t="s">
        <v>3505</v>
      </c>
      <c r="B1212" s="113" t="s">
        <v>3506</v>
      </c>
      <c r="C1212" s="113" t="s">
        <v>3507</v>
      </c>
      <c r="D1212" t="s">
        <v>5351</v>
      </c>
      <c r="E1212" t="s">
        <v>4992</v>
      </c>
      <c r="F1212">
        <v>3</v>
      </c>
      <c r="G1212">
        <v>0</v>
      </c>
    </row>
    <row r="1213" spans="1:7">
      <c r="A1213" s="115" t="s">
        <v>3508</v>
      </c>
      <c r="B1213" s="113" t="s">
        <v>3509</v>
      </c>
      <c r="C1213" s="113" t="s">
        <v>3510</v>
      </c>
      <c r="D1213" t="s">
        <v>5351</v>
      </c>
      <c r="E1213" t="s">
        <v>4992</v>
      </c>
      <c r="F1213">
        <v>3</v>
      </c>
      <c r="G1213">
        <v>0</v>
      </c>
    </row>
    <row r="1214" spans="1:7">
      <c r="A1214" s="115" t="s">
        <v>942</v>
      </c>
      <c r="B1214" s="113" t="s">
        <v>3511</v>
      </c>
      <c r="C1214" s="113" t="s">
        <v>3512</v>
      </c>
      <c r="D1214" t="s">
        <v>5351</v>
      </c>
      <c r="E1214" t="s">
        <v>4992</v>
      </c>
      <c r="F1214">
        <v>3</v>
      </c>
      <c r="G1214">
        <v>0</v>
      </c>
    </row>
    <row r="1215" spans="1:7">
      <c r="A1215" s="115" t="s">
        <v>955</v>
      </c>
      <c r="B1215" s="113" t="s">
        <v>3513</v>
      </c>
      <c r="C1215" s="113" t="s">
        <v>3514</v>
      </c>
      <c r="D1215" t="s">
        <v>5351</v>
      </c>
      <c r="E1215" t="s">
        <v>4992</v>
      </c>
      <c r="F1215">
        <v>3</v>
      </c>
      <c r="G1215">
        <v>0</v>
      </c>
    </row>
    <row r="1216" spans="1:7">
      <c r="A1216" s="115" t="s">
        <v>3515</v>
      </c>
      <c r="B1216" s="113" t="s">
        <v>3516</v>
      </c>
      <c r="C1216" s="113" t="s">
        <v>3517</v>
      </c>
      <c r="D1216" t="s">
        <v>5351</v>
      </c>
      <c r="E1216" t="s">
        <v>4992</v>
      </c>
      <c r="F1216">
        <v>3</v>
      </c>
      <c r="G1216">
        <v>0</v>
      </c>
    </row>
    <row r="1217" spans="1:7">
      <c r="A1217" s="115" t="s">
        <v>3518</v>
      </c>
      <c r="B1217" s="113" t="s">
        <v>3519</v>
      </c>
      <c r="C1217" s="113" t="s">
        <v>3520</v>
      </c>
      <c r="D1217" t="s">
        <v>5351</v>
      </c>
      <c r="E1217" t="s">
        <v>4992</v>
      </c>
      <c r="F1217">
        <v>3</v>
      </c>
      <c r="G1217">
        <v>0</v>
      </c>
    </row>
    <row r="1218" spans="1:7">
      <c r="A1218" s="115" t="s">
        <v>3521</v>
      </c>
      <c r="B1218" s="113" t="s">
        <v>3522</v>
      </c>
      <c r="C1218" s="113" t="s">
        <v>3523</v>
      </c>
      <c r="D1218" t="s">
        <v>5351</v>
      </c>
      <c r="E1218" t="s">
        <v>4992</v>
      </c>
      <c r="F1218">
        <v>3</v>
      </c>
      <c r="G1218">
        <v>0</v>
      </c>
    </row>
    <row r="1219" spans="1:7">
      <c r="A1219" s="115" t="s">
        <v>3524</v>
      </c>
      <c r="B1219" s="113" t="s">
        <v>3525</v>
      </c>
      <c r="C1219" s="113" t="s">
        <v>3526</v>
      </c>
      <c r="D1219" t="s">
        <v>5351</v>
      </c>
      <c r="E1219" t="s">
        <v>4992</v>
      </c>
      <c r="F1219">
        <v>3</v>
      </c>
      <c r="G1219">
        <v>0</v>
      </c>
    </row>
    <row r="1220" spans="1:7">
      <c r="A1220" s="115" t="s">
        <v>3527</v>
      </c>
      <c r="B1220" s="113" t="s">
        <v>3528</v>
      </c>
      <c r="C1220" s="113" t="s">
        <v>3529</v>
      </c>
      <c r="D1220" t="s">
        <v>5351</v>
      </c>
      <c r="E1220" t="s">
        <v>4992</v>
      </c>
      <c r="F1220">
        <v>3</v>
      </c>
      <c r="G1220">
        <v>0</v>
      </c>
    </row>
    <row r="1221" spans="1:7">
      <c r="A1221" s="115" t="s">
        <v>989</v>
      </c>
      <c r="B1221" s="113" t="s">
        <v>3530</v>
      </c>
      <c r="C1221" s="113" t="s">
        <v>3531</v>
      </c>
      <c r="D1221" t="s">
        <v>5351</v>
      </c>
      <c r="E1221" t="s">
        <v>4992</v>
      </c>
      <c r="F1221">
        <v>3</v>
      </c>
      <c r="G1221">
        <v>0</v>
      </c>
    </row>
    <row r="1222" spans="1:7">
      <c r="A1222" s="115" t="s">
        <v>3532</v>
      </c>
      <c r="B1222" s="113" t="s">
        <v>3533</v>
      </c>
      <c r="C1222" s="113" t="s">
        <v>3534</v>
      </c>
      <c r="D1222" t="s">
        <v>5351</v>
      </c>
      <c r="E1222" t="s">
        <v>4992</v>
      </c>
      <c r="F1222">
        <v>3</v>
      </c>
      <c r="G1222">
        <v>0</v>
      </c>
    </row>
    <row r="1223" spans="1:7">
      <c r="A1223" s="115" t="s">
        <v>3535</v>
      </c>
      <c r="B1223" s="113" t="s">
        <v>3536</v>
      </c>
      <c r="C1223" s="113" t="s">
        <v>3537</v>
      </c>
      <c r="D1223" t="s">
        <v>5351</v>
      </c>
      <c r="E1223" t="s">
        <v>4992</v>
      </c>
      <c r="F1223">
        <v>3</v>
      </c>
      <c r="G1223">
        <v>0</v>
      </c>
    </row>
    <row r="1224" spans="1:7">
      <c r="A1224" s="115" t="s">
        <v>3538</v>
      </c>
      <c r="B1224" s="113" t="s">
        <v>3539</v>
      </c>
      <c r="C1224" s="113" t="s">
        <v>1018</v>
      </c>
      <c r="D1224" t="s">
        <v>5351</v>
      </c>
      <c r="E1224" t="s">
        <v>4992</v>
      </c>
      <c r="F1224">
        <v>3</v>
      </c>
      <c r="G1224">
        <v>0</v>
      </c>
    </row>
    <row r="1225" spans="1:7">
      <c r="A1225" s="115" t="s">
        <v>3540</v>
      </c>
      <c r="B1225" s="113" t="s">
        <v>1020</v>
      </c>
      <c r="C1225" s="113" t="s">
        <v>1018</v>
      </c>
      <c r="D1225" t="s">
        <v>5351</v>
      </c>
      <c r="E1225" t="s">
        <v>4992</v>
      </c>
      <c r="F1225">
        <v>3</v>
      </c>
      <c r="G1225">
        <v>0</v>
      </c>
    </row>
    <row r="1226" spans="1:7">
      <c r="A1226" s="115" t="s">
        <v>3541</v>
      </c>
      <c r="B1226" s="113" t="s">
        <v>3542</v>
      </c>
      <c r="C1226" s="113" t="s">
        <v>3543</v>
      </c>
      <c r="D1226" t="s">
        <v>5351</v>
      </c>
      <c r="E1226" t="s">
        <v>4992</v>
      </c>
      <c r="F1226">
        <v>3</v>
      </c>
      <c r="G1226">
        <v>0</v>
      </c>
    </row>
    <row r="1227" spans="1:7">
      <c r="A1227" s="115" t="s">
        <v>3544</v>
      </c>
      <c r="B1227" s="113" t="s">
        <v>3545</v>
      </c>
      <c r="C1227" s="113" t="s">
        <v>3546</v>
      </c>
      <c r="D1227" t="s">
        <v>5351</v>
      </c>
      <c r="E1227" t="s">
        <v>4992</v>
      </c>
      <c r="F1227">
        <v>3</v>
      </c>
      <c r="G1227">
        <v>0</v>
      </c>
    </row>
    <row r="1228" spans="1:7">
      <c r="A1228" s="115" t="s">
        <v>1022</v>
      </c>
      <c r="B1228" s="113" t="s">
        <v>3547</v>
      </c>
      <c r="C1228" s="113" t="s">
        <v>3548</v>
      </c>
      <c r="D1228" t="s">
        <v>5351</v>
      </c>
      <c r="E1228" t="s">
        <v>4992</v>
      </c>
      <c r="F1228">
        <v>3</v>
      </c>
      <c r="G1228">
        <v>0</v>
      </c>
    </row>
    <row r="1229" spans="1:7">
      <c r="A1229" s="115" t="s">
        <v>1047</v>
      </c>
      <c r="B1229" s="113" t="s">
        <v>3549</v>
      </c>
      <c r="C1229" s="113" t="s">
        <v>3550</v>
      </c>
      <c r="D1229" t="s">
        <v>5351</v>
      </c>
      <c r="E1229" t="s">
        <v>4992</v>
      </c>
      <c r="F1229">
        <v>3</v>
      </c>
      <c r="G1229">
        <v>0</v>
      </c>
    </row>
    <row r="1230" spans="1:7">
      <c r="A1230" s="115" t="s">
        <v>3551</v>
      </c>
      <c r="B1230" s="113" t="s">
        <v>3552</v>
      </c>
      <c r="C1230" s="113" t="s">
        <v>3553</v>
      </c>
      <c r="D1230" t="s">
        <v>5351</v>
      </c>
      <c r="E1230" t="s">
        <v>4992</v>
      </c>
      <c r="F1230">
        <v>3</v>
      </c>
      <c r="G1230">
        <v>0</v>
      </c>
    </row>
    <row r="1231" spans="1:7">
      <c r="A1231" s="115" t="s">
        <v>1064</v>
      </c>
      <c r="B1231" s="113" t="s">
        <v>3554</v>
      </c>
      <c r="C1231" s="113" t="s">
        <v>3555</v>
      </c>
      <c r="D1231" t="s">
        <v>5351</v>
      </c>
      <c r="E1231" t="s">
        <v>4992</v>
      </c>
      <c r="F1231">
        <v>3</v>
      </c>
      <c r="G1231">
        <v>0</v>
      </c>
    </row>
    <row r="1232" spans="1:7">
      <c r="A1232" s="115" t="s">
        <v>3556</v>
      </c>
      <c r="B1232" s="113" t="s">
        <v>3557</v>
      </c>
      <c r="C1232" s="113" t="s">
        <v>3558</v>
      </c>
      <c r="D1232" t="s">
        <v>5351</v>
      </c>
      <c r="E1232" t="s">
        <v>4992</v>
      </c>
      <c r="F1232">
        <v>3</v>
      </c>
      <c r="G1232">
        <v>0</v>
      </c>
    </row>
    <row r="1233" spans="1:7">
      <c r="A1233" s="115" t="s">
        <v>3559</v>
      </c>
      <c r="B1233" s="113" t="s">
        <v>3560</v>
      </c>
      <c r="C1233" s="113" t="s">
        <v>3561</v>
      </c>
      <c r="D1233" t="s">
        <v>5351</v>
      </c>
      <c r="E1233" t="s">
        <v>4992</v>
      </c>
      <c r="F1233">
        <v>3</v>
      </c>
      <c r="G1233">
        <v>0</v>
      </c>
    </row>
    <row r="1234" spans="1:7">
      <c r="A1234" s="115" t="s">
        <v>3562</v>
      </c>
      <c r="B1234" s="113" t="s">
        <v>3563</v>
      </c>
      <c r="C1234" s="113" t="s">
        <v>3564</v>
      </c>
      <c r="D1234" t="s">
        <v>5351</v>
      </c>
      <c r="E1234" t="s">
        <v>4992</v>
      </c>
      <c r="F1234">
        <v>3</v>
      </c>
      <c r="G1234">
        <v>0</v>
      </c>
    </row>
    <row r="1235" spans="1:7">
      <c r="A1235" s="115" t="s">
        <v>1085</v>
      </c>
      <c r="B1235" s="113" t="s">
        <v>3565</v>
      </c>
      <c r="C1235" s="113" t="s">
        <v>3566</v>
      </c>
      <c r="D1235" t="s">
        <v>5277</v>
      </c>
      <c r="E1235" t="s">
        <v>4995</v>
      </c>
      <c r="F1235">
        <v>3</v>
      </c>
      <c r="G1235">
        <v>0</v>
      </c>
    </row>
    <row r="1236" spans="1:7">
      <c r="A1236" s="115" t="s">
        <v>3567</v>
      </c>
      <c r="B1236" s="113" t="s">
        <v>3568</v>
      </c>
      <c r="C1236" s="113" t="s">
        <v>3569</v>
      </c>
      <c r="D1236" t="s">
        <v>5277</v>
      </c>
      <c r="E1236" t="s">
        <v>4995</v>
      </c>
      <c r="F1236">
        <v>3</v>
      </c>
      <c r="G1236">
        <v>0</v>
      </c>
    </row>
    <row r="1237" spans="1:7">
      <c r="A1237" s="115" t="s">
        <v>3570</v>
      </c>
      <c r="B1237" s="113" t="s">
        <v>3571</v>
      </c>
      <c r="C1237" s="113" t="s">
        <v>3572</v>
      </c>
      <c r="D1237" t="s">
        <v>5277</v>
      </c>
      <c r="E1237" t="s">
        <v>4995</v>
      </c>
      <c r="F1237">
        <v>3</v>
      </c>
      <c r="G1237">
        <v>0</v>
      </c>
    </row>
    <row r="1238" spans="1:7">
      <c r="A1238" s="115" t="s">
        <v>3573</v>
      </c>
      <c r="B1238" s="113" t="s">
        <v>3574</v>
      </c>
      <c r="C1238" s="113" t="s">
        <v>3575</v>
      </c>
      <c r="D1238" t="s">
        <v>5277</v>
      </c>
      <c r="E1238" t="s">
        <v>4995</v>
      </c>
      <c r="F1238">
        <v>3</v>
      </c>
      <c r="G1238">
        <v>0</v>
      </c>
    </row>
    <row r="1239" spans="1:7">
      <c r="A1239" s="115" t="s">
        <v>1119</v>
      </c>
      <c r="B1239" s="113" t="s">
        <v>3576</v>
      </c>
      <c r="C1239" s="113" t="s">
        <v>3577</v>
      </c>
      <c r="D1239" t="s">
        <v>5277</v>
      </c>
      <c r="E1239" t="s">
        <v>4995</v>
      </c>
      <c r="F1239">
        <v>3</v>
      </c>
      <c r="G1239">
        <v>0</v>
      </c>
    </row>
    <row r="1240" spans="1:7">
      <c r="A1240" s="115" t="s">
        <v>3578</v>
      </c>
      <c r="B1240" s="113" t="s">
        <v>3579</v>
      </c>
      <c r="C1240" s="113" t="s">
        <v>3580</v>
      </c>
      <c r="D1240" t="s">
        <v>5277</v>
      </c>
      <c r="E1240" t="s">
        <v>4995</v>
      </c>
      <c r="F1240">
        <v>3</v>
      </c>
      <c r="G1240">
        <v>0</v>
      </c>
    </row>
    <row r="1241" spans="1:7">
      <c r="A1241" s="115" t="s">
        <v>1132</v>
      </c>
      <c r="B1241" s="113" t="s">
        <v>3581</v>
      </c>
      <c r="C1241" s="113" t="s">
        <v>3582</v>
      </c>
      <c r="D1241" t="s">
        <v>5277</v>
      </c>
      <c r="E1241" t="s">
        <v>4995</v>
      </c>
      <c r="F1241">
        <v>3</v>
      </c>
      <c r="G1241">
        <v>0</v>
      </c>
    </row>
    <row r="1242" spans="1:7">
      <c r="A1242" s="115" t="s">
        <v>3583</v>
      </c>
      <c r="B1242" s="113" t="s">
        <v>3584</v>
      </c>
      <c r="C1242" s="113" t="s">
        <v>3585</v>
      </c>
      <c r="D1242" t="s">
        <v>5277</v>
      </c>
      <c r="E1242" t="s">
        <v>4995</v>
      </c>
      <c r="F1242">
        <v>3</v>
      </c>
      <c r="G1242">
        <v>0</v>
      </c>
    </row>
    <row r="1243" spans="1:7">
      <c r="A1243" s="115" t="s">
        <v>3586</v>
      </c>
      <c r="B1243" s="113" t="s">
        <v>3587</v>
      </c>
      <c r="C1243" s="113" t="s">
        <v>3588</v>
      </c>
      <c r="D1243" t="s">
        <v>5277</v>
      </c>
      <c r="E1243" t="s">
        <v>4995</v>
      </c>
      <c r="F1243">
        <v>3</v>
      </c>
      <c r="G1243">
        <v>0</v>
      </c>
    </row>
    <row r="1244" spans="1:7">
      <c r="A1244" s="115" t="s">
        <v>3589</v>
      </c>
      <c r="B1244" s="113" t="s">
        <v>3590</v>
      </c>
      <c r="C1244" s="113" t="s">
        <v>3591</v>
      </c>
      <c r="D1244" t="s">
        <v>5277</v>
      </c>
      <c r="E1244" t="s">
        <v>4995</v>
      </c>
      <c r="F1244">
        <v>3</v>
      </c>
      <c r="G1244">
        <v>0</v>
      </c>
    </row>
    <row r="1245" spans="1:7">
      <c r="A1245" s="115" t="s">
        <v>3592</v>
      </c>
      <c r="B1245" s="113" t="s">
        <v>3593</v>
      </c>
      <c r="C1245" s="113" t="s">
        <v>3594</v>
      </c>
      <c r="D1245" t="s">
        <v>5277</v>
      </c>
      <c r="E1245" t="s">
        <v>4995</v>
      </c>
      <c r="F1245">
        <v>3</v>
      </c>
      <c r="G1245">
        <v>0</v>
      </c>
    </row>
    <row r="1246" spans="1:7">
      <c r="A1246" s="115" t="s">
        <v>3595</v>
      </c>
      <c r="B1246" s="113" t="s">
        <v>3596</v>
      </c>
      <c r="C1246" s="113" t="s">
        <v>3597</v>
      </c>
      <c r="D1246" t="s">
        <v>5277</v>
      </c>
      <c r="E1246" t="s">
        <v>4995</v>
      </c>
      <c r="F1246">
        <v>3</v>
      </c>
      <c r="G1246">
        <v>0</v>
      </c>
    </row>
    <row r="1247" spans="1:7">
      <c r="A1247" s="115" t="s">
        <v>3598</v>
      </c>
      <c r="B1247" s="113" t="s">
        <v>3599</v>
      </c>
      <c r="C1247" s="113" t="s">
        <v>3600</v>
      </c>
      <c r="D1247" t="s">
        <v>5277</v>
      </c>
      <c r="E1247" t="s">
        <v>4995</v>
      </c>
      <c r="F1247">
        <v>3</v>
      </c>
      <c r="G1247">
        <v>0</v>
      </c>
    </row>
    <row r="1248" spans="1:7">
      <c r="A1248" s="115" t="s">
        <v>3601</v>
      </c>
      <c r="B1248" s="113" t="s">
        <v>3602</v>
      </c>
      <c r="C1248" s="113" t="s">
        <v>3603</v>
      </c>
      <c r="D1248" t="s">
        <v>5277</v>
      </c>
      <c r="E1248" t="s">
        <v>4995</v>
      </c>
      <c r="F1248">
        <v>3</v>
      </c>
      <c r="G1248">
        <v>0</v>
      </c>
    </row>
    <row r="1249" spans="1:7">
      <c r="A1249" s="115" t="s">
        <v>3604</v>
      </c>
      <c r="B1249" s="113" t="s">
        <v>3605</v>
      </c>
      <c r="C1249" s="113" t="s">
        <v>3606</v>
      </c>
      <c r="D1249" t="s">
        <v>5277</v>
      </c>
      <c r="E1249" t="s">
        <v>4995</v>
      </c>
      <c r="F1249">
        <v>3</v>
      </c>
      <c r="G1249">
        <v>0</v>
      </c>
    </row>
    <row r="1250" spans="1:7">
      <c r="A1250" s="115" t="s">
        <v>3607</v>
      </c>
      <c r="B1250" s="113" t="s">
        <v>3608</v>
      </c>
      <c r="C1250" s="113" t="s">
        <v>3609</v>
      </c>
      <c r="D1250" t="s">
        <v>5277</v>
      </c>
      <c r="E1250" t="s">
        <v>4995</v>
      </c>
      <c r="F1250">
        <v>3</v>
      </c>
      <c r="G1250">
        <v>0</v>
      </c>
    </row>
    <row r="1251" spans="1:7">
      <c r="A1251" s="115" t="s">
        <v>3610</v>
      </c>
      <c r="B1251" s="113" t="s">
        <v>3335</v>
      </c>
      <c r="C1251" s="113" t="s">
        <v>3611</v>
      </c>
      <c r="D1251" t="s">
        <v>5277</v>
      </c>
      <c r="E1251" t="s">
        <v>4995</v>
      </c>
      <c r="F1251">
        <v>3</v>
      </c>
      <c r="G1251">
        <v>0</v>
      </c>
    </row>
    <row r="1252" spans="1:7">
      <c r="A1252" s="115" t="s">
        <v>3612</v>
      </c>
      <c r="B1252" s="113" t="s">
        <v>3613</v>
      </c>
      <c r="C1252" s="113" t="s">
        <v>3614</v>
      </c>
      <c r="D1252" t="s">
        <v>5277</v>
      </c>
      <c r="E1252" t="s">
        <v>4995</v>
      </c>
      <c r="F1252">
        <v>3</v>
      </c>
      <c r="G1252">
        <v>0</v>
      </c>
    </row>
    <row r="1253" spans="1:7">
      <c r="A1253" s="115" t="s">
        <v>3615</v>
      </c>
      <c r="B1253" s="113" t="s">
        <v>3616</v>
      </c>
      <c r="C1253" s="113" t="s">
        <v>3617</v>
      </c>
      <c r="D1253" t="s">
        <v>5277</v>
      </c>
      <c r="E1253" t="s">
        <v>4995</v>
      </c>
      <c r="F1253">
        <v>3</v>
      </c>
      <c r="G1253">
        <v>0</v>
      </c>
    </row>
    <row r="1254" spans="1:7">
      <c r="A1254" s="115" t="s">
        <v>3618</v>
      </c>
      <c r="B1254" s="113" t="s">
        <v>3619</v>
      </c>
      <c r="C1254" s="113" t="s">
        <v>3620</v>
      </c>
      <c r="D1254" t="s">
        <v>5277</v>
      </c>
      <c r="E1254" t="s">
        <v>4995</v>
      </c>
      <c r="F1254">
        <v>3</v>
      </c>
      <c r="G1254">
        <v>0</v>
      </c>
    </row>
    <row r="1255" spans="1:7">
      <c r="A1255" s="115" t="s">
        <v>3621</v>
      </c>
      <c r="B1255" s="113" t="s">
        <v>3622</v>
      </c>
      <c r="C1255" s="113" t="s">
        <v>3623</v>
      </c>
      <c r="D1255" t="s">
        <v>5277</v>
      </c>
      <c r="E1255" t="s">
        <v>4995</v>
      </c>
      <c r="F1255">
        <v>3</v>
      </c>
      <c r="G1255">
        <v>0</v>
      </c>
    </row>
    <row r="1256" spans="1:7">
      <c r="A1256" s="115" t="s">
        <v>3624</v>
      </c>
      <c r="B1256" s="113" t="s">
        <v>3625</v>
      </c>
      <c r="C1256" s="113" t="s">
        <v>3626</v>
      </c>
      <c r="D1256" t="s">
        <v>5277</v>
      </c>
      <c r="E1256" t="s">
        <v>4995</v>
      </c>
      <c r="F1256">
        <v>3</v>
      </c>
      <c r="G1256">
        <v>0</v>
      </c>
    </row>
    <row r="1257" spans="1:7">
      <c r="A1257" s="115" t="s">
        <v>3627</v>
      </c>
      <c r="B1257" s="113" t="s">
        <v>3628</v>
      </c>
      <c r="C1257" s="113" t="s">
        <v>3629</v>
      </c>
      <c r="D1257" t="s">
        <v>5277</v>
      </c>
      <c r="E1257" t="s">
        <v>4995</v>
      </c>
      <c r="F1257">
        <v>3</v>
      </c>
      <c r="G1257">
        <v>0</v>
      </c>
    </row>
    <row r="1258" spans="1:7">
      <c r="A1258" s="115" t="s">
        <v>3630</v>
      </c>
      <c r="B1258" s="113" t="s">
        <v>3631</v>
      </c>
      <c r="C1258" s="113" t="s">
        <v>3632</v>
      </c>
      <c r="D1258" t="s">
        <v>5277</v>
      </c>
      <c r="E1258" t="s">
        <v>4995</v>
      </c>
      <c r="F1258">
        <v>3</v>
      </c>
      <c r="G1258">
        <v>0</v>
      </c>
    </row>
    <row r="1259" spans="1:7">
      <c r="A1259" s="115" t="s">
        <v>1208</v>
      </c>
      <c r="B1259" s="113" t="s">
        <v>3633</v>
      </c>
      <c r="C1259" s="113" t="s">
        <v>3620</v>
      </c>
      <c r="D1259" t="s">
        <v>5277</v>
      </c>
      <c r="E1259" t="s">
        <v>4995</v>
      </c>
      <c r="F1259">
        <v>3</v>
      </c>
      <c r="G1259">
        <v>0</v>
      </c>
    </row>
    <row r="1260" spans="1:7">
      <c r="A1260" s="115" t="s">
        <v>3634</v>
      </c>
      <c r="B1260" s="113" t="s">
        <v>3635</v>
      </c>
      <c r="C1260" s="113" t="s">
        <v>3636</v>
      </c>
      <c r="D1260" t="s">
        <v>5277</v>
      </c>
      <c r="E1260" t="s">
        <v>4995</v>
      </c>
      <c r="F1260">
        <v>3</v>
      </c>
      <c r="G1260">
        <v>0</v>
      </c>
    </row>
    <row r="1261" spans="1:7">
      <c r="A1261" s="115" t="s">
        <v>3637</v>
      </c>
      <c r="B1261" s="113" t="s">
        <v>3638</v>
      </c>
      <c r="C1261" s="113" t="s">
        <v>3639</v>
      </c>
      <c r="D1261" t="s">
        <v>5277</v>
      </c>
      <c r="E1261" t="s">
        <v>4995</v>
      </c>
      <c r="F1261">
        <v>3</v>
      </c>
      <c r="G1261">
        <v>0</v>
      </c>
    </row>
    <row r="1262" spans="1:7">
      <c r="A1262" s="115" t="s">
        <v>3640</v>
      </c>
      <c r="B1262" s="113" t="s">
        <v>3641</v>
      </c>
      <c r="C1262" s="113" t="s">
        <v>3642</v>
      </c>
      <c r="D1262" t="s">
        <v>5277</v>
      </c>
      <c r="E1262" t="s">
        <v>4995</v>
      </c>
      <c r="F1262">
        <v>3</v>
      </c>
      <c r="G1262">
        <v>0</v>
      </c>
    </row>
    <row r="1263" spans="1:7">
      <c r="A1263" s="115" t="s">
        <v>1250</v>
      </c>
      <c r="B1263" s="113" t="s">
        <v>3643</v>
      </c>
      <c r="C1263" s="113" t="s">
        <v>3644</v>
      </c>
      <c r="D1263" t="s">
        <v>5277</v>
      </c>
      <c r="E1263" t="s">
        <v>4995</v>
      </c>
      <c r="F1263">
        <v>3</v>
      </c>
      <c r="G1263">
        <v>0</v>
      </c>
    </row>
    <row r="1264" spans="1:7">
      <c r="A1264" s="115" t="s">
        <v>1263</v>
      </c>
      <c r="B1264" s="113" t="s">
        <v>3645</v>
      </c>
      <c r="C1264" s="113" t="s">
        <v>3646</v>
      </c>
      <c r="D1264" t="s">
        <v>5277</v>
      </c>
      <c r="E1264" t="s">
        <v>4995</v>
      </c>
      <c r="F1264">
        <v>3</v>
      </c>
      <c r="G1264">
        <v>0</v>
      </c>
    </row>
    <row r="1265" spans="1:7">
      <c r="A1265" s="115" t="s">
        <v>3647</v>
      </c>
      <c r="B1265" s="113" t="s">
        <v>3648</v>
      </c>
      <c r="C1265" s="113" t="s">
        <v>3649</v>
      </c>
      <c r="D1265" t="s">
        <v>5277</v>
      </c>
      <c r="E1265" t="s">
        <v>4995</v>
      </c>
      <c r="F1265">
        <v>3</v>
      </c>
      <c r="G1265">
        <v>0</v>
      </c>
    </row>
    <row r="1266" spans="1:7">
      <c r="A1266" s="115" t="s">
        <v>1279</v>
      </c>
      <c r="B1266" s="113" t="s">
        <v>3650</v>
      </c>
      <c r="C1266" s="113" t="s">
        <v>3651</v>
      </c>
      <c r="D1266" t="s">
        <v>5277</v>
      </c>
      <c r="E1266" t="s">
        <v>4995</v>
      </c>
      <c r="F1266">
        <v>3</v>
      </c>
      <c r="G1266">
        <v>0</v>
      </c>
    </row>
    <row r="1267" spans="1:7">
      <c r="A1267" s="115" t="s">
        <v>1286</v>
      </c>
      <c r="B1267" s="113" t="s">
        <v>3652</v>
      </c>
      <c r="C1267" s="113" t="s">
        <v>3653</v>
      </c>
      <c r="D1267" t="s">
        <v>5277</v>
      </c>
      <c r="E1267" t="s">
        <v>4995</v>
      </c>
      <c r="F1267">
        <v>3</v>
      </c>
      <c r="G1267">
        <v>0</v>
      </c>
    </row>
    <row r="1268" spans="1:7">
      <c r="A1268" s="115" t="s">
        <v>3654</v>
      </c>
      <c r="B1268" s="113" t="s">
        <v>3655</v>
      </c>
      <c r="C1268" s="113" t="s">
        <v>3656</v>
      </c>
      <c r="D1268" t="s">
        <v>5277</v>
      </c>
      <c r="E1268" t="s">
        <v>4995</v>
      </c>
      <c r="F1268">
        <v>3</v>
      </c>
      <c r="G1268">
        <v>0</v>
      </c>
    </row>
    <row r="1269" spans="1:7">
      <c r="A1269" s="115" t="s">
        <v>3657</v>
      </c>
      <c r="B1269" s="113" t="s">
        <v>3658</v>
      </c>
      <c r="C1269" s="113" t="s">
        <v>3659</v>
      </c>
      <c r="D1269" t="s">
        <v>5277</v>
      </c>
      <c r="E1269" t="s">
        <v>4995</v>
      </c>
      <c r="F1269">
        <v>3</v>
      </c>
      <c r="G1269">
        <v>0</v>
      </c>
    </row>
    <row r="1270" spans="1:7">
      <c r="A1270" s="115" t="s">
        <v>3660</v>
      </c>
      <c r="B1270" s="113" t="s">
        <v>3661</v>
      </c>
      <c r="C1270" s="113" t="s">
        <v>3662</v>
      </c>
      <c r="D1270" t="s">
        <v>5277</v>
      </c>
      <c r="E1270" t="s">
        <v>4995</v>
      </c>
      <c r="F1270">
        <v>3</v>
      </c>
      <c r="G1270">
        <v>0</v>
      </c>
    </row>
    <row r="1271" spans="1:7">
      <c r="A1271" s="115" t="s">
        <v>3663</v>
      </c>
      <c r="B1271" s="113" t="s">
        <v>3664</v>
      </c>
      <c r="C1271" s="113" t="s">
        <v>3665</v>
      </c>
      <c r="D1271" t="s">
        <v>5277</v>
      </c>
      <c r="E1271" t="s">
        <v>4995</v>
      </c>
      <c r="F1271">
        <v>3</v>
      </c>
      <c r="G1271">
        <v>0</v>
      </c>
    </row>
    <row r="1272" spans="1:7">
      <c r="A1272" s="115" t="s">
        <v>3666</v>
      </c>
      <c r="B1272" s="113" t="s">
        <v>3667</v>
      </c>
      <c r="C1272" s="113" t="s">
        <v>3668</v>
      </c>
      <c r="D1272" t="s">
        <v>5277</v>
      </c>
      <c r="E1272" t="s">
        <v>4995</v>
      </c>
      <c r="F1272">
        <v>3</v>
      </c>
      <c r="G1272">
        <v>0</v>
      </c>
    </row>
    <row r="1273" spans="1:7">
      <c r="A1273" s="115" t="s">
        <v>1342</v>
      </c>
      <c r="B1273" s="113" t="s">
        <v>3669</v>
      </c>
      <c r="C1273" s="113" t="s">
        <v>3670</v>
      </c>
      <c r="D1273" t="s">
        <v>5311</v>
      </c>
      <c r="E1273" t="s">
        <v>4998</v>
      </c>
      <c r="F1273">
        <v>3</v>
      </c>
      <c r="G1273">
        <v>0</v>
      </c>
    </row>
    <row r="1274" spans="1:7">
      <c r="A1274" s="115" t="s">
        <v>3671</v>
      </c>
      <c r="B1274" s="113" t="s">
        <v>3672</v>
      </c>
      <c r="C1274" s="113" t="s">
        <v>3673</v>
      </c>
      <c r="D1274" t="s">
        <v>5311</v>
      </c>
      <c r="E1274" t="s">
        <v>4998</v>
      </c>
      <c r="F1274">
        <v>3</v>
      </c>
      <c r="G1274">
        <v>0</v>
      </c>
    </row>
    <row r="1275" spans="1:7">
      <c r="A1275" s="115" t="s">
        <v>3674</v>
      </c>
      <c r="B1275" s="113" t="s">
        <v>3675</v>
      </c>
      <c r="C1275" s="113" t="s">
        <v>3676</v>
      </c>
      <c r="D1275" t="s">
        <v>5311</v>
      </c>
      <c r="E1275" t="s">
        <v>4998</v>
      </c>
      <c r="F1275">
        <v>3</v>
      </c>
      <c r="G1275">
        <v>0</v>
      </c>
    </row>
    <row r="1276" spans="1:7">
      <c r="A1276" s="115" t="s">
        <v>3677</v>
      </c>
      <c r="B1276" s="113" t="s">
        <v>3678</v>
      </c>
      <c r="C1276" s="113" t="s">
        <v>3679</v>
      </c>
      <c r="D1276" t="s">
        <v>5311</v>
      </c>
      <c r="E1276" t="s">
        <v>4998</v>
      </c>
      <c r="F1276">
        <v>3</v>
      </c>
      <c r="G1276">
        <v>0</v>
      </c>
    </row>
    <row r="1277" spans="1:7">
      <c r="A1277" s="115" t="s">
        <v>1378</v>
      </c>
      <c r="B1277" s="113" t="s">
        <v>3680</v>
      </c>
      <c r="C1277" s="113" t="s">
        <v>3681</v>
      </c>
      <c r="D1277" t="s">
        <v>5311</v>
      </c>
      <c r="E1277" t="s">
        <v>4998</v>
      </c>
      <c r="F1277">
        <v>3</v>
      </c>
      <c r="G1277">
        <v>0</v>
      </c>
    </row>
    <row r="1278" spans="1:7">
      <c r="A1278" s="115" t="s">
        <v>1385</v>
      </c>
      <c r="B1278" s="113" t="s">
        <v>3682</v>
      </c>
      <c r="C1278" s="113" t="s">
        <v>3683</v>
      </c>
      <c r="D1278" t="s">
        <v>5311</v>
      </c>
      <c r="E1278" t="s">
        <v>4998</v>
      </c>
      <c r="F1278">
        <v>3</v>
      </c>
      <c r="G1278">
        <v>0</v>
      </c>
    </row>
    <row r="1279" spans="1:7">
      <c r="A1279" s="115" t="s">
        <v>3684</v>
      </c>
      <c r="B1279" s="113" t="s">
        <v>3685</v>
      </c>
      <c r="C1279" s="113" t="s">
        <v>3686</v>
      </c>
      <c r="D1279" t="s">
        <v>5311</v>
      </c>
      <c r="E1279" t="s">
        <v>4998</v>
      </c>
      <c r="F1279">
        <v>3</v>
      </c>
      <c r="G1279">
        <v>0</v>
      </c>
    </row>
    <row r="1280" spans="1:7">
      <c r="A1280" s="115" t="s">
        <v>3687</v>
      </c>
      <c r="B1280" s="113" t="s">
        <v>3688</v>
      </c>
      <c r="C1280" s="113" t="s">
        <v>3689</v>
      </c>
      <c r="D1280" t="s">
        <v>5311</v>
      </c>
      <c r="E1280" t="s">
        <v>4998</v>
      </c>
      <c r="F1280">
        <v>3</v>
      </c>
      <c r="G1280">
        <v>0</v>
      </c>
    </row>
    <row r="1281" spans="1:7">
      <c r="A1281" s="115" t="s">
        <v>1406</v>
      </c>
      <c r="B1281" s="113" t="s">
        <v>3690</v>
      </c>
      <c r="C1281" s="113" t="s">
        <v>3691</v>
      </c>
      <c r="D1281" t="s">
        <v>5311</v>
      </c>
      <c r="E1281" t="s">
        <v>4998</v>
      </c>
      <c r="F1281">
        <v>3</v>
      </c>
      <c r="G1281">
        <v>0</v>
      </c>
    </row>
    <row r="1282" spans="1:7">
      <c r="A1282" s="115" t="s">
        <v>3692</v>
      </c>
      <c r="B1282" s="113" t="s">
        <v>3693</v>
      </c>
      <c r="C1282" s="113" t="s">
        <v>3694</v>
      </c>
      <c r="D1282" t="s">
        <v>5311</v>
      </c>
      <c r="E1282" t="s">
        <v>4998</v>
      </c>
      <c r="F1282">
        <v>3</v>
      </c>
      <c r="G1282">
        <v>0</v>
      </c>
    </row>
    <row r="1283" spans="1:7">
      <c r="A1283" s="115" t="s">
        <v>3695</v>
      </c>
      <c r="B1283" s="113" t="s">
        <v>3696</v>
      </c>
      <c r="C1283" s="113" t="s">
        <v>3697</v>
      </c>
      <c r="D1283" t="s">
        <v>5311</v>
      </c>
      <c r="E1283" t="s">
        <v>4998</v>
      </c>
      <c r="F1283">
        <v>3</v>
      </c>
      <c r="G1283">
        <v>0</v>
      </c>
    </row>
    <row r="1284" spans="1:7">
      <c r="A1284" s="115" t="s">
        <v>3698</v>
      </c>
      <c r="B1284" s="113" t="s">
        <v>3699</v>
      </c>
      <c r="C1284" s="113" t="s">
        <v>3700</v>
      </c>
      <c r="D1284" t="s">
        <v>5311</v>
      </c>
      <c r="E1284" t="s">
        <v>4998</v>
      </c>
      <c r="F1284">
        <v>3</v>
      </c>
      <c r="G1284">
        <v>0</v>
      </c>
    </row>
    <row r="1285" spans="1:7">
      <c r="A1285" s="115" t="s">
        <v>3701</v>
      </c>
      <c r="B1285" s="113" t="s">
        <v>3702</v>
      </c>
      <c r="C1285" s="113" t="s">
        <v>3703</v>
      </c>
      <c r="D1285" t="s">
        <v>5311</v>
      </c>
      <c r="E1285" t="s">
        <v>4998</v>
      </c>
      <c r="F1285">
        <v>3</v>
      </c>
      <c r="G1285">
        <v>0</v>
      </c>
    </row>
    <row r="1286" spans="1:7">
      <c r="A1286" s="115" t="s">
        <v>3704</v>
      </c>
      <c r="B1286" s="113" t="s">
        <v>3705</v>
      </c>
      <c r="C1286" s="113" t="s">
        <v>3706</v>
      </c>
      <c r="D1286" t="s">
        <v>5311</v>
      </c>
      <c r="E1286" t="s">
        <v>4998</v>
      </c>
      <c r="F1286">
        <v>3</v>
      </c>
      <c r="G1286">
        <v>0</v>
      </c>
    </row>
    <row r="1287" spans="1:7">
      <c r="A1287" s="115" t="s">
        <v>3707</v>
      </c>
      <c r="B1287" s="113" t="s">
        <v>3708</v>
      </c>
      <c r="C1287" s="113" t="s">
        <v>3709</v>
      </c>
      <c r="D1287" t="s">
        <v>5311</v>
      </c>
      <c r="E1287" t="s">
        <v>4998</v>
      </c>
      <c r="F1287">
        <v>3</v>
      </c>
      <c r="G1287">
        <v>0</v>
      </c>
    </row>
    <row r="1288" spans="1:7">
      <c r="A1288" s="115" t="s">
        <v>3710</v>
      </c>
      <c r="B1288" s="113" t="s">
        <v>3711</v>
      </c>
      <c r="C1288" s="113" t="s">
        <v>3712</v>
      </c>
      <c r="D1288" t="s">
        <v>5311</v>
      </c>
      <c r="E1288" t="s">
        <v>4998</v>
      </c>
      <c r="F1288">
        <v>3</v>
      </c>
      <c r="G1288">
        <v>0</v>
      </c>
    </row>
    <row r="1289" spans="1:7">
      <c r="A1289" s="115" t="s">
        <v>3713</v>
      </c>
      <c r="B1289" s="113" t="s">
        <v>3714</v>
      </c>
      <c r="C1289" s="113" t="s">
        <v>3715</v>
      </c>
      <c r="D1289" t="s">
        <v>5311</v>
      </c>
      <c r="E1289" t="s">
        <v>4998</v>
      </c>
      <c r="F1289">
        <v>3</v>
      </c>
      <c r="G1289">
        <v>0</v>
      </c>
    </row>
    <row r="1290" spans="1:7">
      <c r="A1290" s="115" t="s">
        <v>3716</v>
      </c>
      <c r="B1290" s="113" t="s">
        <v>3717</v>
      </c>
      <c r="C1290" s="113" t="s">
        <v>3718</v>
      </c>
      <c r="D1290" t="s">
        <v>5311</v>
      </c>
      <c r="E1290" t="s">
        <v>4998</v>
      </c>
      <c r="F1290">
        <v>3</v>
      </c>
      <c r="G1290">
        <v>0</v>
      </c>
    </row>
    <row r="1291" spans="1:7">
      <c r="A1291" s="115" t="s">
        <v>3719</v>
      </c>
      <c r="B1291" s="113" t="s">
        <v>3720</v>
      </c>
      <c r="C1291" s="113" t="s">
        <v>3721</v>
      </c>
      <c r="D1291" t="s">
        <v>5311</v>
      </c>
      <c r="E1291" t="s">
        <v>4998</v>
      </c>
      <c r="F1291">
        <v>3</v>
      </c>
      <c r="G1291">
        <v>0</v>
      </c>
    </row>
    <row r="1292" spans="1:7">
      <c r="A1292" s="115" t="s">
        <v>3722</v>
      </c>
      <c r="B1292" s="113" t="s">
        <v>3723</v>
      </c>
      <c r="C1292" s="113" t="s">
        <v>3724</v>
      </c>
      <c r="D1292" t="s">
        <v>5311</v>
      </c>
      <c r="E1292" t="s">
        <v>4998</v>
      </c>
      <c r="F1292">
        <v>3</v>
      </c>
      <c r="G1292">
        <v>0</v>
      </c>
    </row>
    <row r="1293" spans="1:7">
      <c r="A1293" s="115" t="s">
        <v>3725</v>
      </c>
      <c r="B1293" s="113" t="s">
        <v>3726</v>
      </c>
      <c r="C1293" s="113" t="s">
        <v>3727</v>
      </c>
      <c r="D1293" t="s">
        <v>5311</v>
      </c>
      <c r="E1293" t="s">
        <v>4998</v>
      </c>
      <c r="F1293">
        <v>3</v>
      </c>
      <c r="G1293">
        <v>0</v>
      </c>
    </row>
    <row r="1294" spans="1:7">
      <c r="A1294" s="115" t="s">
        <v>1477</v>
      </c>
      <c r="B1294" s="113" t="s">
        <v>3728</v>
      </c>
      <c r="C1294" s="113" t="s">
        <v>3729</v>
      </c>
      <c r="D1294" t="s">
        <v>5311</v>
      </c>
      <c r="E1294" t="s">
        <v>4998</v>
      </c>
      <c r="F1294">
        <v>3</v>
      </c>
      <c r="G1294">
        <v>0</v>
      </c>
    </row>
    <row r="1295" spans="1:7">
      <c r="A1295" s="115" t="s">
        <v>1392</v>
      </c>
      <c r="B1295" s="113" t="s">
        <v>3730</v>
      </c>
      <c r="C1295" s="113" t="s">
        <v>3731</v>
      </c>
      <c r="D1295" t="s">
        <v>5311</v>
      </c>
      <c r="E1295" t="s">
        <v>4998</v>
      </c>
      <c r="F1295">
        <v>3</v>
      </c>
      <c r="G1295">
        <v>0</v>
      </c>
    </row>
    <row r="1296" spans="1:7">
      <c r="A1296" s="115" t="s">
        <v>3732</v>
      </c>
      <c r="B1296" s="113" t="s">
        <v>3291</v>
      </c>
      <c r="C1296" s="113" t="s">
        <v>3733</v>
      </c>
      <c r="D1296" t="s">
        <v>5311</v>
      </c>
      <c r="E1296" t="s">
        <v>4998</v>
      </c>
      <c r="F1296">
        <v>3</v>
      </c>
      <c r="G1296">
        <v>0</v>
      </c>
    </row>
    <row r="1297" spans="1:7">
      <c r="A1297" s="115" t="s">
        <v>3734</v>
      </c>
      <c r="B1297" s="113" t="s">
        <v>3735</v>
      </c>
      <c r="C1297" s="113" t="s">
        <v>3736</v>
      </c>
      <c r="D1297" t="s">
        <v>5311</v>
      </c>
      <c r="E1297" t="s">
        <v>4998</v>
      </c>
      <c r="F1297">
        <v>3</v>
      </c>
      <c r="G1297">
        <v>0</v>
      </c>
    </row>
    <row r="1298" spans="1:7">
      <c r="A1298" s="115" t="s">
        <v>3737</v>
      </c>
      <c r="B1298" s="113" t="s">
        <v>3738</v>
      </c>
      <c r="C1298" s="113" t="s">
        <v>3739</v>
      </c>
      <c r="D1298" t="s">
        <v>5311</v>
      </c>
      <c r="E1298" t="s">
        <v>4998</v>
      </c>
      <c r="F1298">
        <v>3</v>
      </c>
      <c r="G1298">
        <v>0</v>
      </c>
    </row>
    <row r="1299" spans="1:7">
      <c r="A1299" s="115" t="s">
        <v>3740</v>
      </c>
      <c r="B1299" s="113" t="s">
        <v>3741</v>
      </c>
      <c r="C1299" s="113" t="s">
        <v>3742</v>
      </c>
      <c r="D1299" t="s">
        <v>5311</v>
      </c>
      <c r="E1299" t="s">
        <v>4998</v>
      </c>
      <c r="F1299">
        <v>3</v>
      </c>
      <c r="G1299">
        <v>0</v>
      </c>
    </row>
    <row r="1300" spans="1:7">
      <c r="A1300" s="115" t="s">
        <v>3743</v>
      </c>
      <c r="B1300" s="113" t="s">
        <v>3744</v>
      </c>
      <c r="C1300" s="113" t="s">
        <v>3745</v>
      </c>
      <c r="D1300" t="s">
        <v>5311</v>
      </c>
      <c r="E1300" t="s">
        <v>4998</v>
      </c>
      <c r="F1300">
        <v>3</v>
      </c>
      <c r="G1300">
        <v>0</v>
      </c>
    </row>
    <row r="1301" spans="1:7">
      <c r="A1301" s="115" t="s">
        <v>1527</v>
      </c>
      <c r="B1301" s="113" t="s">
        <v>3746</v>
      </c>
      <c r="C1301" s="113" t="s">
        <v>3747</v>
      </c>
      <c r="D1301" t="s">
        <v>5311</v>
      </c>
      <c r="E1301" t="s">
        <v>4998</v>
      </c>
      <c r="F1301">
        <v>3</v>
      </c>
      <c r="G1301">
        <v>0</v>
      </c>
    </row>
    <row r="1302" spans="1:7">
      <c r="A1302" s="115" t="s">
        <v>3748</v>
      </c>
      <c r="B1302" s="113" t="s">
        <v>3749</v>
      </c>
      <c r="C1302" s="113" t="s">
        <v>3750</v>
      </c>
      <c r="D1302" t="s">
        <v>5311</v>
      </c>
      <c r="E1302" t="s">
        <v>4998</v>
      </c>
      <c r="F1302">
        <v>3</v>
      </c>
      <c r="G1302">
        <v>0</v>
      </c>
    </row>
    <row r="1303" spans="1:7">
      <c r="A1303" s="115" t="s">
        <v>3751</v>
      </c>
      <c r="B1303" s="113" t="s">
        <v>3752</v>
      </c>
      <c r="C1303" s="113" t="s">
        <v>3753</v>
      </c>
      <c r="D1303" t="s">
        <v>5311</v>
      </c>
      <c r="E1303" t="s">
        <v>4998</v>
      </c>
      <c r="F1303">
        <v>3</v>
      </c>
      <c r="G1303">
        <v>0</v>
      </c>
    </row>
    <row r="1304" spans="1:7">
      <c r="A1304" s="115" t="s">
        <v>1543</v>
      </c>
      <c r="B1304" s="113" t="s">
        <v>3754</v>
      </c>
      <c r="C1304" s="113" t="s">
        <v>3755</v>
      </c>
      <c r="D1304" t="s">
        <v>5311</v>
      </c>
      <c r="E1304" t="s">
        <v>4998</v>
      </c>
      <c r="F1304">
        <v>3</v>
      </c>
      <c r="G1304">
        <v>0</v>
      </c>
    </row>
    <row r="1305" spans="1:7">
      <c r="A1305" s="115" t="s">
        <v>3756</v>
      </c>
      <c r="B1305" s="113" t="s">
        <v>3757</v>
      </c>
      <c r="C1305" s="113" t="s">
        <v>3758</v>
      </c>
      <c r="D1305" t="s">
        <v>5311</v>
      </c>
      <c r="E1305" t="s">
        <v>4998</v>
      </c>
      <c r="F1305">
        <v>3</v>
      </c>
      <c r="G1305">
        <v>0</v>
      </c>
    </row>
    <row r="1306" spans="1:7">
      <c r="A1306" s="115" t="s">
        <v>3759</v>
      </c>
      <c r="B1306" s="113" t="s">
        <v>3760</v>
      </c>
      <c r="C1306" s="113" t="s">
        <v>3761</v>
      </c>
      <c r="D1306" t="s">
        <v>5311</v>
      </c>
      <c r="E1306" t="s">
        <v>4998</v>
      </c>
      <c r="F1306">
        <v>3</v>
      </c>
      <c r="G1306">
        <v>0</v>
      </c>
    </row>
    <row r="1307" spans="1:7">
      <c r="A1307" s="115" t="s">
        <v>3762</v>
      </c>
      <c r="B1307" s="113" t="s">
        <v>3763</v>
      </c>
      <c r="C1307" s="113" t="s">
        <v>3764</v>
      </c>
      <c r="D1307" t="s">
        <v>5311</v>
      </c>
      <c r="E1307" t="s">
        <v>4998</v>
      </c>
      <c r="F1307">
        <v>3</v>
      </c>
      <c r="G1307">
        <v>0</v>
      </c>
    </row>
    <row r="1308" spans="1:7">
      <c r="A1308" s="115" t="s">
        <v>3765</v>
      </c>
      <c r="B1308" s="113" t="s">
        <v>3766</v>
      </c>
      <c r="C1308" s="113" t="s">
        <v>3767</v>
      </c>
      <c r="D1308" t="s">
        <v>5311</v>
      </c>
      <c r="E1308" t="s">
        <v>4998</v>
      </c>
      <c r="F1308">
        <v>3</v>
      </c>
      <c r="G1308">
        <v>0</v>
      </c>
    </row>
    <row r="1309" spans="1:7">
      <c r="A1309" s="115" t="s">
        <v>3768</v>
      </c>
      <c r="B1309" s="113" t="s">
        <v>3769</v>
      </c>
      <c r="C1309" s="113" t="s">
        <v>3770</v>
      </c>
      <c r="D1309" t="s">
        <v>5311</v>
      </c>
      <c r="E1309" t="s">
        <v>4998</v>
      </c>
      <c r="F1309">
        <v>3</v>
      </c>
      <c r="G1309">
        <v>0</v>
      </c>
    </row>
    <row r="1310" spans="1:7">
      <c r="A1310" s="115" t="s">
        <v>3771</v>
      </c>
      <c r="B1310" s="113" t="s">
        <v>3772</v>
      </c>
      <c r="C1310" s="113" t="s">
        <v>3773</v>
      </c>
      <c r="D1310" t="s">
        <v>5311</v>
      </c>
      <c r="E1310" t="s">
        <v>4998</v>
      </c>
      <c r="F1310">
        <v>3</v>
      </c>
      <c r="G1310">
        <v>0</v>
      </c>
    </row>
    <row r="1311" spans="1:7">
      <c r="A1311" s="115" t="s">
        <v>3774</v>
      </c>
      <c r="B1311" s="113" t="s">
        <v>3775</v>
      </c>
      <c r="C1311" s="113" t="s">
        <v>3776</v>
      </c>
      <c r="D1311" t="s">
        <v>5311</v>
      </c>
      <c r="E1311" t="s">
        <v>4998</v>
      </c>
      <c r="F1311">
        <v>3</v>
      </c>
      <c r="G1311">
        <v>0</v>
      </c>
    </row>
    <row r="1312" spans="1:7">
      <c r="A1312" s="115" t="s">
        <v>3777</v>
      </c>
      <c r="B1312" s="113" t="s">
        <v>3778</v>
      </c>
      <c r="C1312" s="113" t="s">
        <v>3779</v>
      </c>
      <c r="D1312" t="s">
        <v>5311</v>
      </c>
      <c r="E1312" t="s">
        <v>4998</v>
      </c>
      <c r="F1312">
        <v>3</v>
      </c>
      <c r="G1312">
        <v>0</v>
      </c>
    </row>
    <row r="1313" spans="1:7">
      <c r="A1313" s="115" t="s">
        <v>1588</v>
      </c>
      <c r="B1313" s="113" t="s">
        <v>3780</v>
      </c>
      <c r="C1313" s="113" t="s">
        <v>3781</v>
      </c>
      <c r="D1313" t="s">
        <v>5311</v>
      </c>
      <c r="E1313" t="s">
        <v>4998</v>
      </c>
      <c r="F1313">
        <v>3</v>
      </c>
      <c r="G1313">
        <v>0</v>
      </c>
    </row>
    <row r="1314" spans="1:7">
      <c r="A1314" s="115" t="s">
        <v>3782</v>
      </c>
      <c r="B1314" s="113" t="s">
        <v>3783</v>
      </c>
      <c r="C1314" s="113" t="s">
        <v>3784</v>
      </c>
      <c r="D1314" t="s">
        <v>5311</v>
      </c>
      <c r="E1314" t="s">
        <v>4998</v>
      </c>
      <c r="F1314">
        <v>3</v>
      </c>
      <c r="G1314">
        <v>0</v>
      </c>
    </row>
    <row r="1315" spans="1:7">
      <c r="A1315" s="115" t="s">
        <v>1621</v>
      </c>
      <c r="B1315" s="113" t="s">
        <v>3785</v>
      </c>
      <c r="C1315" s="113" t="s">
        <v>3786</v>
      </c>
      <c r="D1315" t="s">
        <v>5311</v>
      </c>
      <c r="E1315" t="s">
        <v>4998</v>
      </c>
      <c r="F1315">
        <v>3</v>
      </c>
      <c r="G1315">
        <v>0</v>
      </c>
    </row>
    <row r="1316" spans="1:7">
      <c r="A1316" s="115" t="s">
        <v>3787</v>
      </c>
      <c r="B1316" s="113" t="s">
        <v>3788</v>
      </c>
      <c r="C1316" s="113" t="s">
        <v>3789</v>
      </c>
      <c r="D1316" t="s">
        <v>5311</v>
      </c>
      <c r="E1316" t="s">
        <v>4998</v>
      </c>
      <c r="F1316">
        <v>3</v>
      </c>
      <c r="G1316">
        <v>0</v>
      </c>
    </row>
    <row r="1317" spans="1:7">
      <c r="A1317" s="115" t="s">
        <v>3790</v>
      </c>
      <c r="B1317" s="113" t="s">
        <v>3791</v>
      </c>
      <c r="C1317" s="113" t="s">
        <v>3792</v>
      </c>
      <c r="D1317" t="s">
        <v>5311</v>
      </c>
      <c r="E1317" t="s">
        <v>4998</v>
      </c>
      <c r="F1317">
        <v>3</v>
      </c>
      <c r="G1317">
        <v>0</v>
      </c>
    </row>
    <row r="1318" spans="1:7">
      <c r="A1318" s="115" t="s">
        <v>3793</v>
      </c>
      <c r="B1318" s="113" t="s">
        <v>3794</v>
      </c>
      <c r="C1318" s="113" t="s">
        <v>3795</v>
      </c>
      <c r="D1318" t="s">
        <v>5311</v>
      </c>
      <c r="E1318" t="s">
        <v>4998</v>
      </c>
      <c r="F1318">
        <v>3</v>
      </c>
      <c r="G1318">
        <v>0</v>
      </c>
    </row>
    <row r="1319" spans="1:7">
      <c r="A1319" s="115" t="s">
        <v>1613</v>
      </c>
      <c r="B1319" s="113" t="s">
        <v>3796</v>
      </c>
      <c r="C1319" s="113" t="s">
        <v>3797</v>
      </c>
      <c r="D1319" t="s">
        <v>5311</v>
      </c>
      <c r="E1319" t="s">
        <v>4998</v>
      </c>
      <c r="F1319">
        <v>3</v>
      </c>
      <c r="G1319">
        <v>0</v>
      </c>
    </row>
    <row r="1320" spans="1:7">
      <c r="A1320" s="115" t="s">
        <v>1674</v>
      </c>
      <c r="B1320" s="113" t="s">
        <v>3798</v>
      </c>
      <c r="C1320" s="113" t="s">
        <v>3799</v>
      </c>
      <c r="D1320" t="s">
        <v>5311</v>
      </c>
      <c r="E1320" t="s">
        <v>4998</v>
      </c>
      <c r="F1320">
        <v>3</v>
      </c>
      <c r="G1320">
        <v>0</v>
      </c>
    </row>
    <row r="1321" spans="1:7">
      <c r="A1321" s="115" t="s">
        <v>1680</v>
      </c>
      <c r="B1321" s="113" t="s">
        <v>3800</v>
      </c>
      <c r="C1321" s="113" t="s">
        <v>3801</v>
      </c>
      <c r="D1321" t="s">
        <v>5311</v>
      </c>
      <c r="E1321" t="s">
        <v>4998</v>
      </c>
      <c r="F1321">
        <v>3</v>
      </c>
      <c r="G1321">
        <v>0</v>
      </c>
    </row>
    <row r="1322" spans="1:7">
      <c r="A1322" s="115" t="s">
        <v>1690</v>
      </c>
      <c r="B1322" s="113" t="s">
        <v>3802</v>
      </c>
      <c r="C1322" s="113" t="s">
        <v>3803</v>
      </c>
      <c r="D1322" t="s">
        <v>5311</v>
      </c>
      <c r="E1322" t="s">
        <v>4998</v>
      </c>
      <c r="F1322">
        <v>3</v>
      </c>
      <c r="G1322">
        <v>0</v>
      </c>
    </row>
    <row r="1323" spans="1:7">
      <c r="A1323" s="115" t="s">
        <v>3804</v>
      </c>
      <c r="B1323" s="113" t="s">
        <v>3805</v>
      </c>
      <c r="C1323" s="113" t="s">
        <v>3806</v>
      </c>
      <c r="D1323" t="s">
        <v>5311</v>
      </c>
      <c r="E1323" t="s">
        <v>4998</v>
      </c>
      <c r="F1323">
        <v>3</v>
      </c>
      <c r="G1323">
        <v>0</v>
      </c>
    </row>
    <row r="1324" spans="1:7">
      <c r="A1324" s="115" t="s">
        <v>3807</v>
      </c>
      <c r="B1324" s="113" t="s">
        <v>3808</v>
      </c>
      <c r="C1324" s="113" t="s">
        <v>3809</v>
      </c>
      <c r="D1324" t="s">
        <v>5311</v>
      </c>
      <c r="E1324" t="s">
        <v>4998</v>
      </c>
      <c r="F1324">
        <v>3</v>
      </c>
      <c r="G1324">
        <v>0</v>
      </c>
    </row>
    <row r="1325" spans="1:7">
      <c r="A1325" s="115" t="s">
        <v>3810</v>
      </c>
      <c r="B1325" s="113" t="s">
        <v>3811</v>
      </c>
      <c r="C1325" s="113" t="s">
        <v>3812</v>
      </c>
      <c r="D1325" t="s">
        <v>5311</v>
      </c>
      <c r="E1325" t="s">
        <v>4998</v>
      </c>
      <c r="F1325">
        <v>3</v>
      </c>
      <c r="G1325">
        <v>0</v>
      </c>
    </row>
    <row r="1326" spans="1:7">
      <c r="A1326" s="115" t="s">
        <v>1717</v>
      </c>
      <c r="B1326" s="113" t="s">
        <v>3813</v>
      </c>
      <c r="C1326" s="113" t="s">
        <v>3814</v>
      </c>
      <c r="D1326" t="s">
        <v>5311</v>
      </c>
      <c r="E1326" t="s">
        <v>4998</v>
      </c>
      <c r="F1326">
        <v>3</v>
      </c>
      <c r="G1326">
        <v>0</v>
      </c>
    </row>
    <row r="1327" spans="1:7">
      <c r="A1327" s="115" t="s">
        <v>3815</v>
      </c>
      <c r="B1327" s="113" t="s">
        <v>3816</v>
      </c>
      <c r="C1327" s="113" t="s">
        <v>3817</v>
      </c>
      <c r="D1327" t="s">
        <v>5311</v>
      </c>
      <c r="E1327" t="s">
        <v>4998</v>
      </c>
      <c r="F1327">
        <v>3</v>
      </c>
      <c r="G1327">
        <v>0</v>
      </c>
    </row>
    <row r="1328" spans="1:7">
      <c r="A1328" s="115" t="s">
        <v>3818</v>
      </c>
      <c r="B1328" s="113" t="s">
        <v>5149</v>
      </c>
      <c r="C1328" s="113" t="s">
        <v>3817</v>
      </c>
      <c r="D1328" t="s">
        <v>5311</v>
      </c>
      <c r="E1328" t="s">
        <v>4998</v>
      </c>
      <c r="F1328">
        <v>3</v>
      </c>
      <c r="G1328">
        <v>0</v>
      </c>
    </row>
    <row r="1329" spans="1:7">
      <c r="A1329" s="115" t="s">
        <v>3819</v>
      </c>
      <c r="B1329" s="113" t="s">
        <v>3820</v>
      </c>
      <c r="C1329" s="113" t="s">
        <v>3821</v>
      </c>
      <c r="D1329" t="s">
        <v>5311</v>
      </c>
      <c r="E1329" t="s">
        <v>4998</v>
      </c>
      <c r="F1329">
        <v>3</v>
      </c>
      <c r="G1329">
        <v>0</v>
      </c>
    </row>
    <row r="1330" spans="1:7">
      <c r="A1330" s="115" t="s">
        <v>1734</v>
      </c>
      <c r="B1330" s="113" t="s">
        <v>3822</v>
      </c>
      <c r="C1330" s="113" t="s">
        <v>3823</v>
      </c>
      <c r="D1330" t="s">
        <v>5311</v>
      </c>
      <c r="E1330" t="s">
        <v>4998</v>
      </c>
      <c r="F1330">
        <v>3</v>
      </c>
      <c r="G1330">
        <v>0</v>
      </c>
    </row>
    <row r="1331" spans="1:7">
      <c r="A1331" s="115" t="s">
        <v>3824</v>
      </c>
      <c r="B1331" s="113" t="s">
        <v>3825</v>
      </c>
      <c r="C1331" s="113" t="s">
        <v>3826</v>
      </c>
      <c r="D1331" t="s">
        <v>5311</v>
      </c>
      <c r="E1331" t="s">
        <v>4998</v>
      </c>
      <c r="F1331">
        <v>3</v>
      </c>
      <c r="G1331">
        <v>0</v>
      </c>
    </row>
    <row r="1332" spans="1:7">
      <c r="A1332" s="115" t="s">
        <v>3827</v>
      </c>
      <c r="B1332" s="113" t="s">
        <v>3828</v>
      </c>
      <c r="C1332" s="113" t="s">
        <v>3829</v>
      </c>
      <c r="D1332" t="s">
        <v>5311</v>
      </c>
      <c r="E1332" t="s">
        <v>4998</v>
      </c>
      <c r="F1332">
        <v>3</v>
      </c>
      <c r="G1332">
        <v>0</v>
      </c>
    </row>
    <row r="1333" spans="1:7">
      <c r="A1333" s="115" t="s">
        <v>3830</v>
      </c>
      <c r="B1333" s="113" t="s">
        <v>3831</v>
      </c>
      <c r="C1333" s="113" t="s">
        <v>3832</v>
      </c>
      <c r="D1333" t="s">
        <v>5311</v>
      </c>
      <c r="E1333" t="s">
        <v>4998</v>
      </c>
      <c r="F1333">
        <v>3</v>
      </c>
      <c r="G1333">
        <v>0</v>
      </c>
    </row>
    <row r="1334" spans="1:7">
      <c r="A1334" s="115" t="s">
        <v>3833</v>
      </c>
      <c r="B1334" s="113" t="s">
        <v>3834</v>
      </c>
      <c r="C1334" s="113" t="s">
        <v>3835</v>
      </c>
      <c r="D1334" t="s">
        <v>5311</v>
      </c>
      <c r="E1334" t="s">
        <v>4998</v>
      </c>
      <c r="F1334">
        <v>3</v>
      </c>
      <c r="G1334">
        <v>0</v>
      </c>
    </row>
    <row r="1335" spans="1:7">
      <c r="A1335" s="115" t="s">
        <v>3836</v>
      </c>
      <c r="B1335" s="113" t="s">
        <v>3837</v>
      </c>
      <c r="C1335" s="113" t="s">
        <v>3838</v>
      </c>
      <c r="D1335" t="s">
        <v>5311</v>
      </c>
      <c r="E1335" t="s">
        <v>4998</v>
      </c>
      <c r="F1335">
        <v>3</v>
      </c>
      <c r="G1335">
        <v>0</v>
      </c>
    </row>
    <row r="1336" spans="1:7">
      <c r="A1336" s="115" t="s">
        <v>3839</v>
      </c>
      <c r="B1336" s="113" t="s">
        <v>3840</v>
      </c>
      <c r="C1336" s="113" t="s">
        <v>3841</v>
      </c>
      <c r="D1336" t="s">
        <v>5311</v>
      </c>
      <c r="E1336" t="s">
        <v>4998</v>
      </c>
      <c r="F1336">
        <v>3</v>
      </c>
      <c r="G1336">
        <v>0</v>
      </c>
    </row>
    <row r="1337" spans="1:7">
      <c r="A1337" s="115" t="s">
        <v>3842</v>
      </c>
      <c r="B1337" s="113" t="s">
        <v>3843</v>
      </c>
      <c r="C1337" s="113" t="s">
        <v>3844</v>
      </c>
      <c r="D1337" t="s">
        <v>5311</v>
      </c>
      <c r="E1337" t="s">
        <v>4998</v>
      </c>
      <c r="F1337">
        <v>3</v>
      </c>
      <c r="G1337">
        <v>0</v>
      </c>
    </row>
    <row r="1338" spans="1:7">
      <c r="A1338" s="115" t="s">
        <v>3845</v>
      </c>
      <c r="B1338" s="113" t="s">
        <v>3846</v>
      </c>
      <c r="C1338" s="113" t="s">
        <v>3847</v>
      </c>
      <c r="D1338" t="s">
        <v>5311</v>
      </c>
      <c r="E1338" t="s">
        <v>4998</v>
      </c>
      <c r="F1338">
        <v>3</v>
      </c>
      <c r="G1338">
        <v>0</v>
      </c>
    </row>
    <row r="1339" spans="1:7">
      <c r="A1339" s="115" t="s">
        <v>3848</v>
      </c>
      <c r="B1339" s="113" t="s">
        <v>3849</v>
      </c>
      <c r="C1339" s="113" t="s">
        <v>3850</v>
      </c>
      <c r="D1339" t="s">
        <v>5311</v>
      </c>
      <c r="E1339" t="s">
        <v>4998</v>
      </c>
      <c r="F1339">
        <v>3</v>
      </c>
      <c r="G1339">
        <v>0</v>
      </c>
    </row>
    <row r="1340" spans="1:7">
      <c r="A1340" s="115" t="s">
        <v>3851</v>
      </c>
      <c r="B1340" s="113" t="s">
        <v>3852</v>
      </c>
      <c r="C1340" s="113" t="s">
        <v>3853</v>
      </c>
      <c r="D1340" t="s">
        <v>5311</v>
      </c>
      <c r="E1340" t="s">
        <v>4998</v>
      </c>
      <c r="F1340">
        <v>3</v>
      </c>
      <c r="G1340">
        <v>0</v>
      </c>
    </row>
    <row r="1341" spans="1:7">
      <c r="A1341" s="115" t="s">
        <v>1833</v>
      </c>
      <c r="B1341" s="113" t="s">
        <v>3854</v>
      </c>
      <c r="C1341" s="113" t="s">
        <v>3855</v>
      </c>
      <c r="D1341" t="s">
        <v>5311</v>
      </c>
      <c r="E1341" t="s">
        <v>4998</v>
      </c>
      <c r="F1341">
        <v>3</v>
      </c>
      <c r="G1341">
        <v>0</v>
      </c>
    </row>
    <row r="1342" spans="1:7">
      <c r="A1342" s="115" t="s">
        <v>3856</v>
      </c>
      <c r="B1342" s="113" t="s">
        <v>3857</v>
      </c>
      <c r="C1342" s="113" t="s">
        <v>5378</v>
      </c>
      <c r="D1342" t="s">
        <v>5311</v>
      </c>
      <c r="E1342" t="s">
        <v>4998</v>
      </c>
      <c r="F1342">
        <v>3</v>
      </c>
      <c r="G1342">
        <v>0</v>
      </c>
    </row>
    <row r="1343" spans="1:7">
      <c r="A1343" s="115" t="s">
        <v>1777</v>
      </c>
      <c r="B1343" s="113" t="s">
        <v>3858</v>
      </c>
      <c r="C1343" s="113" t="s">
        <v>3859</v>
      </c>
      <c r="D1343" t="s">
        <v>5311</v>
      </c>
      <c r="E1343" t="s">
        <v>4998</v>
      </c>
      <c r="F1343">
        <v>3</v>
      </c>
      <c r="G1343">
        <v>0</v>
      </c>
    </row>
    <row r="1344" spans="1:7">
      <c r="A1344" s="115" t="s">
        <v>1821</v>
      </c>
      <c r="B1344" s="113" t="s">
        <v>3860</v>
      </c>
      <c r="C1344" s="113" t="s">
        <v>3861</v>
      </c>
      <c r="D1344" t="s">
        <v>5311</v>
      </c>
      <c r="E1344" t="s">
        <v>4998</v>
      </c>
      <c r="F1344">
        <v>3</v>
      </c>
      <c r="G1344">
        <v>0</v>
      </c>
    </row>
    <row r="1345" spans="1:7">
      <c r="A1345" s="115" t="s">
        <v>1870</v>
      </c>
      <c r="B1345" s="113" t="s">
        <v>3862</v>
      </c>
      <c r="C1345" s="113" t="s">
        <v>3863</v>
      </c>
      <c r="D1345" t="s">
        <v>5311</v>
      </c>
      <c r="E1345" t="s">
        <v>4998</v>
      </c>
      <c r="F1345">
        <v>3</v>
      </c>
      <c r="G1345">
        <v>0</v>
      </c>
    </row>
    <row r="1346" spans="1:7">
      <c r="A1346" s="115" t="s">
        <v>3864</v>
      </c>
      <c r="B1346" s="113" t="s">
        <v>3865</v>
      </c>
      <c r="C1346" s="113" t="s">
        <v>3866</v>
      </c>
      <c r="D1346" t="s">
        <v>5311</v>
      </c>
      <c r="E1346" t="s">
        <v>4998</v>
      </c>
      <c r="F1346">
        <v>3</v>
      </c>
      <c r="G1346">
        <v>0</v>
      </c>
    </row>
    <row r="1347" spans="1:7">
      <c r="A1347" s="115" t="s">
        <v>3867</v>
      </c>
      <c r="B1347" s="113" t="s">
        <v>3868</v>
      </c>
      <c r="C1347" s="113" t="s">
        <v>3869</v>
      </c>
      <c r="D1347" t="s">
        <v>5311</v>
      </c>
      <c r="E1347" t="s">
        <v>4998</v>
      </c>
      <c r="F1347">
        <v>3</v>
      </c>
      <c r="G1347">
        <v>0</v>
      </c>
    </row>
    <row r="1348" spans="1:7">
      <c r="A1348" s="115" t="s">
        <v>3870</v>
      </c>
      <c r="B1348" s="113" t="s">
        <v>3871</v>
      </c>
      <c r="C1348" s="113" t="s">
        <v>3872</v>
      </c>
      <c r="D1348" t="s">
        <v>5311</v>
      </c>
      <c r="E1348" t="s">
        <v>4998</v>
      </c>
      <c r="F1348">
        <v>3</v>
      </c>
      <c r="G1348">
        <v>0</v>
      </c>
    </row>
    <row r="1349" spans="1:7">
      <c r="A1349" s="115" t="s">
        <v>3873</v>
      </c>
      <c r="B1349" s="113" t="s">
        <v>3874</v>
      </c>
      <c r="C1349" s="113" t="s">
        <v>3875</v>
      </c>
      <c r="D1349" t="s">
        <v>5311</v>
      </c>
      <c r="E1349" t="s">
        <v>4998</v>
      </c>
      <c r="F1349">
        <v>3</v>
      </c>
      <c r="G1349">
        <v>0</v>
      </c>
    </row>
    <row r="1350" spans="1:7">
      <c r="A1350" s="115" t="s">
        <v>3876</v>
      </c>
      <c r="B1350" s="113" t="s">
        <v>3877</v>
      </c>
      <c r="C1350" s="113" t="s">
        <v>3878</v>
      </c>
      <c r="D1350" t="s">
        <v>5311</v>
      </c>
      <c r="E1350" t="s">
        <v>4998</v>
      </c>
      <c r="F1350">
        <v>3</v>
      </c>
      <c r="G1350">
        <v>0</v>
      </c>
    </row>
    <row r="1351" spans="1:7">
      <c r="A1351" s="115" t="s">
        <v>3879</v>
      </c>
      <c r="B1351" s="113" t="s">
        <v>3880</v>
      </c>
      <c r="C1351" s="113" t="s">
        <v>3881</v>
      </c>
      <c r="D1351" t="s">
        <v>5311</v>
      </c>
      <c r="E1351" t="s">
        <v>4998</v>
      </c>
      <c r="F1351">
        <v>3</v>
      </c>
      <c r="G1351">
        <v>0</v>
      </c>
    </row>
    <row r="1352" spans="1:7">
      <c r="A1352" s="115" t="s">
        <v>3882</v>
      </c>
      <c r="B1352" s="113" t="s">
        <v>3883</v>
      </c>
      <c r="C1352" s="113" t="s">
        <v>3884</v>
      </c>
      <c r="D1352" t="s">
        <v>5311</v>
      </c>
      <c r="E1352" t="s">
        <v>4998</v>
      </c>
      <c r="F1352">
        <v>3</v>
      </c>
      <c r="G1352">
        <v>0</v>
      </c>
    </row>
    <row r="1353" spans="1:7">
      <c r="A1353" s="115" t="s">
        <v>3885</v>
      </c>
      <c r="B1353" s="113" t="s">
        <v>3886</v>
      </c>
      <c r="C1353" s="113" t="s">
        <v>3887</v>
      </c>
      <c r="D1353" t="s">
        <v>5311</v>
      </c>
      <c r="E1353" t="s">
        <v>4998</v>
      </c>
      <c r="F1353">
        <v>3</v>
      </c>
      <c r="G1353">
        <v>0</v>
      </c>
    </row>
    <row r="1354" spans="1:7">
      <c r="A1354" s="115" t="s">
        <v>3888</v>
      </c>
      <c r="B1354" s="113" t="s">
        <v>3889</v>
      </c>
      <c r="C1354" s="113" t="s">
        <v>3890</v>
      </c>
      <c r="D1354" t="s">
        <v>5311</v>
      </c>
      <c r="E1354" t="s">
        <v>4998</v>
      </c>
      <c r="F1354">
        <v>3</v>
      </c>
      <c r="G1354">
        <v>0</v>
      </c>
    </row>
    <row r="1355" spans="1:7">
      <c r="A1355" s="115" t="s">
        <v>1784</v>
      </c>
      <c r="B1355" s="113" t="s">
        <v>3891</v>
      </c>
      <c r="C1355" s="113" t="s">
        <v>3892</v>
      </c>
      <c r="D1355" t="s">
        <v>5311</v>
      </c>
      <c r="E1355" t="s">
        <v>4998</v>
      </c>
      <c r="F1355">
        <v>3</v>
      </c>
      <c r="G1355">
        <v>0</v>
      </c>
    </row>
    <row r="1356" spans="1:7">
      <c r="A1356" s="115" t="s">
        <v>3893</v>
      </c>
      <c r="B1356" s="113" t="s">
        <v>3894</v>
      </c>
      <c r="C1356" s="113" t="s">
        <v>3895</v>
      </c>
      <c r="D1356" t="s">
        <v>5311</v>
      </c>
      <c r="E1356" t="s">
        <v>4998</v>
      </c>
      <c r="F1356">
        <v>3</v>
      </c>
      <c r="G1356">
        <v>0</v>
      </c>
    </row>
    <row r="1357" spans="1:7">
      <c r="A1357" s="115" t="s">
        <v>1843</v>
      </c>
      <c r="B1357" s="113" t="s">
        <v>3896</v>
      </c>
      <c r="C1357" s="113" t="s">
        <v>3897</v>
      </c>
      <c r="D1357" t="s">
        <v>5311</v>
      </c>
      <c r="E1357" t="s">
        <v>4998</v>
      </c>
      <c r="F1357">
        <v>3</v>
      </c>
      <c r="G1357">
        <v>0</v>
      </c>
    </row>
    <row r="1358" spans="1:7">
      <c r="A1358" s="115" t="s">
        <v>3898</v>
      </c>
      <c r="B1358" s="113" t="s">
        <v>3899</v>
      </c>
      <c r="C1358" s="113" t="s">
        <v>3900</v>
      </c>
      <c r="D1358" t="s">
        <v>5311</v>
      </c>
      <c r="E1358" t="s">
        <v>4998</v>
      </c>
      <c r="F1358">
        <v>3</v>
      </c>
      <c r="G1358">
        <v>0</v>
      </c>
    </row>
    <row r="1359" spans="1:7">
      <c r="A1359" s="115" t="s">
        <v>1961</v>
      </c>
      <c r="B1359" s="113" t="s">
        <v>3901</v>
      </c>
      <c r="C1359" s="113" t="s">
        <v>3902</v>
      </c>
      <c r="D1359" t="s">
        <v>5311</v>
      </c>
      <c r="E1359" t="s">
        <v>4998</v>
      </c>
      <c r="F1359">
        <v>3</v>
      </c>
      <c r="G1359">
        <v>0</v>
      </c>
    </row>
    <row r="1360" spans="1:7">
      <c r="A1360" s="115" t="s">
        <v>3903</v>
      </c>
      <c r="B1360" s="113" t="s">
        <v>3904</v>
      </c>
      <c r="C1360" s="113" t="s">
        <v>3905</v>
      </c>
      <c r="D1360" t="s">
        <v>5311</v>
      </c>
      <c r="E1360" t="s">
        <v>4998</v>
      </c>
      <c r="F1360">
        <v>3</v>
      </c>
      <c r="G1360">
        <v>0</v>
      </c>
    </row>
    <row r="1361" spans="1:7">
      <c r="A1361" s="115" t="s">
        <v>2002</v>
      </c>
      <c r="B1361" s="113" t="s">
        <v>3257</v>
      </c>
      <c r="C1361" s="113" t="s">
        <v>3906</v>
      </c>
      <c r="D1361" t="s">
        <v>5311</v>
      </c>
      <c r="E1361" t="s">
        <v>4998</v>
      </c>
      <c r="F1361">
        <v>3</v>
      </c>
      <c r="G1361">
        <v>0</v>
      </c>
    </row>
    <row r="1362" spans="1:7">
      <c r="A1362" s="115" t="s">
        <v>3907</v>
      </c>
      <c r="B1362" s="113" t="s">
        <v>3908</v>
      </c>
      <c r="C1362" s="113" t="s">
        <v>3909</v>
      </c>
      <c r="D1362" t="s">
        <v>5311</v>
      </c>
      <c r="E1362" t="s">
        <v>4998</v>
      </c>
      <c r="F1362">
        <v>3</v>
      </c>
      <c r="G1362">
        <v>0</v>
      </c>
    </row>
    <row r="1363" spans="1:7">
      <c r="A1363" s="115" t="s">
        <v>2012</v>
      </c>
      <c r="B1363" s="113" t="s">
        <v>3910</v>
      </c>
      <c r="C1363" s="113" t="s">
        <v>3911</v>
      </c>
      <c r="D1363" t="s">
        <v>5355</v>
      </c>
      <c r="E1363" t="s">
        <v>5356</v>
      </c>
      <c r="F1363">
        <v>3</v>
      </c>
      <c r="G1363">
        <v>0</v>
      </c>
    </row>
    <row r="1364" spans="1:7">
      <c r="A1364" s="115" t="s">
        <v>2025</v>
      </c>
      <c r="B1364" s="113" t="s">
        <v>3912</v>
      </c>
      <c r="C1364" s="113" t="s">
        <v>3913</v>
      </c>
      <c r="D1364" t="s">
        <v>5355</v>
      </c>
      <c r="E1364" t="s">
        <v>5356</v>
      </c>
      <c r="F1364">
        <v>3</v>
      </c>
      <c r="G1364">
        <v>0</v>
      </c>
    </row>
    <row r="1365" spans="1:7">
      <c r="A1365" s="115" t="s">
        <v>3914</v>
      </c>
      <c r="B1365" s="113" t="s">
        <v>3915</v>
      </c>
      <c r="C1365" s="113" t="s">
        <v>3916</v>
      </c>
      <c r="D1365" t="s">
        <v>5355</v>
      </c>
      <c r="E1365" t="s">
        <v>5356</v>
      </c>
      <c r="F1365">
        <v>3</v>
      </c>
      <c r="G1365">
        <v>0</v>
      </c>
    </row>
    <row r="1366" spans="1:7">
      <c r="A1366" s="115" t="s">
        <v>3917</v>
      </c>
      <c r="B1366" s="113" t="s">
        <v>3918</v>
      </c>
      <c r="C1366" s="113" t="s">
        <v>2038</v>
      </c>
      <c r="D1366" t="s">
        <v>5355</v>
      </c>
      <c r="E1366" t="s">
        <v>5356</v>
      </c>
      <c r="F1366">
        <v>3</v>
      </c>
      <c r="G1366">
        <v>0</v>
      </c>
    </row>
    <row r="1367" spans="1:7">
      <c r="A1367" s="115" t="s">
        <v>3919</v>
      </c>
      <c r="B1367" s="113" t="s">
        <v>3920</v>
      </c>
      <c r="C1367" s="113" t="s">
        <v>3921</v>
      </c>
      <c r="D1367" t="s">
        <v>5355</v>
      </c>
      <c r="E1367" t="s">
        <v>5356</v>
      </c>
      <c r="F1367">
        <v>3</v>
      </c>
      <c r="G1367">
        <v>0</v>
      </c>
    </row>
    <row r="1368" spans="1:7">
      <c r="A1368" s="115" t="s">
        <v>3922</v>
      </c>
      <c r="B1368" s="113" t="s">
        <v>3923</v>
      </c>
      <c r="C1368" s="113" t="s">
        <v>3924</v>
      </c>
      <c r="D1368" t="s">
        <v>5355</v>
      </c>
      <c r="E1368" t="s">
        <v>5356</v>
      </c>
      <c r="F1368">
        <v>3</v>
      </c>
      <c r="G1368">
        <v>0</v>
      </c>
    </row>
    <row r="1369" spans="1:7">
      <c r="A1369" s="115" t="s">
        <v>3925</v>
      </c>
      <c r="B1369" s="113" t="s">
        <v>3926</v>
      </c>
      <c r="C1369" s="113" t="s">
        <v>3927</v>
      </c>
      <c r="D1369" t="s">
        <v>5355</v>
      </c>
      <c r="E1369" t="s">
        <v>5356</v>
      </c>
      <c r="F1369">
        <v>3</v>
      </c>
      <c r="G1369">
        <v>0</v>
      </c>
    </row>
    <row r="1370" spans="1:7">
      <c r="A1370" s="115" t="s">
        <v>3928</v>
      </c>
      <c r="B1370" s="113" t="s">
        <v>3230</v>
      </c>
      <c r="C1370" s="113" t="s">
        <v>3929</v>
      </c>
      <c r="D1370" t="s">
        <v>5355</v>
      </c>
      <c r="E1370" t="s">
        <v>5356</v>
      </c>
      <c r="F1370">
        <v>3</v>
      </c>
      <c r="G1370">
        <v>0</v>
      </c>
    </row>
    <row r="1371" spans="1:7">
      <c r="A1371" s="115" t="s">
        <v>3930</v>
      </c>
      <c r="B1371" s="113" t="s">
        <v>3931</v>
      </c>
      <c r="C1371" s="113" t="s">
        <v>3932</v>
      </c>
      <c r="D1371" t="s">
        <v>5355</v>
      </c>
      <c r="E1371" t="s">
        <v>5356</v>
      </c>
      <c r="F1371">
        <v>3</v>
      </c>
      <c r="G1371">
        <v>0</v>
      </c>
    </row>
    <row r="1372" spans="1:7">
      <c r="A1372" s="115" t="s">
        <v>2064</v>
      </c>
      <c r="B1372" s="113" t="s">
        <v>3933</v>
      </c>
      <c r="C1372" s="113" t="s">
        <v>3934</v>
      </c>
      <c r="D1372" t="s">
        <v>5355</v>
      </c>
      <c r="E1372" t="s">
        <v>5356</v>
      </c>
      <c r="F1372">
        <v>3</v>
      </c>
      <c r="G1372">
        <v>0</v>
      </c>
    </row>
    <row r="1373" spans="1:7">
      <c r="A1373" s="115" t="s">
        <v>3935</v>
      </c>
      <c r="B1373" s="113" t="s">
        <v>3936</v>
      </c>
      <c r="C1373" s="113" t="s">
        <v>3937</v>
      </c>
      <c r="D1373" t="s">
        <v>5355</v>
      </c>
      <c r="E1373" t="s">
        <v>5356</v>
      </c>
      <c r="F1373">
        <v>3</v>
      </c>
      <c r="G1373">
        <v>0</v>
      </c>
    </row>
    <row r="1374" spans="1:7">
      <c r="A1374" s="115" t="s">
        <v>2109</v>
      </c>
      <c r="B1374" s="113" t="s">
        <v>3938</v>
      </c>
      <c r="C1374" s="113" t="s">
        <v>3939</v>
      </c>
      <c r="D1374" t="s">
        <v>5371</v>
      </c>
      <c r="E1374" t="s">
        <v>5001</v>
      </c>
      <c r="F1374">
        <v>3</v>
      </c>
      <c r="G1374">
        <v>0</v>
      </c>
    </row>
    <row r="1375" spans="1:7">
      <c r="A1375" s="115" t="s">
        <v>3940</v>
      </c>
      <c r="B1375" s="113" t="s">
        <v>3941</v>
      </c>
      <c r="C1375" s="113" t="s">
        <v>3942</v>
      </c>
      <c r="D1375" t="s">
        <v>5371</v>
      </c>
      <c r="E1375" t="s">
        <v>5001</v>
      </c>
      <c r="F1375">
        <v>3</v>
      </c>
      <c r="G1375">
        <v>0</v>
      </c>
    </row>
    <row r="1376" spans="1:7">
      <c r="A1376" s="115" t="s">
        <v>3943</v>
      </c>
      <c r="B1376" s="113" t="s">
        <v>3944</v>
      </c>
      <c r="C1376" s="113" t="s">
        <v>3945</v>
      </c>
      <c r="D1376" t="s">
        <v>5371</v>
      </c>
      <c r="E1376" t="s">
        <v>5001</v>
      </c>
      <c r="F1376">
        <v>3</v>
      </c>
      <c r="G1376">
        <v>0</v>
      </c>
    </row>
    <row r="1377" spans="1:7">
      <c r="A1377" s="115" t="s">
        <v>3946</v>
      </c>
      <c r="B1377" s="113" t="s">
        <v>3947</v>
      </c>
      <c r="C1377" s="113" t="s">
        <v>3948</v>
      </c>
      <c r="D1377" t="s">
        <v>5371</v>
      </c>
      <c r="E1377" t="s">
        <v>5001</v>
      </c>
      <c r="F1377">
        <v>3</v>
      </c>
      <c r="G1377">
        <v>0</v>
      </c>
    </row>
    <row r="1378" spans="1:7">
      <c r="A1378" s="115" t="s">
        <v>3949</v>
      </c>
      <c r="B1378" s="113" t="s">
        <v>3950</v>
      </c>
      <c r="C1378" s="113" t="s">
        <v>3951</v>
      </c>
      <c r="D1378" t="s">
        <v>5371</v>
      </c>
      <c r="E1378" t="s">
        <v>5001</v>
      </c>
      <c r="F1378">
        <v>3</v>
      </c>
      <c r="G1378">
        <v>0</v>
      </c>
    </row>
    <row r="1379" spans="1:7">
      <c r="A1379" s="115" t="s">
        <v>3952</v>
      </c>
      <c r="B1379" s="113" t="s">
        <v>3953</v>
      </c>
      <c r="C1379" s="113" t="s">
        <v>3954</v>
      </c>
      <c r="D1379" t="s">
        <v>5371</v>
      </c>
      <c r="E1379" t="s">
        <v>5001</v>
      </c>
      <c r="F1379">
        <v>3</v>
      </c>
      <c r="G1379">
        <v>0</v>
      </c>
    </row>
    <row r="1380" spans="1:7">
      <c r="A1380" s="115" t="s">
        <v>3955</v>
      </c>
      <c r="B1380" s="113" t="s">
        <v>3956</v>
      </c>
      <c r="C1380" s="113" t="s">
        <v>3957</v>
      </c>
      <c r="D1380" t="s">
        <v>5371</v>
      </c>
      <c r="E1380" t="s">
        <v>5001</v>
      </c>
      <c r="F1380">
        <v>3</v>
      </c>
      <c r="G1380">
        <v>0</v>
      </c>
    </row>
    <row r="1381" spans="1:7">
      <c r="A1381" s="115" t="s">
        <v>3958</v>
      </c>
      <c r="B1381" s="113" t="s">
        <v>3959</v>
      </c>
      <c r="C1381" s="113" t="s">
        <v>3960</v>
      </c>
      <c r="D1381" t="s">
        <v>5371</v>
      </c>
      <c r="E1381" t="s">
        <v>5001</v>
      </c>
      <c r="F1381">
        <v>3</v>
      </c>
      <c r="G1381">
        <v>0</v>
      </c>
    </row>
    <row r="1382" spans="1:7">
      <c r="A1382" s="115" t="s">
        <v>2159</v>
      </c>
      <c r="B1382" s="113" t="s">
        <v>3961</v>
      </c>
      <c r="C1382" s="113" t="s">
        <v>3962</v>
      </c>
      <c r="D1382" t="s">
        <v>5371</v>
      </c>
      <c r="E1382" t="s">
        <v>5001</v>
      </c>
      <c r="F1382">
        <v>3</v>
      </c>
      <c r="G1382">
        <v>0</v>
      </c>
    </row>
    <row r="1383" spans="1:7">
      <c r="A1383" s="115" t="s">
        <v>2134</v>
      </c>
      <c r="B1383" s="113" t="s">
        <v>3963</v>
      </c>
      <c r="C1383" s="113" t="s">
        <v>3964</v>
      </c>
      <c r="D1383" t="s">
        <v>5371</v>
      </c>
      <c r="E1383" t="s">
        <v>5001</v>
      </c>
      <c r="F1383">
        <v>3</v>
      </c>
      <c r="G1383">
        <v>0</v>
      </c>
    </row>
    <row r="1384" spans="1:7">
      <c r="A1384" s="115" t="s">
        <v>3965</v>
      </c>
      <c r="B1384" s="113" t="s">
        <v>3966</v>
      </c>
      <c r="C1384" s="113" t="s">
        <v>3967</v>
      </c>
      <c r="D1384" t="s">
        <v>5371</v>
      </c>
      <c r="E1384" t="s">
        <v>5001</v>
      </c>
      <c r="F1384">
        <v>3</v>
      </c>
      <c r="G1384">
        <v>0</v>
      </c>
    </row>
    <row r="1385" spans="1:7">
      <c r="A1385" s="115" t="s">
        <v>2196</v>
      </c>
      <c r="B1385" s="113" t="s">
        <v>3968</v>
      </c>
      <c r="C1385" s="113" t="s">
        <v>3969</v>
      </c>
      <c r="D1385" t="s">
        <v>5371</v>
      </c>
      <c r="E1385" t="s">
        <v>5001</v>
      </c>
      <c r="F1385">
        <v>3</v>
      </c>
      <c r="G1385">
        <v>0</v>
      </c>
    </row>
    <row r="1386" spans="1:7">
      <c r="A1386" s="115" t="s">
        <v>3970</v>
      </c>
      <c r="B1386" s="113" t="s">
        <v>3971</v>
      </c>
      <c r="C1386" s="113" t="s">
        <v>3972</v>
      </c>
      <c r="D1386" t="s">
        <v>5371</v>
      </c>
      <c r="E1386" t="s">
        <v>5001</v>
      </c>
      <c r="F1386">
        <v>3</v>
      </c>
      <c r="G1386">
        <v>0</v>
      </c>
    </row>
    <row r="1387" spans="1:7">
      <c r="A1387" s="115" t="s">
        <v>3973</v>
      </c>
      <c r="B1387" s="113" t="s">
        <v>3974</v>
      </c>
      <c r="C1387" s="113" t="s">
        <v>3975</v>
      </c>
      <c r="D1387" t="s">
        <v>5371</v>
      </c>
      <c r="E1387" t="s">
        <v>5001</v>
      </c>
      <c r="F1387">
        <v>3</v>
      </c>
      <c r="G1387">
        <v>0</v>
      </c>
    </row>
    <row r="1388" spans="1:7">
      <c r="A1388" s="115" t="s">
        <v>3976</v>
      </c>
      <c r="B1388" s="113" t="s">
        <v>3977</v>
      </c>
      <c r="C1388" s="113" t="s">
        <v>3978</v>
      </c>
      <c r="D1388" t="s">
        <v>5371</v>
      </c>
      <c r="E1388" t="s">
        <v>5001</v>
      </c>
      <c r="F1388">
        <v>3</v>
      </c>
      <c r="G1388">
        <v>0</v>
      </c>
    </row>
    <row r="1389" spans="1:7">
      <c r="A1389" s="115" t="s">
        <v>3979</v>
      </c>
      <c r="B1389" s="113" t="s">
        <v>3980</v>
      </c>
      <c r="C1389" s="113" t="s">
        <v>3981</v>
      </c>
      <c r="D1389" t="s">
        <v>5371</v>
      </c>
      <c r="E1389" t="s">
        <v>5001</v>
      </c>
      <c r="F1389">
        <v>3</v>
      </c>
      <c r="G1389">
        <v>0</v>
      </c>
    </row>
    <row r="1390" spans="1:7">
      <c r="A1390" s="115" t="s">
        <v>2150</v>
      </c>
      <c r="B1390" s="113" t="s">
        <v>3982</v>
      </c>
      <c r="C1390" s="113" t="s">
        <v>3983</v>
      </c>
      <c r="D1390" t="s">
        <v>5371</v>
      </c>
      <c r="E1390" t="s">
        <v>5001</v>
      </c>
      <c r="F1390">
        <v>3</v>
      </c>
      <c r="G1390">
        <v>0</v>
      </c>
    </row>
    <row r="1391" spans="1:7">
      <c r="A1391" s="115" t="s">
        <v>2126</v>
      </c>
      <c r="B1391" s="113" t="s">
        <v>3984</v>
      </c>
      <c r="C1391" s="113" t="s">
        <v>3985</v>
      </c>
      <c r="D1391" t="s">
        <v>5371</v>
      </c>
      <c r="E1391" t="s">
        <v>5001</v>
      </c>
      <c r="F1391">
        <v>3</v>
      </c>
      <c r="G1391">
        <v>0</v>
      </c>
    </row>
    <row r="1392" spans="1:7">
      <c r="A1392" s="115" t="s">
        <v>3986</v>
      </c>
      <c r="B1392" s="113" t="s">
        <v>3987</v>
      </c>
      <c r="C1392" s="113" t="s">
        <v>3988</v>
      </c>
      <c r="D1392" t="s">
        <v>5371</v>
      </c>
      <c r="E1392" t="s">
        <v>5001</v>
      </c>
      <c r="F1392">
        <v>3</v>
      </c>
      <c r="G1392">
        <v>0</v>
      </c>
    </row>
    <row r="1393" spans="1:7">
      <c r="A1393" s="115" t="s">
        <v>3989</v>
      </c>
      <c r="B1393" s="113" t="s">
        <v>3990</v>
      </c>
      <c r="C1393" s="113" t="s">
        <v>3991</v>
      </c>
      <c r="D1393" t="s">
        <v>5371</v>
      </c>
      <c r="E1393" t="s">
        <v>5001</v>
      </c>
      <c r="F1393">
        <v>3</v>
      </c>
      <c r="G1393">
        <v>0</v>
      </c>
    </row>
    <row r="1394" spans="1:7">
      <c r="A1394" s="115" t="s">
        <v>3992</v>
      </c>
      <c r="B1394" s="113" t="s">
        <v>3993</v>
      </c>
      <c r="C1394" s="113" t="s">
        <v>3994</v>
      </c>
      <c r="D1394" t="s">
        <v>5371</v>
      </c>
      <c r="E1394" t="s">
        <v>5001</v>
      </c>
      <c r="F1394">
        <v>3</v>
      </c>
      <c r="G1394">
        <v>0</v>
      </c>
    </row>
    <row r="1395" spans="1:7">
      <c r="A1395" s="115" t="s">
        <v>3995</v>
      </c>
      <c r="B1395" s="113" t="s">
        <v>3996</v>
      </c>
      <c r="C1395" s="113" t="s">
        <v>3997</v>
      </c>
      <c r="D1395" t="s">
        <v>5371</v>
      </c>
      <c r="E1395" t="s">
        <v>5001</v>
      </c>
      <c r="F1395">
        <v>3</v>
      </c>
      <c r="G1395">
        <v>0</v>
      </c>
    </row>
    <row r="1396" spans="1:7">
      <c r="A1396" s="115" t="s">
        <v>2263</v>
      </c>
      <c r="B1396" s="113" t="s">
        <v>3998</v>
      </c>
      <c r="C1396" s="113" t="s">
        <v>3999</v>
      </c>
      <c r="D1396" t="s">
        <v>5371</v>
      </c>
      <c r="E1396" t="s">
        <v>5001</v>
      </c>
      <c r="F1396">
        <v>3</v>
      </c>
      <c r="G1396">
        <v>0</v>
      </c>
    </row>
    <row r="1397" spans="1:7">
      <c r="A1397" s="115" t="s">
        <v>4000</v>
      </c>
      <c r="B1397" s="113" t="s">
        <v>4001</v>
      </c>
      <c r="C1397" s="113" t="s">
        <v>4002</v>
      </c>
      <c r="D1397" t="s">
        <v>5371</v>
      </c>
      <c r="E1397" t="s">
        <v>5001</v>
      </c>
      <c r="F1397">
        <v>3</v>
      </c>
      <c r="G1397">
        <v>0</v>
      </c>
    </row>
    <row r="1398" spans="1:7">
      <c r="A1398" s="115" t="s">
        <v>2277</v>
      </c>
      <c r="B1398" s="113" t="s">
        <v>4003</v>
      </c>
      <c r="C1398" s="113" t="s">
        <v>4004</v>
      </c>
      <c r="D1398" t="s">
        <v>5371</v>
      </c>
      <c r="E1398" t="s">
        <v>5001</v>
      </c>
      <c r="F1398">
        <v>3</v>
      </c>
      <c r="G1398">
        <v>0</v>
      </c>
    </row>
    <row r="1399" spans="1:7">
      <c r="A1399" s="115" t="s">
        <v>4005</v>
      </c>
      <c r="B1399" s="113" t="s">
        <v>4006</v>
      </c>
      <c r="C1399" s="113" t="s">
        <v>4007</v>
      </c>
      <c r="D1399" t="s">
        <v>5371</v>
      </c>
      <c r="E1399" t="s">
        <v>5001</v>
      </c>
      <c r="F1399">
        <v>3</v>
      </c>
      <c r="G1399">
        <v>0</v>
      </c>
    </row>
    <row r="1400" spans="1:7">
      <c r="A1400" s="115" t="s">
        <v>4008</v>
      </c>
      <c r="B1400" s="113" t="s">
        <v>4009</v>
      </c>
      <c r="C1400" s="113" t="s">
        <v>4010</v>
      </c>
      <c r="D1400" t="s">
        <v>5371</v>
      </c>
      <c r="E1400" t="s">
        <v>5001</v>
      </c>
      <c r="F1400">
        <v>3</v>
      </c>
      <c r="G1400">
        <v>0</v>
      </c>
    </row>
    <row r="1401" spans="1:7">
      <c r="A1401" s="115" t="s">
        <v>4011</v>
      </c>
      <c r="B1401" s="113" t="s">
        <v>4012</v>
      </c>
      <c r="C1401" s="113" t="s">
        <v>4013</v>
      </c>
      <c r="D1401" t="s">
        <v>5371</v>
      </c>
      <c r="E1401" t="s">
        <v>5001</v>
      </c>
      <c r="F1401">
        <v>3</v>
      </c>
      <c r="G1401">
        <v>0</v>
      </c>
    </row>
    <row r="1402" spans="1:7">
      <c r="A1402" s="115" t="s">
        <v>4014</v>
      </c>
      <c r="B1402" s="113" t="s">
        <v>4015</v>
      </c>
      <c r="C1402" s="113" t="s">
        <v>4016</v>
      </c>
      <c r="D1402" t="s">
        <v>5371</v>
      </c>
      <c r="E1402" t="s">
        <v>5001</v>
      </c>
      <c r="F1402">
        <v>3</v>
      </c>
      <c r="G1402">
        <v>0</v>
      </c>
    </row>
    <row r="1403" spans="1:7">
      <c r="A1403" s="115" t="s">
        <v>2326</v>
      </c>
      <c r="B1403" s="113" t="s">
        <v>4017</v>
      </c>
      <c r="C1403" s="113" t="s">
        <v>4018</v>
      </c>
      <c r="D1403" t="s">
        <v>5371</v>
      </c>
      <c r="E1403" t="s">
        <v>5001</v>
      </c>
      <c r="F1403">
        <v>3</v>
      </c>
      <c r="G1403">
        <v>0</v>
      </c>
    </row>
    <row r="1404" spans="1:7">
      <c r="A1404" s="115" t="s">
        <v>2319</v>
      </c>
      <c r="B1404" s="113" t="s">
        <v>4019</v>
      </c>
      <c r="C1404" s="113" t="s">
        <v>4020</v>
      </c>
      <c r="D1404" t="s">
        <v>5371</v>
      </c>
      <c r="E1404" t="s">
        <v>5001</v>
      </c>
      <c r="F1404">
        <v>3</v>
      </c>
      <c r="G1404">
        <v>0</v>
      </c>
    </row>
    <row r="1405" spans="1:7">
      <c r="A1405" s="115" t="s">
        <v>4021</v>
      </c>
      <c r="B1405" s="113" t="s">
        <v>4022</v>
      </c>
      <c r="C1405" s="113" t="s">
        <v>4023</v>
      </c>
      <c r="D1405" t="s">
        <v>5371</v>
      </c>
      <c r="E1405" t="s">
        <v>5001</v>
      </c>
      <c r="F1405">
        <v>3</v>
      </c>
      <c r="G1405">
        <v>0</v>
      </c>
    </row>
    <row r="1406" spans="1:7">
      <c r="A1406" s="115" t="s">
        <v>4024</v>
      </c>
      <c r="B1406" s="113" t="s">
        <v>4025</v>
      </c>
      <c r="C1406" s="113" t="s">
        <v>4026</v>
      </c>
      <c r="D1406" t="s">
        <v>5371</v>
      </c>
      <c r="E1406" t="s">
        <v>5001</v>
      </c>
      <c r="F1406">
        <v>3</v>
      </c>
      <c r="G1406">
        <v>0</v>
      </c>
    </row>
    <row r="1407" spans="1:7">
      <c r="A1407" s="115" t="s">
        <v>4027</v>
      </c>
      <c r="B1407" s="113" t="s">
        <v>4028</v>
      </c>
      <c r="C1407" s="113" t="s">
        <v>4029</v>
      </c>
      <c r="D1407" t="s">
        <v>5371</v>
      </c>
      <c r="E1407" t="s">
        <v>5001</v>
      </c>
      <c r="F1407">
        <v>3</v>
      </c>
      <c r="G1407">
        <v>0</v>
      </c>
    </row>
    <row r="1408" spans="1:7">
      <c r="A1408" s="115" t="s">
        <v>4030</v>
      </c>
      <c r="B1408" s="113" t="s">
        <v>4031</v>
      </c>
      <c r="C1408" s="113" t="s">
        <v>4032</v>
      </c>
      <c r="D1408" t="s">
        <v>5371</v>
      </c>
      <c r="E1408" t="s">
        <v>5001</v>
      </c>
      <c r="F1408">
        <v>3</v>
      </c>
      <c r="G1408">
        <v>0</v>
      </c>
    </row>
    <row r="1409" spans="1:7">
      <c r="A1409" s="115" t="s">
        <v>5379</v>
      </c>
      <c r="B1409" s="113" t="s">
        <v>5373</v>
      </c>
      <c r="C1409" s="113"/>
      <c r="D1409" t="s">
        <v>5371</v>
      </c>
      <c r="E1409" t="s">
        <v>5001</v>
      </c>
      <c r="F1409">
        <v>3</v>
      </c>
    </row>
    <row r="1410" spans="1:7">
      <c r="A1410" s="115" t="s">
        <v>2273</v>
      </c>
      <c r="B1410" s="113" t="s">
        <v>4033</v>
      </c>
      <c r="C1410" s="113" t="s">
        <v>4034</v>
      </c>
      <c r="D1410" t="s">
        <v>5371</v>
      </c>
      <c r="E1410" t="s">
        <v>5001</v>
      </c>
      <c r="F1410">
        <v>3</v>
      </c>
      <c r="G1410">
        <v>0</v>
      </c>
    </row>
    <row r="1411" spans="1:7">
      <c r="A1411" s="115" t="s">
        <v>2281</v>
      </c>
      <c r="B1411" s="113" t="s">
        <v>4035</v>
      </c>
      <c r="C1411" s="113" t="s">
        <v>4036</v>
      </c>
      <c r="D1411" t="s">
        <v>5371</v>
      </c>
      <c r="E1411" t="s">
        <v>5001</v>
      </c>
      <c r="F1411">
        <v>3</v>
      </c>
      <c r="G1411">
        <v>0</v>
      </c>
    </row>
    <row r="1412" spans="1:7">
      <c r="A1412" s="115" t="s">
        <v>4037</v>
      </c>
      <c r="B1412" s="113" t="s">
        <v>4038</v>
      </c>
      <c r="C1412" s="113" t="s">
        <v>4039</v>
      </c>
      <c r="D1412" t="s">
        <v>5371</v>
      </c>
      <c r="E1412" t="s">
        <v>5001</v>
      </c>
      <c r="F1412">
        <v>3</v>
      </c>
      <c r="G1412">
        <v>0</v>
      </c>
    </row>
    <row r="1413" spans="1:7">
      <c r="A1413" s="115" t="s">
        <v>4040</v>
      </c>
      <c r="B1413" s="113" t="s">
        <v>4041</v>
      </c>
      <c r="C1413" s="113" t="s">
        <v>4042</v>
      </c>
      <c r="D1413" t="s">
        <v>5371</v>
      </c>
      <c r="E1413" t="s">
        <v>5001</v>
      </c>
      <c r="F1413">
        <v>3</v>
      </c>
      <c r="G1413">
        <v>0</v>
      </c>
    </row>
    <row r="1414" spans="1:7">
      <c r="A1414" s="115" t="s">
        <v>2382</v>
      </c>
      <c r="B1414" s="113" t="s">
        <v>4043</v>
      </c>
      <c r="C1414" s="113" t="s">
        <v>4044</v>
      </c>
      <c r="D1414" t="s">
        <v>5371</v>
      </c>
      <c r="E1414" t="s">
        <v>5001</v>
      </c>
      <c r="F1414">
        <v>3</v>
      </c>
      <c r="G1414">
        <v>0</v>
      </c>
    </row>
    <row r="1415" spans="1:7">
      <c r="A1415" s="115" t="s">
        <v>4045</v>
      </c>
      <c r="B1415" s="113" t="s">
        <v>4046</v>
      </c>
      <c r="C1415" s="113" t="s">
        <v>4047</v>
      </c>
      <c r="D1415" t="s">
        <v>5371</v>
      </c>
      <c r="E1415" t="s">
        <v>5001</v>
      </c>
      <c r="F1415">
        <v>3</v>
      </c>
      <c r="G1415">
        <v>0</v>
      </c>
    </row>
    <row r="1416" spans="1:7">
      <c r="A1416" s="115" t="s">
        <v>4048</v>
      </c>
      <c r="B1416" s="113" t="s">
        <v>4049</v>
      </c>
      <c r="C1416" s="113" t="s">
        <v>4050</v>
      </c>
      <c r="D1416" t="s">
        <v>5371</v>
      </c>
      <c r="E1416" t="s">
        <v>5001</v>
      </c>
      <c r="F1416">
        <v>3</v>
      </c>
      <c r="G1416">
        <v>0</v>
      </c>
    </row>
    <row r="1417" spans="1:7">
      <c r="A1417" s="115" t="s">
        <v>2410</v>
      </c>
      <c r="B1417" s="113" t="s">
        <v>4051</v>
      </c>
      <c r="C1417" s="113" t="s">
        <v>4052</v>
      </c>
      <c r="D1417" t="s">
        <v>5371</v>
      </c>
      <c r="E1417" t="s">
        <v>5001</v>
      </c>
      <c r="F1417">
        <v>3</v>
      </c>
      <c r="G1417">
        <v>0</v>
      </c>
    </row>
    <row r="1418" spans="1:7">
      <c r="A1418" s="115" t="s">
        <v>4053</v>
      </c>
      <c r="B1418" s="113" t="s">
        <v>4054</v>
      </c>
      <c r="C1418" s="113" t="s">
        <v>4055</v>
      </c>
      <c r="D1418" t="s">
        <v>5371</v>
      </c>
      <c r="E1418" t="s">
        <v>5001</v>
      </c>
      <c r="F1418">
        <v>3</v>
      </c>
      <c r="G1418">
        <v>0</v>
      </c>
    </row>
    <row r="1419" spans="1:7">
      <c r="A1419" s="115" t="s">
        <v>2429</v>
      </c>
      <c r="B1419" s="113" t="s">
        <v>4056</v>
      </c>
      <c r="C1419" s="113" t="s">
        <v>4057</v>
      </c>
      <c r="D1419" t="s">
        <v>5371</v>
      </c>
      <c r="E1419" t="s">
        <v>5001</v>
      </c>
      <c r="F1419">
        <v>3</v>
      </c>
      <c r="G1419">
        <v>0</v>
      </c>
    </row>
    <row r="1420" spans="1:7">
      <c r="A1420" s="115" t="s">
        <v>4058</v>
      </c>
      <c r="B1420" s="113" t="s">
        <v>4059</v>
      </c>
      <c r="C1420" s="113" t="s">
        <v>4060</v>
      </c>
      <c r="D1420" t="s">
        <v>5371</v>
      </c>
      <c r="E1420" t="s">
        <v>5001</v>
      </c>
      <c r="F1420">
        <v>3</v>
      </c>
      <c r="G1420">
        <v>0</v>
      </c>
    </row>
    <row r="1421" spans="1:7">
      <c r="A1421" s="115" t="s">
        <v>4061</v>
      </c>
      <c r="B1421" s="113" t="s">
        <v>4062</v>
      </c>
      <c r="C1421" s="113" t="s">
        <v>4063</v>
      </c>
      <c r="D1421" t="s">
        <v>5266</v>
      </c>
      <c r="E1421" t="s">
        <v>5267</v>
      </c>
      <c r="F1421">
        <v>3</v>
      </c>
      <c r="G1421">
        <v>0</v>
      </c>
    </row>
    <row r="1422" spans="1:7">
      <c r="A1422" s="115" t="s">
        <v>4064</v>
      </c>
      <c r="B1422" s="113" t="s">
        <v>4065</v>
      </c>
      <c r="C1422" s="113" t="s">
        <v>4066</v>
      </c>
      <c r="D1422" t="s">
        <v>5266</v>
      </c>
      <c r="E1422" t="s">
        <v>5267</v>
      </c>
      <c r="F1422">
        <v>3</v>
      </c>
      <c r="G1422">
        <v>0</v>
      </c>
    </row>
    <row r="1423" spans="1:7">
      <c r="A1423" s="115" t="s">
        <v>4067</v>
      </c>
      <c r="B1423" s="113" t="s">
        <v>4068</v>
      </c>
      <c r="C1423" s="113" t="s">
        <v>4069</v>
      </c>
      <c r="D1423" t="s">
        <v>5266</v>
      </c>
      <c r="E1423" t="s">
        <v>5267</v>
      </c>
      <c r="F1423">
        <v>3</v>
      </c>
      <c r="G1423">
        <v>0</v>
      </c>
    </row>
    <row r="1424" spans="1:7">
      <c r="A1424" s="115" t="s">
        <v>4070</v>
      </c>
      <c r="B1424" s="113" t="s">
        <v>4071</v>
      </c>
      <c r="C1424" s="113" t="s">
        <v>4072</v>
      </c>
      <c r="D1424" t="s">
        <v>5266</v>
      </c>
      <c r="E1424" t="s">
        <v>5267</v>
      </c>
      <c r="F1424">
        <v>3</v>
      </c>
      <c r="G1424">
        <v>0</v>
      </c>
    </row>
    <row r="1425" spans="1:7">
      <c r="A1425" s="115" t="s">
        <v>4073</v>
      </c>
      <c r="B1425" s="113" t="s">
        <v>4074</v>
      </c>
      <c r="C1425" s="113" t="s">
        <v>4075</v>
      </c>
      <c r="D1425" t="s">
        <v>5266</v>
      </c>
      <c r="E1425" t="s">
        <v>5267</v>
      </c>
      <c r="F1425">
        <v>3</v>
      </c>
      <c r="G1425">
        <v>0</v>
      </c>
    </row>
    <row r="1426" spans="1:7">
      <c r="A1426" s="115" t="s">
        <v>4076</v>
      </c>
      <c r="B1426" s="113" t="s">
        <v>4077</v>
      </c>
      <c r="C1426" s="113" t="s">
        <v>4078</v>
      </c>
      <c r="D1426" t="s">
        <v>5266</v>
      </c>
      <c r="E1426" t="s">
        <v>5267</v>
      </c>
      <c r="F1426">
        <v>3</v>
      </c>
      <c r="G1426">
        <v>0</v>
      </c>
    </row>
    <row r="1427" spans="1:7">
      <c r="A1427" s="115" t="s">
        <v>4079</v>
      </c>
      <c r="B1427" s="113" t="s">
        <v>4080</v>
      </c>
      <c r="C1427" s="113" t="s">
        <v>4081</v>
      </c>
      <c r="D1427" t="s">
        <v>5266</v>
      </c>
      <c r="E1427" t="s">
        <v>5267</v>
      </c>
      <c r="F1427">
        <v>3</v>
      </c>
      <c r="G1427">
        <v>0</v>
      </c>
    </row>
    <row r="1428" spans="1:7">
      <c r="A1428" s="115" t="s">
        <v>4082</v>
      </c>
      <c r="B1428" s="113" t="s">
        <v>4083</v>
      </c>
      <c r="C1428" s="113" t="s">
        <v>4084</v>
      </c>
      <c r="D1428" t="s">
        <v>5266</v>
      </c>
      <c r="E1428" t="s">
        <v>5267</v>
      </c>
      <c r="F1428">
        <v>3</v>
      </c>
      <c r="G1428">
        <v>0</v>
      </c>
    </row>
    <row r="1429" spans="1:7">
      <c r="A1429" s="115" t="s">
        <v>4085</v>
      </c>
      <c r="B1429" s="113" t="s">
        <v>4086</v>
      </c>
      <c r="C1429" s="113" t="s">
        <v>4087</v>
      </c>
      <c r="D1429" t="s">
        <v>5266</v>
      </c>
      <c r="E1429" t="s">
        <v>5267</v>
      </c>
      <c r="F1429">
        <v>3</v>
      </c>
      <c r="G1429">
        <v>0</v>
      </c>
    </row>
    <row r="1430" spans="1:7">
      <c r="A1430" s="115" t="s">
        <v>4088</v>
      </c>
      <c r="B1430" s="113" t="s">
        <v>4089</v>
      </c>
      <c r="C1430" s="113" t="s">
        <v>4090</v>
      </c>
      <c r="D1430" t="s">
        <v>5266</v>
      </c>
      <c r="E1430" t="s">
        <v>5267</v>
      </c>
      <c r="F1430">
        <v>3</v>
      </c>
      <c r="G1430">
        <v>0</v>
      </c>
    </row>
    <row r="1431" spans="1:7">
      <c r="A1431" s="115" t="s">
        <v>4091</v>
      </c>
      <c r="B1431" s="113" t="s">
        <v>4092</v>
      </c>
      <c r="C1431" s="113" t="s">
        <v>4093</v>
      </c>
      <c r="D1431" t="s">
        <v>5266</v>
      </c>
      <c r="E1431" t="s">
        <v>5267</v>
      </c>
      <c r="F1431">
        <v>3</v>
      </c>
      <c r="G1431">
        <v>0</v>
      </c>
    </row>
    <row r="1432" spans="1:7">
      <c r="A1432" s="115" t="s">
        <v>4094</v>
      </c>
      <c r="B1432" s="113" t="s">
        <v>4095</v>
      </c>
      <c r="C1432" s="113" t="s">
        <v>4096</v>
      </c>
      <c r="D1432" t="s">
        <v>5266</v>
      </c>
      <c r="E1432" t="s">
        <v>5267</v>
      </c>
      <c r="F1432">
        <v>3</v>
      </c>
      <c r="G1432">
        <v>0</v>
      </c>
    </row>
    <row r="1433" spans="1:7">
      <c r="A1433" s="115" t="s">
        <v>4097</v>
      </c>
      <c r="B1433" s="113" t="s">
        <v>4098</v>
      </c>
      <c r="C1433" s="113" t="s">
        <v>4099</v>
      </c>
      <c r="D1433" t="s">
        <v>5266</v>
      </c>
      <c r="E1433" t="s">
        <v>5267</v>
      </c>
      <c r="F1433">
        <v>3</v>
      </c>
      <c r="G1433">
        <v>0</v>
      </c>
    </row>
    <row r="1434" spans="1:7">
      <c r="A1434" s="115" t="s">
        <v>4100</v>
      </c>
      <c r="B1434" s="113" t="s">
        <v>4101</v>
      </c>
      <c r="C1434" s="113" t="s">
        <v>4102</v>
      </c>
      <c r="D1434" t="s">
        <v>5266</v>
      </c>
      <c r="E1434" t="s">
        <v>5267</v>
      </c>
      <c r="F1434">
        <v>3</v>
      </c>
      <c r="G1434">
        <v>0</v>
      </c>
    </row>
    <row r="1435" spans="1:7">
      <c r="A1435" s="115" t="s">
        <v>4103</v>
      </c>
      <c r="B1435" s="113" t="s">
        <v>4104</v>
      </c>
      <c r="C1435" s="113" t="s">
        <v>4105</v>
      </c>
      <c r="D1435" t="s">
        <v>5266</v>
      </c>
      <c r="E1435" t="s">
        <v>5267</v>
      </c>
      <c r="F1435">
        <v>3</v>
      </c>
      <c r="G1435">
        <v>0</v>
      </c>
    </row>
    <row r="1436" spans="1:7">
      <c r="A1436" s="115" t="s">
        <v>4106</v>
      </c>
      <c r="B1436" s="113" t="s">
        <v>4107</v>
      </c>
      <c r="C1436" s="113" t="s">
        <v>4108</v>
      </c>
      <c r="D1436" t="s">
        <v>5266</v>
      </c>
      <c r="E1436" t="s">
        <v>5267</v>
      </c>
      <c r="F1436">
        <v>3</v>
      </c>
      <c r="G1436">
        <v>0</v>
      </c>
    </row>
    <row r="1437" spans="1:7">
      <c r="A1437" s="115" t="s">
        <v>4109</v>
      </c>
      <c r="B1437" s="113" t="s">
        <v>4110</v>
      </c>
      <c r="C1437" s="113" t="s">
        <v>4111</v>
      </c>
      <c r="D1437" t="s">
        <v>5266</v>
      </c>
      <c r="E1437" t="s">
        <v>5267</v>
      </c>
      <c r="F1437">
        <v>3</v>
      </c>
      <c r="G1437">
        <v>0</v>
      </c>
    </row>
    <row r="1438" spans="1:7">
      <c r="A1438" s="115" t="s">
        <v>4112</v>
      </c>
      <c r="B1438" s="113" t="s">
        <v>4113</v>
      </c>
      <c r="C1438" s="113" t="s">
        <v>4114</v>
      </c>
      <c r="D1438" t="s">
        <v>5266</v>
      </c>
      <c r="E1438" t="s">
        <v>5267</v>
      </c>
      <c r="F1438">
        <v>3</v>
      </c>
      <c r="G1438">
        <v>0</v>
      </c>
    </row>
    <row r="1439" spans="1:7">
      <c r="A1439" s="115" t="s">
        <v>4115</v>
      </c>
      <c r="B1439" s="113" t="s">
        <v>4116</v>
      </c>
      <c r="C1439" s="113" t="s">
        <v>4117</v>
      </c>
      <c r="D1439" t="s">
        <v>5266</v>
      </c>
      <c r="E1439" t="s">
        <v>5267</v>
      </c>
      <c r="F1439">
        <v>3</v>
      </c>
      <c r="G1439">
        <v>0</v>
      </c>
    </row>
    <row r="1440" spans="1:7">
      <c r="A1440" s="115" t="s">
        <v>4118</v>
      </c>
      <c r="B1440" s="113" t="s">
        <v>4119</v>
      </c>
      <c r="C1440" s="113" t="s">
        <v>4120</v>
      </c>
      <c r="D1440" t="s">
        <v>5266</v>
      </c>
      <c r="E1440" t="s">
        <v>5267</v>
      </c>
      <c r="F1440">
        <v>3</v>
      </c>
      <c r="G1440">
        <v>0</v>
      </c>
    </row>
    <row r="1441" spans="1:7">
      <c r="A1441" s="115" t="s">
        <v>4121</v>
      </c>
      <c r="B1441" s="113" t="s">
        <v>4122</v>
      </c>
      <c r="C1441" s="113" t="s">
        <v>4123</v>
      </c>
      <c r="D1441" t="s">
        <v>5266</v>
      </c>
      <c r="E1441" t="s">
        <v>5267</v>
      </c>
      <c r="F1441">
        <v>3</v>
      </c>
      <c r="G1441">
        <v>0</v>
      </c>
    </row>
    <row r="1442" spans="1:7">
      <c r="A1442" s="115" t="s">
        <v>4124</v>
      </c>
      <c r="B1442" s="113" t="s">
        <v>4125</v>
      </c>
      <c r="C1442" s="113" t="s">
        <v>4126</v>
      </c>
      <c r="D1442" t="s">
        <v>5266</v>
      </c>
      <c r="E1442" t="s">
        <v>5267</v>
      </c>
      <c r="F1442">
        <v>3</v>
      </c>
      <c r="G1442">
        <v>0</v>
      </c>
    </row>
    <row r="1443" spans="1:7">
      <c r="A1443" s="115" t="s">
        <v>4127</v>
      </c>
      <c r="B1443" s="113" t="s">
        <v>4128</v>
      </c>
      <c r="C1443" s="113" t="s">
        <v>4129</v>
      </c>
      <c r="D1443" t="s">
        <v>5266</v>
      </c>
      <c r="E1443" t="s">
        <v>5267</v>
      </c>
      <c r="F1443">
        <v>3</v>
      </c>
      <c r="G1443">
        <v>0</v>
      </c>
    </row>
    <row r="1444" spans="1:7">
      <c r="A1444" s="115" t="s">
        <v>4130</v>
      </c>
      <c r="B1444" s="113" t="s">
        <v>4131</v>
      </c>
      <c r="C1444" s="113" t="s">
        <v>4132</v>
      </c>
      <c r="D1444" t="s">
        <v>5266</v>
      </c>
      <c r="E1444" t="s">
        <v>5267</v>
      </c>
      <c r="F1444">
        <v>3</v>
      </c>
      <c r="G1444">
        <v>0</v>
      </c>
    </row>
    <row r="1445" spans="1:7">
      <c r="A1445" s="115" t="s">
        <v>4133</v>
      </c>
      <c r="B1445" s="113" t="s">
        <v>4134</v>
      </c>
      <c r="C1445" s="113" t="s">
        <v>4135</v>
      </c>
      <c r="D1445" t="s">
        <v>5266</v>
      </c>
      <c r="E1445" t="s">
        <v>5267</v>
      </c>
      <c r="F1445">
        <v>3</v>
      </c>
      <c r="G1445">
        <v>0</v>
      </c>
    </row>
    <row r="1446" spans="1:7">
      <c r="A1446" s="115" t="s">
        <v>4136</v>
      </c>
      <c r="B1446" s="113" t="s">
        <v>4137</v>
      </c>
      <c r="C1446" s="113" t="s">
        <v>4138</v>
      </c>
      <c r="D1446" t="s">
        <v>5266</v>
      </c>
      <c r="E1446" t="s">
        <v>5267</v>
      </c>
      <c r="F1446">
        <v>3</v>
      </c>
      <c r="G1446">
        <v>0</v>
      </c>
    </row>
    <row r="1447" spans="1:7">
      <c r="A1447" s="115" t="s">
        <v>4139</v>
      </c>
      <c r="B1447" s="113" t="s">
        <v>4140</v>
      </c>
      <c r="C1447" s="113" t="s">
        <v>4141</v>
      </c>
      <c r="D1447" t="s">
        <v>5266</v>
      </c>
      <c r="E1447" t="s">
        <v>5267</v>
      </c>
      <c r="F1447">
        <v>3</v>
      </c>
      <c r="G1447">
        <v>0</v>
      </c>
    </row>
    <row r="1448" spans="1:7">
      <c r="A1448" s="115" t="s">
        <v>4142</v>
      </c>
      <c r="B1448" s="113" t="s">
        <v>4143</v>
      </c>
      <c r="C1448" s="113" t="s">
        <v>4144</v>
      </c>
      <c r="D1448" t="s">
        <v>5266</v>
      </c>
      <c r="E1448" t="s">
        <v>5267</v>
      </c>
      <c r="F1448">
        <v>3</v>
      </c>
      <c r="G1448">
        <v>0</v>
      </c>
    </row>
    <row r="1449" spans="1:7">
      <c r="A1449" s="115" t="s">
        <v>4145</v>
      </c>
      <c r="B1449" s="113" t="s">
        <v>4146</v>
      </c>
      <c r="C1449" s="113" t="s">
        <v>4147</v>
      </c>
      <c r="D1449" t="s">
        <v>5266</v>
      </c>
      <c r="E1449" t="s">
        <v>5267</v>
      </c>
      <c r="F1449">
        <v>3</v>
      </c>
      <c r="G1449">
        <v>0</v>
      </c>
    </row>
    <row r="1450" spans="1:7">
      <c r="A1450" s="115" t="s">
        <v>4148</v>
      </c>
      <c r="B1450" s="113" t="s">
        <v>4149</v>
      </c>
      <c r="C1450" s="113" t="s">
        <v>4150</v>
      </c>
      <c r="D1450" t="s">
        <v>5266</v>
      </c>
      <c r="E1450" t="s">
        <v>5267</v>
      </c>
      <c r="F1450">
        <v>3</v>
      </c>
      <c r="G1450">
        <v>0</v>
      </c>
    </row>
    <row r="1451" spans="1:7">
      <c r="A1451" s="115" t="s">
        <v>4151</v>
      </c>
      <c r="B1451" s="113" t="s">
        <v>4152</v>
      </c>
      <c r="C1451" s="113" t="s">
        <v>4153</v>
      </c>
      <c r="D1451" t="s">
        <v>5266</v>
      </c>
      <c r="E1451" t="s">
        <v>5267</v>
      </c>
      <c r="F1451">
        <v>3</v>
      </c>
      <c r="G1451">
        <v>0</v>
      </c>
    </row>
    <row r="1452" spans="1:7">
      <c r="A1452" s="115" t="s">
        <v>4154</v>
      </c>
      <c r="B1452" s="113" t="s">
        <v>4155</v>
      </c>
      <c r="C1452" s="113" t="s">
        <v>4156</v>
      </c>
      <c r="D1452" t="s">
        <v>5266</v>
      </c>
      <c r="E1452" t="s">
        <v>5267</v>
      </c>
      <c r="F1452">
        <v>3</v>
      </c>
      <c r="G1452">
        <v>0</v>
      </c>
    </row>
    <row r="1453" spans="1:7">
      <c r="A1453" s="115" t="s">
        <v>4157</v>
      </c>
      <c r="B1453" s="113" t="s">
        <v>4158</v>
      </c>
      <c r="C1453" s="113" t="s">
        <v>4159</v>
      </c>
      <c r="D1453" t="s">
        <v>5266</v>
      </c>
      <c r="E1453" t="s">
        <v>5267</v>
      </c>
      <c r="F1453">
        <v>3</v>
      </c>
      <c r="G1453">
        <v>0</v>
      </c>
    </row>
    <row r="1454" spans="1:7">
      <c r="A1454" s="115" t="s">
        <v>4160</v>
      </c>
      <c r="B1454" s="113" t="s">
        <v>4161</v>
      </c>
      <c r="C1454" s="113" t="s">
        <v>4162</v>
      </c>
      <c r="D1454" t="s">
        <v>5266</v>
      </c>
      <c r="E1454" t="s">
        <v>5267</v>
      </c>
      <c r="F1454">
        <v>3</v>
      </c>
      <c r="G1454">
        <v>0</v>
      </c>
    </row>
    <row r="1455" spans="1:7">
      <c r="A1455" s="115" t="s">
        <v>4163</v>
      </c>
      <c r="B1455" s="113" t="s">
        <v>4164</v>
      </c>
      <c r="C1455" s="113" t="s">
        <v>4165</v>
      </c>
      <c r="D1455" t="s">
        <v>5266</v>
      </c>
      <c r="E1455" t="s">
        <v>5267</v>
      </c>
      <c r="F1455">
        <v>3</v>
      </c>
      <c r="G1455">
        <v>0</v>
      </c>
    </row>
    <row r="1456" spans="1:7">
      <c r="A1456" s="115" t="s">
        <v>4166</v>
      </c>
      <c r="B1456" s="113" t="s">
        <v>4167</v>
      </c>
      <c r="C1456" s="113" t="s">
        <v>4168</v>
      </c>
      <c r="D1456" t="s">
        <v>5266</v>
      </c>
      <c r="E1456" t="s">
        <v>5267</v>
      </c>
      <c r="F1456">
        <v>3</v>
      </c>
      <c r="G1456">
        <v>0</v>
      </c>
    </row>
    <row r="1457" spans="1:7">
      <c r="A1457" s="115" t="s">
        <v>4169</v>
      </c>
      <c r="B1457" s="113" t="s">
        <v>4170</v>
      </c>
      <c r="C1457" s="113" t="s">
        <v>4171</v>
      </c>
      <c r="D1457" t="s">
        <v>5266</v>
      </c>
      <c r="E1457" t="s">
        <v>5267</v>
      </c>
      <c r="F1457">
        <v>3</v>
      </c>
      <c r="G1457">
        <v>0</v>
      </c>
    </row>
    <row r="1458" spans="1:7">
      <c r="A1458" s="115" t="s">
        <v>4172</v>
      </c>
      <c r="B1458" s="113" t="s">
        <v>4173</v>
      </c>
      <c r="C1458" s="113" t="s">
        <v>4174</v>
      </c>
      <c r="D1458" t="s">
        <v>5266</v>
      </c>
      <c r="E1458" t="s">
        <v>5267</v>
      </c>
      <c r="F1458">
        <v>3</v>
      </c>
      <c r="G1458">
        <v>0</v>
      </c>
    </row>
    <row r="1459" spans="1:7">
      <c r="A1459" s="115" t="s">
        <v>4175</v>
      </c>
      <c r="B1459" s="113" t="s">
        <v>4176</v>
      </c>
      <c r="C1459" s="113" t="s">
        <v>4177</v>
      </c>
      <c r="D1459" t="s">
        <v>5266</v>
      </c>
      <c r="E1459" t="s">
        <v>5267</v>
      </c>
      <c r="F1459">
        <v>3</v>
      </c>
      <c r="G1459">
        <v>0</v>
      </c>
    </row>
    <row r="1460" spans="1:7">
      <c r="A1460" s="115" t="s">
        <v>4178</v>
      </c>
      <c r="B1460" s="113" t="s">
        <v>4179</v>
      </c>
      <c r="C1460" s="113" t="s">
        <v>4180</v>
      </c>
      <c r="D1460" t="s">
        <v>5266</v>
      </c>
      <c r="E1460" t="s">
        <v>5267</v>
      </c>
      <c r="F1460">
        <v>3</v>
      </c>
      <c r="G1460">
        <v>0</v>
      </c>
    </row>
    <row r="1461" spans="1:7">
      <c r="A1461" s="115" t="s">
        <v>5380</v>
      </c>
      <c r="B1461" s="113" t="s">
        <v>5381</v>
      </c>
      <c r="C1461" s="113" t="s">
        <v>5382</v>
      </c>
      <c r="D1461" t="s">
        <v>5266</v>
      </c>
      <c r="E1461" t="s">
        <v>5267</v>
      </c>
      <c r="F1461">
        <v>3</v>
      </c>
      <c r="G1461">
        <v>0</v>
      </c>
    </row>
    <row r="1462" spans="1:7">
      <c r="A1462" s="115" t="s">
        <v>4181</v>
      </c>
      <c r="B1462" s="113" t="s">
        <v>4182</v>
      </c>
      <c r="C1462" s="113" t="s">
        <v>4183</v>
      </c>
      <c r="D1462" t="s">
        <v>5266</v>
      </c>
      <c r="E1462" t="s">
        <v>5267</v>
      </c>
      <c r="F1462">
        <v>3</v>
      </c>
      <c r="G1462">
        <v>0</v>
      </c>
    </row>
    <row r="1463" spans="1:7">
      <c r="A1463" s="115" t="s">
        <v>4184</v>
      </c>
      <c r="B1463" s="113" t="s">
        <v>4185</v>
      </c>
      <c r="C1463" s="113" t="s">
        <v>4186</v>
      </c>
      <c r="D1463" t="s">
        <v>5266</v>
      </c>
      <c r="E1463" t="s">
        <v>5267</v>
      </c>
      <c r="F1463">
        <v>3</v>
      </c>
      <c r="G1463">
        <v>0</v>
      </c>
    </row>
    <row r="1464" spans="1:7">
      <c r="A1464" s="115" t="s">
        <v>4187</v>
      </c>
      <c r="B1464" s="113" t="s">
        <v>4188</v>
      </c>
      <c r="C1464" s="113" t="s">
        <v>4189</v>
      </c>
      <c r="D1464" t="s">
        <v>5266</v>
      </c>
      <c r="E1464" t="s">
        <v>5267</v>
      </c>
      <c r="F1464">
        <v>3</v>
      </c>
      <c r="G1464">
        <v>0</v>
      </c>
    </row>
    <row r="1465" spans="1:7">
      <c r="A1465" s="115" t="s">
        <v>4190</v>
      </c>
      <c r="B1465" s="113" t="s">
        <v>4191</v>
      </c>
      <c r="C1465" s="113" t="s">
        <v>4192</v>
      </c>
      <c r="D1465" t="s">
        <v>5266</v>
      </c>
      <c r="E1465" t="s">
        <v>5267</v>
      </c>
      <c r="F1465">
        <v>3</v>
      </c>
      <c r="G1465">
        <v>0</v>
      </c>
    </row>
    <row r="1466" spans="1:7">
      <c r="A1466" s="115" t="s">
        <v>4193</v>
      </c>
      <c r="B1466" s="113" t="s">
        <v>4194</v>
      </c>
      <c r="C1466" s="113" t="s">
        <v>4195</v>
      </c>
      <c r="D1466" t="s">
        <v>5266</v>
      </c>
      <c r="E1466" t="s">
        <v>5267</v>
      </c>
      <c r="F1466">
        <v>3</v>
      </c>
      <c r="G1466">
        <v>0</v>
      </c>
    </row>
    <row r="1467" spans="1:7">
      <c r="A1467" s="115" t="s">
        <v>4196</v>
      </c>
      <c r="B1467" s="113" t="s">
        <v>4197</v>
      </c>
      <c r="C1467" s="113" t="s">
        <v>4198</v>
      </c>
      <c r="D1467" t="s">
        <v>5266</v>
      </c>
      <c r="E1467" t="s">
        <v>5267</v>
      </c>
      <c r="F1467">
        <v>3</v>
      </c>
      <c r="G1467">
        <v>0</v>
      </c>
    </row>
    <row r="1468" spans="1:7">
      <c r="A1468" s="115" t="s">
        <v>4199</v>
      </c>
      <c r="B1468" s="113" t="s">
        <v>4200</v>
      </c>
      <c r="C1468" s="113" t="s">
        <v>4201</v>
      </c>
      <c r="D1468" t="s">
        <v>5266</v>
      </c>
      <c r="E1468" t="s">
        <v>5267</v>
      </c>
      <c r="F1468">
        <v>3</v>
      </c>
      <c r="G1468">
        <v>0</v>
      </c>
    </row>
    <row r="1469" spans="1:7">
      <c r="A1469" s="115" t="s">
        <v>4202</v>
      </c>
      <c r="B1469" s="113" t="s">
        <v>4203</v>
      </c>
      <c r="C1469" s="113" t="s">
        <v>4204</v>
      </c>
      <c r="D1469" t="s">
        <v>5266</v>
      </c>
      <c r="E1469" t="s">
        <v>5267</v>
      </c>
      <c r="F1469">
        <v>3</v>
      </c>
      <c r="G1469">
        <v>0</v>
      </c>
    </row>
    <row r="1470" spans="1:7">
      <c r="A1470" s="115" t="s">
        <v>4205</v>
      </c>
      <c r="B1470" s="113" t="s">
        <v>4206</v>
      </c>
      <c r="C1470" s="113" t="s">
        <v>4207</v>
      </c>
      <c r="D1470" t="s">
        <v>5266</v>
      </c>
      <c r="E1470" t="s">
        <v>5267</v>
      </c>
      <c r="F1470">
        <v>3</v>
      </c>
      <c r="G1470">
        <v>0</v>
      </c>
    </row>
    <row r="1471" spans="1:7">
      <c r="A1471" s="115" t="s">
        <v>4208</v>
      </c>
      <c r="B1471" s="113" t="s">
        <v>4209</v>
      </c>
      <c r="C1471" s="113" t="s">
        <v>4210</v>
      </c>
      <c r="D1471" t="s">
        <v>5266</v>
      </c>
      <c r="E1471" t="s">
        <v>5267</v>
      </c>
      <c r="F1471">
        <v>3</v>
      </c>
      <c r="G1471">
        <v>0</v>
      </c>
    </row>
    <row r="1472" spans="1:7">
      <c r="A1472" s="115" t="s">
        <v>4211</v>
      </c>
      <c r="B1472" s="113" t="s">
        <v>4212</v>
      </c>
      <c r="C1472" s="113" t="s">
        <v>4213</v>
      </c>
      <c r="D1472" t="s">
        <v>5266</v>
      </c>
      <c r="E1472" t="s">
        <v>5267</v>
      </c>
      <c r="F1472">
        <v>3</v>
      </c>
      <c r="G1472">
        <v>0</v>
      </c>
    </row>
    <row r="1473" spans="1:7">
      <c r="A1473" s="115" t="s">
        <v>4214</v>
      </c>
      <c r="B1473" s="113" t="s">
        <v>4215</v>
      </c>
      <c r="C1473" s="113" t="s">
        <v>4216</v>
      </c>
      <c r="D1473" t="s">
        <v>5266</v>
      </c>
      <c r="E1473" t="s">
        <v>5267</v>
      </c>
      <c r="F1473">
        <v>3</v>
      </c>
      <c r="G1473">
        <v>0</v>
      </c>
    </row>
    <row r="1474" spans="1:7">
      <c r="A1474" s="115" t="s">
        <v>4217</v>
      </c>
      <c r="B1474" s="113" t="s">
        <v>4218</v>
      </c>
      <c r="C1474" s="113" t="s">
        <v>4219</v>
      </c>
      <c r="D1474" t="s">
        <v>5266</v>
      </c>
      <c r="E1474" t="s">
        <v>5267</v>
      </c>
      <c r="F1474">
        <v>3</v>
      </c>
      <c r="G1474">
        <v>0</v>
      </c>
    </row>
    <row r="1475" spans="1:7">
      <c r="A1475" s="115" t="s">
        <v>4220</v>
      </c>
      <c r="B1475" s="113" t="s">
        <v>4221</v>
      </c>
      <c r="C1475" s="113" t="s">
        <v>4222</v>
      </c>
      <c r="D1475" t="s">
        <v>5266</v>
      </c>
      <c r="E1475" t="s">
        <v>5267</v>
      </c>
      <c r="F1475">
        <v>3</v>
      </c>
      <c r="G1475">
        <v>0</v>
      </c>
    </row>
    <row r="1476" spans="1:7">
      <c r="A1476" s="115" t="s">
        <v>4223</v>
      </c>
      <c r="B1476" s="113" t="s">
        <v>4224</v>
      </c>
      <c r="C1476" s="113" t="s">
        <v>4225</v>
      </c>
      <c r="D1476" t="s">
        <v>5266</v>
      </c>
      <c r="E1476" t="s">
        <v>5267</v>
      </c>
      <c r="F1476">
        <v>3</v>
      </c>
      <c r="G1476">
        <v>0</v>
      </c>
    </row>
    <row r="1477" spans="1:7">
      <c r="A1477" s="115" t="s">
        <v>4226</v>
      </c>
      <c r="B1477" s="113" t="s">
        <v>4227</v>
      </c>
      <c r="C1477" s="113" t="s">
        <v>4228</v>
      </c>
      <c r="D1477" t="s">
        <v>5266</v>
      </c>
      <c r="E1477" t="s">
        <v>5267</v>
      </c>
      <c r="F1477">
        <v>3</v>
      </c>
      <c r="G1477">
        <v>0</v>
      </c>
    </row>
    <row r="1478" spans="1:7">
      <c r="A1478" s="115" t="s">
        <v>4229</v>
      </c>
      <c r="B1478" s="113" t="s">
        <v>4230</v>
      </c>
      <c r="C1478" s="113" t="s">
        <v>4231</v>
      </c>
      <c r="D1478" t="s">
        <v>5266</v>
      </c>
      <c r="E1478" t="s">
        <v>5267</v>
      </c>
      <c r="F1478">
        <v>3</v>
      </c>
      <c r="G1478">
        <v>0</v>
      </c>
    </row>
    <row r="1479" spans="1:7">
      <c r="A1479" s="115" t="s">
        <v>4232</v>
      </c>
      <c r="B1479" s="113" t="s">
        <v>4233</v>
      </c>
      <c r="C1479" s="113" t="s">
        <v>4234</v>
      </c>
      <c r="D1479" t="s">
        <v>5266</v>
      </c>
      <c r="E1479" t="s">
        <v>5267</v>
      </c>
      <c r="F1479">
        <v>3</v>
      </c>
      <c r="G1479">
        <v>0</v>
      </c>
    </row>
    <row r="1480" spans="1:7">
      <c r="A1480" s="115" t="s">
        <v>4235</v>
      </c>
      <c r="B1480" s="113" t="s">
        <v>4236</v>
      </c>
      <c r="C1480" s="113" t="s">
        <v>4237</v>
      </c>
      <c r="D1480" t="s">
        <v>5266</v>
      </c>
      <c r="E1480" t="s">
        <v>5267</v>
      </c>
      <c r="F1480">
        <v>3</v>
      </c>
      <c r="G1480">
        <v>0</v>
      </c>
    </row>
    <row r="1481" spans="1:7">
      <c r="A1481" s="115" t="s">
        <v>4238</v>
      </c>
      <c r="B1481" s="113" t="s">
        <v>4239</v>
      </c>
      <c r="C1481" s="113" t="s">
        <v>4240</v>
      </c>
      <c r="D1481" t="s">
        <v>5266</v>
      </c>
      <c r="E1481" t="s">
        <v>5267</v>
      </c>
      <c r="F1481">
        <v>3</v>
      </c>
      <c r="G1481">
        <v>0</v>
      </c>
    </row>
    <row r="1482" spans="1:7">
      <c r="A1482" s="115" t="s">
        <v>4241</v>
      </c>
      <c r="B1482" s="113" t="s">
        <v>4242</v>
      </c>
      <c r="C1482" s="113" t="s">
        <v>4243</v>
      </c>
      <c r="D1482" t="s">
        <v>5266</v>
      </c>
      <c r="E1482" t="s">
        <v>5267</v>
      </c>
      <c r="F1482">
        <v>3</v>
      </c>
      <c r="G1482">
        <v>0</v>
      </c>
    </row>
    <row r="1483" spans="1:7">
      <c r="A1483" s="115" t="s">
        <v>4244</v>
      </c>
      <c r="B1483" s="113" t="s">
        <v>4245</v>
      </c>
      <c r="C1483" s="113" t="s">
        <v>4246</v>
      </c>
      <c r="D1483" t="s">
        <v>5266</v>
      </c>
      <c r="E1483" t="s">
        <v>5267</v>
      </c>
      <c r="F1483">
        <v>3</v>
      </c>
      <c r="G1483">
        <v>0</v>
      </c>
    </row>
    <row r="1484" spans="1:7">
      <c r="A1484" s="115" t="s">
        <v>4247</v>
      </c>
      <c r="B1484" s="113" t="s">
        <v>4248</v>
      </c>
      <c r="C1484" s="113" t="s">
        <v>4249</v>
      </c>
      <c r="D1484" t="s">
        <v>5266</v>
      </c>
      <c r="E1484" t="s">
        <v>5267</v>
      </c>
      <c r="F1484">
        <v>3</v>
      </c>
      <c r="G1484">
        <v>0</v>
      </c>
    </row>
    <row r="1485" spans="1:7">
      <c r="A1485" s="115" t="s">
        <v>4250</v>
      </c>
      <c r="B1485" s="113" t="s">
        <v>4251</v>
      </c>
      <c r="C1485" s="113" t="s">
        <v>4252</v>
      </c>
      <c r="D1485" t="s">
        <v>5266</v>
      </c>
      <c r="E1485" t="s">
        <v>5267</v>
      </c>
      <c r="F1485">
        <v>3</v>
      </c>
      <c r="G1485">
        <v>0</v>
      </c>
    </row>
    <row r="1486" spans="1:7">
      <c r="A1486" s="115" t="s">
        <v>4253</v>
      </c>
      <c r="B1486" s="113" t="s">
        <v>3813</v>
      </c>
      <c r="C1486" s="113" t="s">
        <v>4254</v>
      </c>
      <c r="D1486" t="s">
        <v>5266</v>
      </c>
      <c r="E1486" t="s">
        <v>5267</v>
      </c>
      <c r="F1486">
        <v>3</v>
      </c>
      <c r="G1486">
        <v>0</v>
      </c>
    </row>
    <row r="1487" spans="1:7">
      <c r="A1487" s="115" t="s">
        <v>4255</v>
      </c>
      <c r="B1487" s="113" t="s">
        <v>4256</v>
      </c>
      <c r="C1487" s="113" t="s">
        <v>4257</v>
      </c>
      <c r="D1487" t="s">
        <v>5266</v>
      </c>
      <c r="E1487" t="s">
        <v>5267</v>
      </c>
      <c r="F1487">
        <v>3</v>
      </c>
      <c r="G1487">
        <v>0</v>
      </c>
    </row>
    <row r="1488" spans="1:7">
      <c r="A1488" s="115" t="s">
        <v>4258</v>
      </c>
      <c r="B1488" s="113" t="s">
        <v>4259</v>
      </c>
      <c r="C1488" s="113" t="s">
        <v>4260</v>
      </c>
      <c r="D1488" t="s">
        <v>5266</v>
      </c>
      <c r="E1488" t="s">
        <v>5267</v>
      </c>
      <c r="F1488">
        <v>3</v>
      </c>
      <c r="G1488">
        <v>0</v>
      </c>
    </row>
    <row r="1489" spans="1:7">
      <c r="A1489" s="115" t="s">
        <v>4261</v>
      </c>
      <c r="B1489" s="113" t="s">
        <v>4262</v>
      </c>
      <c r="C1489" s="113" t="s">
        <v>4263</v>
      </c>
      <c r="D1489" t="s">
        <v>5266</v>
      </c>
      <c r="E1489" t="s">
        <v>5267</v>
      </c>
      <c r="F1489">
        <v>3</v>
      </c>
      <c r="G1489">
        <v>0</v>
      </c>
    </row>
    <row r="1490" spans="1:7">
      <c r="A1490" s="115" t="s">
        <v>4264</v>
      </c>
      <c r="B1490" s="113" t="s">
        <v>3608</v>
      </c>
      <c r="C1490" s="113" t="s">
        <v>4265</v>
      </c>
      <c r="D1490" t="s">
        <v>5266</v>
      </c>
      <c r="E1490" t="s">
        <v>5267</v>
      </c>
      <c r="F1490">
        <v>3</v>
      </c>
      <c r="G1490">
        <v>0</v>
      </c>
    </row>
    <row r="1491" spans="1:7">
      <c r="A1491" s="115" t="s">
        <v>4266</v>
      </c>
      <c r="B1491" s="113" t="s">
        <v>4267</v>
      </c>
      <c r="C1491" s="113" t="s">
        <v>4268</v>
      </c>
      <c r="D1491" t="s">
        <v>5266</v>
      </c>
      <c r="E1491" t="s">
        <v>5267</v>
      </c>
      <c r="F1491">
        <v>3</v>
      </c>
      <c r="G1491">
        <v>0</v>
      </c>
    </row>
    <row r="1492" spans="1:7">
      <c r="A1492" s="115" t="s">
        <v>4269</v>
      </c>
      <c r="B1492" s="113" t="s">
        <v>4270</v>
      </c>
      <c r="C1492" s="113" t="s">
        <v>4271</v>
      </c>
      <c r="D1492" t="s">
        <v>5266</v>
      </c>
      <c r="E1492" t="s">
        <v>5267</v>
      </c>
      <c r="F1492">
        <v>3</v>
      </c>
      <c r="G1492">
        <v>0</v>
      </c>
    </row>
    <row r="1493" spans="1:7">
      <c r="A1493" s="115" t="s">
        <v>4272</v>
      </c>
      <c r="B1493" s="113" t="s">
        <v>4273</v>
      </c>
      <c r="C1493" s="113" t="s">
        <v>4274</v>
      </c>
      <c r="D1493" t="s">
        <v>5266</v>
      </c>
      <c r="E1493" t="s">
        <v>5267</v>
      </c>
      <c r="F1493">
        <v>3</v>
      </c>
      <c r="G1493">
        <v>0</v>
      </c>
    </row>
    <row r="1494" spans="1:7">
      <c r="A1494" s="115" t="s">
        <v>4275</v>
      </c>
      <c r="B1494" s="113" t="s">
        <v>4276</v>
      </c>
      <c r="C1494" s="113" t="s">
        <v>4277</v>
      </c>
      <c r="D1494" t="s">
        <v>5266</v>
      </c>
      <c r="E1494" t="s">
        <v>5267</v>
      </c>
      <c r="F1494">
        <v>3</v>
      </c>
      <c r="G1494">
        <v>0</v>
      </c>
    </row>
    <row r="1495" spans="1:7">
      <c r="A1495" s="115" t="s">
        <v>4278</v>
      </c>
      <c r="B1495" s="113" t="s">
        <v>4279</v>
      </c>
      <c r="C1495" s="113" t="s">
        <v>4280</v>
      </c>
      <c r="D1495" t="s">
        <v>5266</v>
      </c>
      <c r="E1495" t="s">
        <v>5267</v>
      </c>
      <c r="F1495">
        <v>3</v>
      </c>
      <c r="G1495">
        <v>0</v>
      </c>
    </row>
    <row r="1496" spans="1:7">
      <c r="A1496" s="115" t="s">
        <v>4281</v>
      </c>
      <c r="B1496" s="113" t="s">
        <v>4282</v>
      </c>
      <c r="C1496" s="113" t="s">
        <v>4283</v>
      </c>
      <c r="D1496" t="s">
        <v>5266</v>
      </c>
      <c r="E1496" t="s">
        <v>5267</v>
      </c>
      <c r="F1496">
        <v>3</v>
      </c>
      <c r="G1496">
        <v>0</v>
      </c>
    </row>
    <row r="1497" spans="1:7">
      <c r="A1497" s="115" t="s">
        <v>4284</v>
      </c>
      <c r="B1497" s="113" t="s">
        <v>4285</v>
      </c>
      <c r="C1497" s="113" t="s">
        <v>4286</v>
      </c>
      <c r="D1497" t="s">
        <v>5266</v>
      </c>
      <c r="E1497" t="s">
        <v>5267</v>
      </c>
      <c r="F1497">
        <v>3</v>
      </c>
      <c r="G1497">
        <v>0</v>
      </c>
    </row>
    <row r="1498" spans="1:7">
      <c r="A1498" s="115" t="s">
        <v>4287</v>
      </c>
      <c r="B1498" s="113" t="s">
        <v>4288</v>
      </c>
      <c r="C1498" s="113" t="s">
        <v>4289</v>
      </c>
      <c r="D1498" t="s">
        <v>5266</v>
      </c>
      <c r="E1498" t="s">
        <v>5267</v>
      </c>
      <c r="F1498">
        <v>3</v>
      </c>
      <c r="G1498">
        <v>0</v>
      </c>
    </row>
    <row r="1499" spans="1:7">
      <c r="A1499" s="115" t="s">
        <v>4290</v>
      </c>
      <c r="B1499" s="113" t="s">
        <v>4291</v>
      </c>
      <c r="C1499" s="113" t="s">
        <v>4292</v>
      </c>
      <c r="D1499" t="s">
        <v>5266</v>
      </c>
      <c r="E1499" t="s">
        <v>5267</v>
      </c>
      <c r="F1499">
        <v>3</v>
      </c>
      <c r="G1499">
        <v>0</v>
      </c>
    </row>
    <row r="1500" spans="1:7">
      <c r="A1500" s="115" t="s">
        <v>4293</v>
      </c>
      <c r="B1500" s="113" t="s">
        <v>3987</v>
      </c>
      <c r="C1500" s="113" t="s">
        <v>4294</v>
      </c>
      <c r="D1500" t="s">
        <v>5266</v>
      </c>
      <c r="E1500" t="s">
        <v>5267</v>
      </c>
      <c r="F1500">
        <v>3</v>
      </c>
      <c r="G1500">
        <v>0</v>
      </c>
    </row>
    <row r="1501" spans="1:7">
      <c r="A1501" s="115" t="s">
        <v>4295</v>
      </c>
      <c r="B1501" s="113" t="s">
        <v>4296</v>
      </c>
      <c r="C1501" s="113" t="s">
        <v>4297</v>
      </c>
      <c r="D1501" t="s">
        <v>5266</v>
      </c>
      <c r="E1501" t="s">
        <v>5267</v>
      </c>
      <c r="F1501">
        <v>3</v>
      </c>
      <c r="G1501">
        <v>0</v>
      </c>
    </row>
    <row r="1502" spans="1:7">
      <c r="A1502" s="115" t="s">
        <v>4298</v>
      </c>
      <c r="B1502" s="113" t="s">
        <v>4299</v>
      </c>
      <c r="C1502" s="113" t="s">
        <v>4300</v>
      </c>
      <c r="D1502" t="s">
        <v>5266</v>
      </c>
      <c r="E1502" t="s">
        <v>5267</v>
      </c>
      <c r="F1502">
        <v>3</v>
      </c>
      <c r="G1502">
        <v>0</v>
      </c>
    </row>
    <row r="1503" spans="1:7">
      <c r="A1503" s="115" t="s">
        <v>4301</v>
      </c>
      <c r="B1503" s="113" t="s">
        <v>4302</v>
      </c>
      <c r="C1503" s="113" t="s">
        <v>4303</v>
      </c>
      <c r="D1503" t="s">
        <v>5266</v>
      </c>
      <c r="E1503" t="s">
        <v>5267</v>
      </c>
      <c r="F1503">
        <v>3</v>
      </c>
      <c r="G1503">
        <v>0</v>
      </c>
    </row>
    <row r="1504" spans="1:7">
      <c r="A1504" s="115" t="s">
        <v>4304</v>
      </c>
      <c r="B1504" s="113" t="s">
        <v>4305</v>
      </c>
      <c r="C1504" s="113" t="s">
        <v>4306</v>
      </c>
      <c r="D1504" t="s">
        <v>5266</v>
      </c>
      <c r="E1504" t="s">
        <v>5267</v>
      </c>
      <c r="F1504">
        <v>3</v>
      </c>
      <c r="G1504">
        <v>0</v>
      </c>
    </row>
    <row r="1505" spans="1:7">
      <c r="A1505" s="115" t="s">
        <v>4307</v>
      </c>
      <c r="B1505" s="113" t="s">
        <v>4308</v>
      </c>
      <c r="C1505" s="113" t="s">
        <v>4309</v>
      </c>
      <c r="D1505" t="s">
        <v>5266</v>
      </c>
      <c r="E1505" t="s">
        <v>5267</v>
      </c>
      <c r="F1505">
        <v>3</v>
      </c>
      <c r="G1505">
        <v>0</v>
      </c>
    </row>
    <row r="1506" spans="1:7">
      <c r="A1506" s="115" t="s">
        <v>4310</v>
      </c>
      <c r="B1506" s="113" t="s">
        <v>4311</v>
      </c>
      <c r="C1506" s="113" t="s">
        <v>4312</v>
      </c>
      <c r="D1506" t="s">
        <v>5266</v>
      </c>
      <c r="E1506" t="s">
        <v>5267</v>
      </c>
      <c r="F1506">
        <v>3</v>
      </c>
      <c r="G1506">
        <v>0</v>
      </c>
    </row>
    <row r="1507" spans="1:7">
      <c r="A1507" s="115" t="s">
        <v>4313</v>
      </c>
      <c r="B1507" s="113" t="s">
        <v>4314</v>
      </c>
      <c r="C1507" s="113" t="s">
        <v>4315</v>
      </c>
      <c r="D1507" t="s">
        <v>5266</v>
      </c>
      <c r="E1507" t="s">
        <v>5267</v>
      </c>
      <c r="F1507">
        <v>3</v>
      </c>
      <c r="G1507">
        <v>0</v>
      </c>
    </row>
    <row r="1508" spans="1:7">
      <c r="A1508" s="115" t="s">
        <v>4316</v>
      </c>
      <c r="B1508" s="113" t="s">
        <v>4317</v>
      </c>
      <c r="C1508" s="113" t="s">
        <v>4318</v>
      </c>
      <c r="D1508" t="s">
        <v>5266</v>
      </c>
      <c r="E1508" t="s">
        <v>5267</v>
      </c>
      <c r="F1508">
        <v>3</v>
      </c>
      <c r="G1508">
        <v>0</v>
      </c>
    </row>
    <row r="1509" spans="1:7">
      <c r="A1509" s="115" t="s">
        <v>4319</v>
      </c>
      <c r="B1509" s="113" t="s">
        <v>4320</v>
      </c>
      <c r="C1509" s="113" t="s">
        <v>4321</v>
      </c>
      <c r="D1509" t="s">
        <v>5266</v>
      </c>
      <c r="E1509" t="s">
        <v>5267</v>
      </c>
      <c r="F1509">
        <v>3</v>
      </c>
      <c r="G1509">
        <v>0</v>
      </c>
    </row>
    <row r="1510" spans="1:7">
      <c r="A1510" s="115" t="s">
        <v>4322</v>
      </c>
      <c r="B1510" s="113" t="s">
        <v>4323</v>
      </c>
      <c r="C1510" s="113" t="s">
        <v>4324</v>
      </c>
      <c r="D1510" t="s">
        <v>5266</v>
      </c>
      <c r="E1510" t="s">
        <v>5267</v>
      </c>
      <c r="F1510">
        <v>3</v>
      </c>
      <c r="G1510">
        <v>0</v>
      </c>
    </row>
    <row r="1511" spans="1:7">
      <c r="A1511" s="115" t="s">
        <v>4325</v>
      </c>
      <c r="B1511" s="113" t="s">
        <v>4326</v>
      </c>
      <c r="C1511" s="113" t="s">
        <v>4327</v>
      </c>
      <c r="D1511" t="s">
        <v>5266</v>
      </c>
      <c r="E1511" t="s">
        <v>5267</v>
      </c>
      <c r="F1511">
        <v>3</v>
      </c>
      <c r="G1511">
        <v>0</v>
      </c>
    </row>
    <row r="1512" spans="1:7">
      <c r="A1512" s="115" t="s">
        <v>4328</v>
      </c>
      <c r="B1512" s="113" t="s">
        <v>4329</v>
      </c>
      <c r="C1512" s="113" t="s">
        <v>4330</v>
      </c>
      <c r="D1512" t="s">
        <v>5266</v>
      </c>
      <c r="E1512" t="s">
        <v>5267</v>
      </c>
      <c r="F1512">
        <v>3</v>
      </c>
      <c r="G1512">
        <v>0</v>
      </c>
    </row>
    <row r="1513" spans="1:7">
      <c r="A1513" s="115" t="s">
        <v>4331</v>
      </c>
      <c r="B1513" s="113" t="s">
        <v>4332</v>
      </c>
      <c r="C1513" s="113" t="s">
        <v>4333</v>
      </c>
      <c r="D1513" t="s">
        <v>5266</v>
      </c>
      <c r="E1513" t="s">
        <v>5267</v>
      </c>
      <c r="F1513">
        <v>3</v>
      </c>
      <c r="G1513">
        <v>0</v>
      </c>
    </row>
    <row r="1514" spans="1:7">
      <c r="A1514" s="115" t="s">
        <v>4334</v>
      </c>
      <c r="B1514" s="113" t="s">
        <v>4335</v>
      </c>
      <c r="C1514" s="113" t="s">
        <v>4336</v>
      </c>
      <c r="D1514" t="s">
        <v>5266</v>
      </c>
      <c r="E1514" t="s">
        <v>5267</v>
      </c>
      <c r="F1514">
        <v>3</v>
      </c>
      <c r="G1514">
        <v>0</v>
      </c>
    </row>
    <row r="1515" spans="1:7">
      <c r="A1515" s="115" t="s">
        <v>4337</v>
      </c>
      <c r="B1515" s="113" t="s">
        <v>4338</v>
      </c>
      <c r="C1515" s="113" t="s">
        <v>4339</v>
      </c>
      <c r="D1515" t="s">
        <v>5266</v>
      </c>
      <c r="E1515" t="s">
        <v>5267</v>
      </c>
      <c r="F1515">
        <v>3</v>
      </c>
      <c r="G1515">
        <v>0</v>
      </c>
    </row>
    <row r="1516" spans="1:7">
      <c r="A1516" s="115" t="s">
        <v>4340</v>
      </c>
      <c r="B1516" s="113" t="s">
        <v>4341</v>
      </c>
      <c r="C1516" s="113" t="s">
        <v>4342</v>
      </c>
      <c r="D1516" t="s">
        <v>5266</v>
      </c>
      <c r="E1516" t="s">
        <v>5267</v>
      </c>
      <c r="F1516">
        <v>3</v>
      </c>
      <c r="G1516">
        <v>0</v>
      </c>
    </row>
    <row r="1517" spans="1:7">
      <c r="A1517" s="115" t="s">
        <v>4343</v>
      </c>
      <c r="B1517" s="113" t="s">
        <v>4344</v>
      </c>
      <c r="C1517" s="113" t="s">
        <v>4345</v>
      </c>
      <c r="D1517" t="s">
        <v>5266</v>
      </c>
      <c r="E1517" t="s">
        <v>5267</v>
      </c>
      <c r="F1517">
        <v>3</v>
      </c>
      <c r="G1517">
        <v>0</v>
      </c>
    </row>
    <row r="1518" spans="1:7">
      <c r="A1518" s="115" t="s">
        <v>4346</v>
      </c>
      <c r="B1518" s="113" t="s">
        <v>4347</v>
      </c>
      <c r="C1518" s="113" t="s">
        <v>4348</v>
      </c>
      <c r="D1518" t="s">
        <v>5266</v>
      </c>
      <c r="E1518" t="s">
        <v>5267</v>
      </c>
      <c r="F1518">
        <v>3</v>
      </c>
      <c r="G1518">
        <v>0</v>
      </c>
    </row>
    <row r="1519" spans="1:7">
      <c r="A1519" s="115" t="s">
        <v>4349</v>
      </c>
      <c r="B1519" s="113" t="s">
        <v>4350</v>
      </c>
      <c r="C1519" s="113" t="s">
        <v>4351</v>
      </c>
      <c r="D1519" t="s">
        <v>5266</v>
      </c>
      <c r="E1519" t="s">
        <v>5267</v>
      </c>
      <c r="F1519">
        <v>3</v>
      </c>
      <c r="G1519">
        <v>0</v>
      </c>
    </row>
    <row r="1520" spans="1:7">
      <c r="A1520" s="115" t="s">
        <v>5428</v>
      </c>
      <c r="B1520" s="113" t="s">
        <v>5383</v>
      </c>
      <c r="C1520" s="113"/>
      <c r="D1520" t="s">
        <v>5266</v>
      </c>
      <c r="E1520" t="s">
        <v>5267</v>
      </c>
      <c r="F1520">
        <v>3</v>
      </c>
    </row>
    <row r="1521" spans="1:7">
      <c r="A1521" s="115" t="s">
        <v>4352</v>
      </c>
      <c r="B1521" s="113" t="s">
        <v>4353</v>
      </c>
      <c r="C1521" s="113" t="s">
        <v>4354</v>
      </c>
      <c r="D1521" t="s">
        <v>5266</v>
      </c>
      <c r="E1521" t="s">
        <v>5267</v>
      </c>
      <c r="F1521">
        <v>3</v>
      </c>
      <c r="G1521">
        <v>0</v>
      </c>
    </row>
    <row r="1522" spans="1:7">
      <c r="A1522" s="115" t="s">
        <v>4355</v>
      </c>
      <c r="B1522" s="113" t="s">
        <v>4356</v>
      </c>
      <c r="C1522" s="113" t="s">
        <v>4357</v>
      </c>
      <c r="D1522" t="s">
        <v>5266</v>
      </c>
      <c r="E1522" t="s">
        <v>5267</v>
      </c>
      <c r="F1522">
        <v>3</v>
      </c>
      <c r="G1522">
        <v>0</v>
      </c>
    </row>
    <row r="1523" spans="1:7">
      <c r="A1523" s="115" t="s">
        <v>4358</v>
      </c>
      <c r="B1523" s="113" t="s">
        <v>4359</v>
      </c>
      <c r="C1523" s="113" t="s">
        <v>4360</v>
      </c>
      <c r="D1523" t="s">
        <v>5266</v>
      </c>
      <c r="E1523" t="s">
        <v>5267</v>
      </c>
      <c r="F1523">
        <v>3</v>
      </c>
      <c r="G1523">
        <v>0</v>
      </c>
    </row>
    <row r="1524" spans="1:7">
      <c r="A1524" s="115" t="s">
        <v>4361</v>
      </c>
      <c r="B1524" s="113" t="s">
        <v>4362</v>
      </c>
      <c r="C1524" s="113" t="s">
        <v>4363</v>
      </c>
      <c r="D1524" t="s">
        <v>5266</v>
      </c>
      <c r="E1524" t="s">
        <v>5267</v>
      </c>
      <c r="F1524">
        <v>3</v>
      </c>
      <c r="G1524">
        <v>0</v>
      </c>
    </row>
    <row r="1525" spans="1:7">
      <c r="A1525" s="115" t="s">
        <v>4364</v>
      </c>
      <c r="B1525" s="113" t="s">
        <v>3996</v>
      </c>
      <c r="C1525" s="113" t="s">
        <v>4365</v>
      </c>
      <c r="D1525" t="s">
        <v>5266</v>
      </c>
      <c r="E1525" t="s">
        <v>5267</v>
      </c>
      <c r="F1525">
        <v>3</v>
      </c>
      <c r="G1525">
        <v>0</v>
      </c>
    </row>
    <row r="1526" spans="1:7">
      <c r="A1526" s="115" t="s">
        <v>4366</v>
      </c>
      <c r="B1526" s="113" t="s">
        <v>4367</v>
      </c>
      <c r="C1526" s="113" t="s">
        <v>4368</v>
      </c>
      <c r="D1526" t="s">
        <v>5266</v>
      </c>
      <c r="E1526" t="s">
        <v>5267</v>
      </c>
      <c r="F1526">
        <v>3</v>
      </c>
      <c r="G1526">
        <v>0</v>
      </c>
    </row>
    <row r="1527" spans="1:7">
      <c r="A1527" s="115" t="s">
        <v>4369</v>
      </c>
      <c r="B1527" s="113" t="s">
        <v>4370</v>
      </c>
      <c r="C1527" s="113" t="s">
        <v>4371</v>
      </c>
      <c r="D1527" t="s">
        <v>5266</v>
      </c>
      <c r="E1527" t="s">
        <v>5267</v>
      </c>
      <c r="F1527">
        <v>3</v>
      </c>
      <c r="G1527">
        <v>0</v>
      </c>
    </row>
    <row r="1528" spans="1:7">
      <c r="A1528" s="115" t="s">
        <v>4372</v>
      </c>
      <c r="B1528" s="113" t="s">
        <v>4373</v>
      </c>
      <c r="C1528" s="113" t="s">
        <v>4374</v>
      </c>
      <c r="D1528" t="s">
        <v>5266</v>
      </c>
      <c r="E1528" t="s">
        <v>5267</v>
      </c>
      <c r="F1528">
        <v>3</v>
      </c>
      <c r="G1528">
        <v>0</v>
      </c>
    </row>
    <row r="1529" spans="1:7">
      <c r="A1529" s="115" t="s">
        <v>4375</v>
      </c>
      <c r="B1529" s="113" t="s">
        <v>4376</v>
      </c>
      <c r="C1529" s="113" t="s">
        <v>4377</v>
      </c>
      <c r="D1529" t="s">
        <v>5266</v>
      </c>
      <c r="E1529" t="s">
        <v>5267</v>
      </c>
      <c r="F1529">
        <v>3</v>
      </c>
      <c r="G1529">
        <v>0</v>
      </c>
    </row>
    <row r="1530" spans="1:7">
      <c r="A1530" s="115" t="s">
        <v>4378</v>
      </c>
      <c r="B1530" s="113" t="s">
        <v>4379</v>
      </c>
      <c r="C1530" s="113" t="s">
        <v>4380</v>
      </c>
      <c r="D1530" t="s">
        <v>5266</v>
      </c>
      <c r="E1530" t="s">
        <v>5267</v>
      </c>
      <c r="F1530">
        <v>3</v>
      </c>
      <c r="G1530">
        <v>0</v>
      </c>
    </row>
    <row r="1531" spans="1:7">
      <c r="A1531" s="115" t="s">
        <v>4381</v>
      </c>
      <c r="B1531" s="113" t="s">
        <v>4382</v>
      </c>
      <c r="C1531" s="113" t="s">
        <v>4383</v>
      </c>
      <c r="D1531" t="s">
        <v>5266</v>
      </c>
      <c r="E1531" t="s">
        <v>5267</v>
      </c>
      <c r="F1531">
        <v>3</v>
      </c>
      <c r="G1531">
        <v>0</v>
      </c>
    </row>
    <row r="1532" spans="1:7">
      <c r="A1532" s="115" t="s">
        <v>4384</v>
      </c>
      <c r="B1532" s="113" t="s">
        <v>4385</v>
      </c>
      <c r="C1532" s="113" t="s">
        <v>4386</v>
      </c>
      <c r="D1532" t="s">
        <v>5266</v>
      </c>
      <c r="E1532" t="s">
        <v>5267</v>
      </c>
      <c r="F1532">
        <v>3</v>
      </c>
      <c r="G1532">
        <v>0</v>
      </c>
    </row>
    <row r="1533" spans="1:7">
      <c r="A1533" s="115" t="s">
        <v>5143</v>
      </c>
      <c r="B1533" s="113" t="s">
        <v>5384</v>
      </c>
      <c r="C1533" s="113" t="s">
        <v>5217</v>
      </c>
      <c r="D1533" t="s">
        <v>5385</v>
      </c>
      <c r="E1533" t="s">
        <v>5433</v>
      </c>
      <c r="F1533">
        <v>2</v>
      </c>
      <c r="G1533">
        <v>0</v>
      </c>
    </row>
    <row r="1534" spans="1:7">
      <c r="A1534" s="115" t="s">
        <v>5144</v>
      </c>
      <c r="B1534" s="113" t="s">
        <v>5386</v>
      </c>
      <c r="C1534" s="113" t="s">
        <v>5218</v>
      </c>
      <c r="D1534" t="s">
        <v>5385</v>
      </c>
      <c r="E1534" t="s">
        <v>5433</v>
      </c>
      <c r="F1534">
        <v>2</v>
      </c>
      <c r="G1534">
        <v>0</v>
      </c>
    </row>
    <row r="1535" spans="1:7">
      <c r="A1535" s="115" t="s">
        <v>5145</v>
      </c>
      <c r="B1535" s="113" t="s">
        <v>5387</v>
      </c>
      <c r="C1535" s="113" t="s">
        <v>5219</v>
      </c>
      <c r="D1535" t="s">
        <v>5385</v>
      </c>
      <c r="E1535" t="s">
        <v>5433</v>
      </c>
      <c r="F1535">
        <v>2</v>
      </c>
      <c r="G1535">
        <v>0</v>
      </c>
    </row>
    <row r="1536" spans="1:7">
      <c r="A1536" s="115" t="s">
        <v>5146</v>
      </c>
      <c r="B1536" s="113" t="s">
        <v>5388</v>
      </c>
      <c r="C1536" s="113" t="s">
        <v>5220</v>
      </c>
      <c r="D1536" t="s">
        <v>5385</v>
      </c>
      <c r="E1536" t="s">
        <v>5433</v>
      </c>
      <c r="F1536">
        <v>2</v>
      </c>
      <c r="G1536">
        <v>0</v>
      </c>
    </row>
    <row r="1537" spans="1:7">
      <c r="A1537" s="115" t="s">
        <v>5389</v>
      </c>
      <c r="B1537" s="113" t="s">
        <v>5390</v>
      </c>
      <c r="C1537" s="113"/>
      <c r="D1537" t="s">
        <v>5385</v>
      </c>
      <c r="E1537" t="s">
        <v>5433</v>
      </c>
      <c r="F1537">
        <v>2</v>
      </c>
      <c r="G1537">
        <v>0</v>
      </c>
    </row>
    <row r="1538" spans="1:7">
      <c r="A1538" s="115" t="s">
        <v>5391</v>
      </c>
      <c r="B1538" s="113" t="s">
        <v>5392</v>
      </c>
      <c r="C1538" s="113"/>
      <c r="D1538" t="s">
        <v>5385</v>
      </c>
      <c r="E1538" t="s">
        <v>5433</v>
      </c>
      <c r="F1538">
        <v>2</v>
      </c>
      <c r="G1538">
        <v>0</v>
      </c>
    </row>
    <row r="1539" spans="1:7">
      <c r="A1539" s="115" t="s">
        <v>5393</v>
      </c>
      <c r="B1539" s="113" t="s">
        <v>5429</v>
      </c>
      <c r="C1539" s="113"/>
      <c r="D1539" t="s">
        <v>5385</v>
      </c>
      <c r="E1539" t="s">
        <v>5433</v>
      </c>
      <c r="F1539">
        <v>2</v>
      </c>
      <c r="G1539">
        <v>0</v>
      </c>
    </row>
    <row r="1540" spans="1:7">
      <c r="A1540" s="115" t="s">
        <v>5394</v>
      </c>
      <c r="B1540" s="113" t="s">
        <v>5430</v>
      </c>
      <c r="C1540" s="113"/>
      <c r="D1540" t="s">
        <v>5385</v>
      </c>
      <c r="E1540" t="s">
        <v>5433</v>
      </c>
      <c r="F1540">
        <v>2</v>
      </c>
      <c r="G1540">
        <v>0</v>
      </c>
    </row>
    <row r="1541" spans="1:7">
      <c r="A1541" s="115" t="s">
        <v>5395</v>
      </c>
      <c r="B1541" s="113" t="s">
        <v>5431</v>
      </c>
      <c r="C1541" s="113"/>
      <c r="D1541" t="s">
        <v>5385</v>
      </c>
      <c r="E1541" t="s">
        <v>5433</v>
      </c>
      <c r="F1541">
        <v>2</v>
      </c>
      <c r="G1541">
        <v>0</v>
      </c>
    </row>
    <row r="1542" spans="1:7">
      <c r="A1542" s="115" t="s">
        <v>5147</v>
      </c>
      <c r="B1542" s="113" t="s">
        <v>5396</v>
      </c>
      <c r="C1542" s="113" t="s">
        <v>5221</v>
      </c>
      <c r="D1542" t="s">
        <v>5385</v>
      </c>
      <c r="E1542" t="s">
        <v>5433</v>
      </c>
      <c r="F1542">
        <v>2</v>
      </c>
      <c r="G1542">
        <v>0</v>
      </c>
    </row>
    <row r="1543" spans="1:7">
      <c r="A1543" s="115" t="s">
        <v>5397</v>
      </c>
      <c r="B1543" s="113" t="s">
        <v>5398</v>
      </c>
      <c r="C1543" s="113"/>
      <c r="D1543" t="s">
        <v>5385</v>
      </c>
      <c r="E1543" t="s">
        <v>5433</v>
      </c>
      <c r="F1543">
        <v>2</v>
      </c>
      <c r="G1543">
        <v>0</v>
      </c>
    </row>
    <row r="1544" spans="1:7">
      <c r="A1544" s="115" t="s">
        <v>5399</v>
      </c>
      <c r="B1544" s="113" t="s">
        <v>5400</v>
      </c>
      <c r="C1544" s="113"/>
      <c r="D1544" t="s">
        <v>5385</v>
      </c>
      <c r="E1544" t="s">
        <v>5433</v>
      </c>
      <c r="F1544">
        <v>2</v>
      </c>
      <c r="G1544">
        <v>0</v>
      </c>
    </row>
    <row r="1545" spans="1:7">
      <c r="A1545" s="115" t="s">
        <v>5401</v>
      </c>
      <c r="B1545" s="113" t="s">
        <v>5432</v>
      </c>
      <c r="C1545" s="113"/>
      <c r="D1545" t="s">
        <v>5385</v>
      </c>
      <c r="E1545" t="s">
        <v>5433</v>
      </c>
      <c r="F1545">
        <v>2</v>
      </c>
      <c r="G1545">
        <v>0</v>
      </c>
    </row>
    <row r="1546" spans="1:7">
      <c r="A1546" s="115" t="s">
        <v>4387</v>
      </c>
      <c r="B1546" s="113" t="s">
        <v>4388</v>
      </c>
      <c r="C1546" s="113" t="s">
        <v>4389</v>
      </c>
      <c r="D1546" t="s">
        <v>5385</v>
      </c>
      <c r="E1546" t="s">
        <v>5433</v>
      </c>
      <c r="F1546">
        <v>2</v>
      </c>
      <c r="G1546">
        <v>0</v>
      </c>
    </row>
    <row r="1547" spans="1:7">
      <c r="A1547" s="115" t="s">
        <v>4390</v>
      </c>
      <c r="B1547" s="113" t="s">
        <v>4391</v>
      </c>
      <c r="C1547" s="113" t="s">
        <v>4392</v>
      </c>
      <c r="D1547" t="s">
        <v>5385</v>
      </c>
      <c r="E1547" t="s">
        <v>5433</v>
      </c>
      <c r="F1547">
        <v>2</v>
      </c>
      <c r="G1547">
        <v>0</v>
      </c>
    </row>
    <row r="1548" spans="1:7">
      <c r="A1548" s="115" t="s">
        <v>4393</v>
      </c>
      <c r="B1548" s="113" t="s">
        <v>4394</v>
      </c>
      <c r="C1548" s="113" t="s">
        <v>4395</v>
      </c>
      <c r="D1548" t="s">
        <v>5385</v>
      </c>
      <c r="E1548" t="s">
        <v>5433</v>
      </c>
      <c r="F1548">
        <v>2</v>
      </c>
      <c r="G1548">
        <v>0</v>
      </c>
    </row>
    <row r="1549" spans="1:7">
      <c r="A1549" s="115" t="s">
        <v>4396</v>
      </c>
      <c r="B1549" s="113" t="s">
        <v>4397</v>
      </c>
      <c r="C1549" s="113" t="s">
        <v>4398</v>
      </c>
      <c r="D1549" t="s">
        <v>5385</v>
      </c>
      <c r="E1549" t="s">
        <v>5433</v>
      </c>
      <c r="F1549">
        <v>2</v>
      </c>
      <c r="G1549">
        <v>0</v>
      </c>
    </row>
    <row r="1550" spans="1:7">
      <c r="A1550" s="115" t="s">
        <v>4399</v>
      </c>
      <c r="B1550" s="113" t="s">
        <v>4400</v>
      </c>
      <c r="C1550" s="113" t="s">
        <v>4401</v>
      </c>
      <c r="D1550" t="s">
        <v>5385</v>
      </c>
      <c r="E1550" t="s">
        <v>5433</v>
      </c>
      <c r="F1550">
        <v>2</v>
      </c>
      <c r="G1550">
        <v>0</v>
      </c>
    </row>
    <row r="1551" spans="1:7">
      <c r="A1551" s="115" t="s">
        <v>4402</v>
      </c>
      <c r="B1551" s="113" t="s">
        <v>4403</v>
      </c>
      <c r="C1551" s="113" t="s">
        <v>4404</v>
      </c>
      <c r="D1551" t="s">
        <v>5385</v>
      </c>
      <c r="E1551" t="s">
        <v>5433</v>
      </c>
      <c r="F1551">
        <v>2</v>
      </c>
      <c r="G1551">
        <v>0</v>
      </c>
    </row>
    <row r="1552" spans="1:7">
      <c r="A1552" s="115" t="s">
        <v>4405</v>
      </c>
      <c r="B1552" s="113" t="s">
        <v>4406</v>
      </c>
      <c r="C1552" s="113" t="s">
        <v>4407</v>
      </c>
      <c r="D1552" t="s">
        <v>5385</v>
      </c>
      <c r="E1552" t="s">
        <v>5433</v>
      </c>
      <c r="F1552">
        <v>2</v>
      </c>
      <c r="G1552">
        <v>0</v>
      </c>
    </row>
    <row r="1553" spans="1:7">
      <c r="A1553" s="115" t="s">
        <v>4408</v>
      </c>
      <c r="B1553" s="113" t="s">
        <v>4409</v>
      </c>
      <c r="C1553" s="113" t="s">
        <v>4410</v>
      </c>
      <c r="D1553" t="s">
        <v>5385</v>
      </c>
      <c r="E1553" t="s">
        <v>5433</v>
      </c>
      <c r="F1553">
        <v>2</v>
      </c>
      <c r="G1553">
        <v>0</v>
      </c>
    </row>
    <row r="1554" spans="1:7">
      <c r="A1554" s="115" t="s">
        <v>4411</v>
      </c>
      <c r="B1554" s="113" t="s">
        <v>4412</v>
      </c>
      <c r="C1554" s="113" t="s">
        <v>4413</v>
      </c>
      <c r="D1554" t="s">
        <v>5385</v>
      </c>
      <c r="E1554" t="s">
        <v>5433</v>
      </c>
      <c r="F1554">
        <v>2</v>
      </c>
      <c r="G1554">
        <v>0</v>
      </c>
    </row>
    <row r="1555" spans="1:7">
      <c r="A1555" s="115" t="s">
        <v>4414</v>
      </c>
      <c r="B1555" s="113" t="s">
        <v>4415</v>
      </c>
      <c r="C1555" s="113" t="s">
        <v>4416</v>
      </c>
      <c r="D1555" t="s">
        <v>5385</v>
      </c>
      <c r="E1555" t="s">
        <v>5433</v>
      </c>
      <c r="F1555">
        <v>2</v>
      </c>
      <c r="G1555">
        <v>0</v>
      </c>
    </row>
    <row r="1556" spans="1:7">
      <c r="A1556" s="115" t="s">
        <v>4417</v>
      </c>
      <c r="B1556" s="113" t="s">
        <v>4418</v>
      </c>
      <c r="C1556" s="113" t="s">
        <v>4419</v>
      </c>
      <c r="D1556" t="s">
        <v>5385</v>
      </c>
      <c r="E1556" t="s">
        <v>5433</v>
      </c>
      <c r="F1556">
        <v>2</v>
      </c>
      <c r="G1556">
        <v>0</v>
      </c>
    </row>
    <row r="1557" spans="1:7">
      <c r="A1557" s="115" t="s">
        <v>4420</v>
      </c>
      <c r="B1557" s="113" t="s">
        <v>4421</v>
      </c>
      <c r="C1557" s="113" t="s">
        <v>4422</v>
      </c>
      <c r="D1557" t="s">
        <v>5385</v>
      </c>
      <c r="E1557" t="s">
        <v>5433</v>
      </c>
      <c r="F1557">
        <v>2</v>
      </c>
      <c r="G1557">
        <v>0</v>
      </c>
    </row>
    <row r="1558" spans="1:7">
      <c r="A1558" s="115" t="s">
        <v>4423</v>
      </c>
      <c r="B1558" s="113" t="s">
        <v>4424</v>
      </c>
      <c r="C1558" s="113" t="s">
        <v>4425</v>
      </c>
      <c r="D1558" t="s">
        <v>5385</v>
      </c>
      <c r="E1558" t="s">
        <v>5433</v>
      </c>
      <c r="F1558">
        <v>2</v>
      </c>
      <c r="G1558">
        <v>0</v>
      </c>
    </row>
    <row r="1559" spans="1:7">
      <c r="A1559" s="115" t="s">
        <v>4426</v>
      </c>
      <c r="B1559" s="113" t="s">
        <v>4427</v>
      </c>
      <c r="C1559" s="113" t="s">
        <v>4428</v>
      </c>
      <c r="D1559" t="s">
        <v>5385</v>
      </c>
      <c r="E1559" t="s">
        <v>5433</v>
      </c>
      <c r="F1559">
        <v>2</v>
      </c>
      <c r="G1559">
        <v>0</v>
      </c>
    </row>
    <row r="1560" spans="1:7">
      <c r="A1560" s="115" t="s">
        <v>4429</v>
      </c>
      <c r="B1560" s="113" t="s">
        <v>4430</v>
      </c>
      <c r="C1560" s="113" t="s">
        <v>4431</v>
      </c>
      <c r="D1560" t="s">
        <v>5385</v>
      </c>
      <c r="E1560" t="s">
        <v>5433</v>
      </c>
      <c r="F1560">
        <v>2</v>
      </c>
      <c r="G1560">
        <v>0</v>
      </c>
    </row>
    <row r="1561" spans="1:7">
      <c r="A1561" s="115" t="s">
        <v>4432</v>
      </c>
      <c r="B1561" s="113" t="s">
        <v>4433</v>
      </c>
      <c r="C1561" s="113" t="s">
        <v>4434</v>
      </c>
      <c r="D1561" t="s">
        <v>5385</v>
      </c>
      <c r="E1561" t="s">
        <v>5433</v>
      </c>
      <c r="F1561">
        <v>2</v>
      </c>
      <c r="G1561">
        <v>0</v>
      </c>
    </row>
    <row r="1562" spans="1:7">
      <c r="A1562" s="115" t="s">
        <v>4435</v>
      </c>
      <c r="B1562" s="113" t="s">
        <v>4436</v>
      </c>
      <c r="C1562" s="113" t="s">
        <v>4437</v>
      </c>
      <c r="D1562" t="s">
        <v>5385</v>
      </c>
      <c r="E1562" t="s">
        <v>5433</v>
      </c>
      <c r="F1562">
        <v>2</v>
      </c>
      <c r="G1562">
        <v>0</v>
      </c>
    </row>
    <row r="1563" spans="1:7">
      <c r="A1563" s="115" t="s">
        <v>4438</v>
      </c>
      <c r="B1563" s="113" t="s">
        <v>4439</v>
      </c>
      <c r="C1563" s="113" t="s">
        <v>4440</v>
      </c>
      <c r="D1563" t="s">
        <v>5385</v>
      </c>
      <c r="E1563" t="s">
        <v>5433</v>
      </c>
      <c r="F1563">
        <v>2</v>
      </c>
      <c r="G1563">
        <v>0</v>
      </c>
    </row>
    <row r="1564" spans="1:7">
      <c r="A1564" s="115" t="s">
        <v>4441</v>
      </c>
      <c r="B1564" s="113" t="s">
        <v>4442</v>
      </c>
      <c r="C1564" s="113" t="s">
        <v>4443</v>
      </c>
      <c r="D1564" t="s">
        <v>5385</v>
      </c>
      <c r="E1564" t="s">
        <v>5433</v>
      </c>
      <c r="F1564">
        <v>2</v>
      </c>
      <c r="G1564">
        <v>0</v>
      </c>
    </row>
    <row r="1565" spans="1:7">
      <c r="A1565" s="115" t="s">
        <v>4444</v>
      </c>
      <c r="B1565" s="113" t="s">
        <v>4445</v>
      </c>
      <c r="C1565" s="113" t="s">
        <v>4446</v>
      </c>
      <c r="D1565" t="s">
        <v>5385</v>
      </c>
      <c r="E1565" t="s">
        <v>5433</v>
      </c>
      <c r="F1565">
        <v>2</v>
      </c>
      <c r="G1565">
        <v>0</v>
      </c>
    </row>
    <row r="1566" spans="1:7">
      <c r="A1566" s="115" t="s">
        <v>4447</v>
      </c>
      <c r="B1566" s="113" t="s">
        <v>4448</v>
      </c>
      <c r="C1566" s="113" t="s">
        <v>4449</v>
      </c>
      <c r="D1566" t="s">
        <v>5385</v>
      </c>
      <c r="E1566" t="s">
        <v>5433</v>
      </c>
      <c r="F1566">
        <v>2</v>
      </c>
      <c r="G1566">
        <v>0</v>
      </c>
    </row>
    <row r="1567" spans="1:7">
      <c r="A1567" s="115" t="s">
        <v>4450</v>
      </c>
      <c r="B1567" s="113" t="s">
        <v>4451</v>
      </c>
      <c r="C1567" s="113" t="s">
        <v>4452</v>
      </c>
      <c r="D1567" t="s">
        <v>5385</v>
      </c>
      <c r="E1567" t="s">
        <v>5433</v>
      </c>
      <c r="F1567">
        <v>2</v>
      </c>
      <c r="G1567">
        <v>0</v>
      </c>
    </row>
    <row r="1568" spans="1:7">
      <c r="A1568" s="115" t="s">
        <v>4453</v>
      </c>
      <c r="B1568" s="113" t="s">
        <v>4454</v>
      </c>
      <c r="C1568" s="113" t="s">
        <v>4455</v>
      </c>
      <c r="D1568" t="s">
        <v>5385</v>
      </c>
      <c r="E1568" t="s">
        <v>5433</v>
      </c>
      <c r="F1568">
        <v>2</v>
      </c>
      <c r="G1568">
        <v>0</v>
      </c>
    </row>
    <row r="1569" spans="1:7">
      <c r="A1569" s="115" t="s">
        <v>4456</v>
      </c>
      <c r="B1569" s="113" t="s">
        <v>4457</v>
      </c>
      <c r="C1569" s="113" t="s">
        <v>4458</v>
      </c>
      <c r="D1569" t="s">
        <v>5385</v>
      </c>
      <c r="E1569" t="s">
        <v>5433</v>
      </c>
      <c r="F1569">
        <v>2</v>
      </c>
      <c r="G1569">
        <v>0</v>
      </c>
    </row>
    <row r="1570" spans="1:7">
      <c r="A1570" s="115" t="s">
        <v>4459</v>
      </c>
      <c r="B1570" s="113" t="s">
        <v>4460</v>
      </c>
      <c r="C1570" s="113" t="s">
        <v>4461</v>
      </c>
      <c r="D1570" t="s">
        <v>5385</v>
      </c>
      <c r="E1570" t="s">
        <v>5433</v>
      </c>
      <c r="F1570">
        <v>2</v>
      </c>
      <c r="G1570">
        <v>0</v>
      </c>
    </row>
    <row r="1571" spans="1:7">
      <c r="A1571" s="115" t="s">
        <v>4462</v>
      </c>
      <c r="B1571" s="113" t="s">
        <v>4463</v>
      </c>
      <c r="C1571" s="113" t="s">
        <v>4464</v>
      </c>
      <c r="D1571" t="s">
        <v>5385</v>
      </c>
      <c r="E1571" t="s">
        <v>5433</v>
      </c>
      <c r="F1571">
        <v>2</v>
      </c>
      <c r="G1571">
        <v>0</v>
      </c>
    </row>
    <row r="1572" spans="1:7">
      <c r="A1572" s="115" t="s">
        <v>4465</v>
      </c>
      <c r="B1572" s="113" t="s">
        <v>4466</v>
      </c>
      <c r="C1572" s="113" t="s">
        <v>4467</v>
      </c>
      <c r="D1572" t="s">
        <v>5385</v>
      </c>
      <c r="E1572" t="s">
        <v>5433</v>
      </c>
      <c r="F1572">
        <v>2</v>
      </c>
      <c r="G1572">
        <v>0</v>
      </c>
    </row>
    <row r="1573" spans="1:7">
      <c r="A1573" s="115" t="s">
        <v>4468</v>
      </c>
      <c r="B1573" s="113" t="s">
        <v>4469</v>
      </c>
      <c r="C1573" s="113" t="s">
        <v>4470</v>
      </c>
      <c r="D1573" t="s">
        <v>5385</v>
      </c>
      <c r="E1573" t="s">
        <v>5433</v>
      </c>
      <c r="F1573">
        <v>2</v>
      </c>
      <c r="G1573">
        <v>0</v>
      </c>
    </row>
    <row r="1574" spans="1:7">
      <c r="A1574" s="115" t="s">
        <v>4471</v>
      </c>
      <c r="B1574" s="113" t="s">
        <v>4472</v>
      </c>
      <c r="C1574" s="113" t="s">
        <v>4473</v>
      </c>
      <c r="D1574" t="s">
        <v>5385</v>
      </c>
      <c r="E1574" t="s">
        <v>5433</v>
      </c>
      <c r="F1574">
        <v>2</v>
      </c>
      <c r="G1574">
        <v>0</v>
      </c>
    </row>
    <row r="1575" spans="1:7">
      <c r="A1575" s="115" t="s">
        <v>4474</v>
      </c>
      <c r="B1575" s="113" t="s">
        <v>4475</v>
      </c>
      <c r="C1575" s="113" t="s">
        <v>4476</v>
      </c>
      <c r="D1575" t="s">
        <v>5385</v>
      </c>
      <c r="E1575" t="s">
        <v>5433</v>
      </c>
      <c r="F1575">
        <v>2</v>
      </c>
      <c r="G1575">
        <v>0</v>
      </c>
    </row>
    <row r="1576" spans="1:7">
      <c r="A1576" s="115" t="s">
        <v>4477</v>
      </c>
      <c r="B1576" s="113" t="s">
        <v>4478</v>
      </c>
      <c r="C1576" s="113" t="s">
        <v>4479</v>
      </c>
      <c r="D1576" t="s">
        <v>5385</v>
      </c>
      <c r="E1576" t="s">
        <v>5433</v>
      </c>
      <c r="F1576">
        <v>2</v>
      </c>
      <c r="G1576">
        <v>0</v>
      </c>
    </row>
    <row r="1577" spans="1:7">
      <c r="A1577" s="115" t="s">
        <v>4480</v>
      </c>
      <c r="B1577" s="113" t="s">
        <v>4481</v>
      </c>
      <c r="C1577" s="113" t="s">
        <v>4482</v>
      </c>
      <c r="D1577" t="s">
        <v>5385</v>
      </c>
      <c r="E1577" t="s">
        <v>5433</v>
      </c>
      <c r="F1577">
        <v>2</v>
      </c>
      <c r="G1577">
        <v>0</v>
      </c>
    </row>
    <row r="1578" spans="1:7">
      <c r="A1578" s="115" t="s">
        <v>4483</v>
      </c>
      <c r="B1578" s="113" t="s">
        <v>4484</v>
      </c>
      <c r="C1578" s="113" t="s">
        <v>4485</v>
      </c>
      <c r="D1578" t="s">
        <v>5385</v>
      </c>
      <c r="E1578" t="s">
        <v>5433</v>
      </c>
      <c r="F1578">
        <v>2</v>
      </c>
      <c r="G1578">
        <v>0</v>
      </c>
    </row>
    <row r="1579" spans="1:7">
      <c r="A1579" s="115" t="s">
        <v>4486</v>
      </c>
      <c r="B1579" s="113" t="s">
        <v>4487</v>
      </c>
      <c r="C1579" s="113" t="s">
        <v>4488</v>
      </c>
      <c r="D1579" t="s">
        <v>5385</v>
      </c>
      <c r="E1579" t="s">
        <v>5433</v>
      </c>
      <c r="F1579">
        <v>2</v>
      </c>
      <c r="G1579">
        <v>0</v>
      </c>
    </row>
    <row r="1580" spans="1:7">
      <c r="A1580" s="115" t="s">
        <v>4489</v>
      </c>
      <c r="B1580" s="113" t="s">
        <v>4490</v>
      </c>
      <c r="C1580" s="113" t="s">
        <v>4491</v>
      </c>
      <c r="D1580" t="s">
        <v>5385</v>
      </c>
      <c r="E1580" t="s">
        <v>5433</v>
      </c>
      <c r="F1580">
        <v>2</v>
      </c>
      <c r="G1580">
        <v>0</v>
      </c>
    </row>
    <row r="1581" spans="1:7">
      <c r="A1581" s="115" t="s">
        <v>4492</v>
      </c>
      <c r="B1581" s="113" t="s">
        <v>4493</v>
      </c>
      <c r="C1581" s="113" t="s">
        <v>4494</v>
      </c>
      <c r="D1581" t="s">
        <v>5385</v>
      </c>
      <c r="E1581" t="s">
        <v>5433</v>
      </c>
      <c r="F1581">
        <v>2</v>
      </c>
      <c r="G1581">
        <v>0</v>
      </c>
    </row>
    <row r="1582" spans="1:7">
      <c r="A1582" s="115" t="s">
        <v>4495</v>
      </c>
      <c r="B1582" s="113" t="s">
        <v>4496</v>
      </c>
      <c r="C1582" s="113" t="s">
        <v>4497</v>
      </c>
      <c r="D1582" t="s">
        <v>5385</v>
      </c>
      <c r="E1582" t="s">
        <v>5433</v>
      </c>
      <c r="F1582">
        <v>2</v>
      </c>
      <c r="G1582">
        <v>0</v>
      </c>
    </row>
    <row r="1583" spans="1:7">
      <c r="A1583" s="115" t="s">
        <v>4498</v>
      </c>
      <c r="B1583" s="113" t="s">
        <v>4499</v>
      </c>
      <c r="C1583" s="113" t="s">
        <v>4500</v>
      </c>
      <c r="D1583" t="s">
        <v>5385</v>
      </c>
      <c r="E1583" t="s">
        <v>5433</v>
      </c>
      <c r="F1583">
        <v>2</v>
      </c>
      <c r="G1583">
        <v>0</v>
      </c>
    </row>
    <row r="1584" spans="1:7">
      <c r="A1584" s="115" t="s">
        <v>4501</v>
      </c>
      <c r="B1584" s="113" t="s">
        <v>4502</v>
      </c>
      <c r="C1584" s="113" t="s">
        <v>4503</v>
      </c>
      <c r="D1584" t="s">
        <v>5385</v>
      </c>
      <c r="E1584" t="s">
        <v>5433</v>
      </c>
      <c r="F1584">
        <v>2</v>
      </c>
      <c r="G1584">
        <v>0</v>
      </c>
    </row>
    <row r="1585" spans="1:7">
      <c r="A1585" s="115" t="s">
        <v>4504</v>
      </c>
      <c r="B1585" s="113" t="s">
        <v>4505</v>
      </c>
      <c r="C1585" s="113" t="s">
        <v>4506</v>
      </c>
      <c r="D1585" t="s">
        <v>5385</v>
      </c>
      <c r="E1585" t="s">
        <v>5433</v>
      </c>
      <c r="F1585">
        <v>2</v>
      </c>
      <c r="G1585">
        <v>0</v>
      </c>
    </row>
    <row r="1586" spans="1:7">
      <c r="A1586" s="115" t="s">
        <v>4507</v>
      </c>
      <c r="B1586" s="113" t="s">
        <v>4508</v>
      </c>
      <c r="C1586" s="113" t="s">
        <v>4428</v>
      </c>
      <c r="D1586" t="s">
        <v>5385</v>
      </c>
      <c r="E1586" t="s">
        <v>5433</v>
      </c>
      <c r="F1586">
        <v>2</v>
      </c>
      <c r="G1586">
        <v>0</v>
      </c>
    </row>
    <row r="1587" spans="1:7">
      <c r="A1587" s="115" t="s">
        <v>4509</v>
      </c>
      <c r="B1587" s="113" t="s">
        <v>4510</v>
      </c>
      <c r="C1587" s="113" t="s">
        <v>4511</v>
      </c>
      <c r="D1587" t="s">
        <v>5385</v>
      </c>
      <c r="E1587" t="s">
        <v>5433</v>
      </c>
      <c r="F1587">
        <v>2</v>
      </c>
      <c r="G1587">
        <v>0</v>
      </c>
    </row>
    <row r="1588" spans="1:7">
      <c r="A1588" s="115" t="s">
        <v>4512</v>
      </c>
      <c r="B1588" s="113" t="s">
        <v>4513</v>
      </c>
      <c r="C1588" s="113" t="s">
        <v>4514</v>
      </c>
      <c r="D1588" t="s">
        <v>5385</v>
      </c>
      <c r="E1588" t="s">
        <v>5433</v>
      </c>
      <c r="F1588">
        <v>2</v>
      </c>
      <c r="G1588">
        <v>0</v>
      </c>
    </row>
    <row r="1589" spans="1:7">
      <c r="A1589" s="115" t="s">
        <v>4515</v>
      </c>
      <c r="B1589" s="113" t="s">
        <v>4516</v>
      </c>
      <c r="C1589" s="113" t="s">
        <v>4517</v>
      </c>
      <c r="D1589" t="s">
        <v>5385</v>
      </c>
      <c r="E1589" t="s">
        <v>5433</v>
      </c>
      <c r="F1589">
        <v>2</v>
      </c>
      <c r="G1589">
        <v>0</v>
      </c>
    </row>
    <row r="1590" spans="1:7">
      <c r="A1590" s="115" t="s">
        <v>4518</v>
      </c>
      <c r="B1590" s="113" t="s">
        <v>4519</v>
      </c>
      <c r="C1590" s="113" t="s">
        <v>4520</v>
      </c>
      <c r="D1590" t="s">
        <v>5385</v>
      </c>
      <c r="E1590" t="s">
        <v>5433</v>
      </c>
      <c r="F1590">
        <v>2</v>
      </c>
      <c r="G1590">
        <v>0</v>
      </c>
    </row>
    <row r="1591" spans="1:7">
      <c r="A1591" s="115" t="s">
        <v>4521</v>
      </c>
      <c r="B1591" s="113" t="s">
        <v>4522</v>
      </c>
      <c r="C1591" s="113" t="s">
        <v>4523</v>
      </c>
      <c r="D1591" t="s">
        <v>5385</v>
      </c>
      <c r="E1591" t="s">
        <v>5433</v>
      </c>
      <c r="F1591">
        <v>2</v>
      </c>
      <c r="G1591">
        <v>0</v>
      </c>
    </row>
    <row r="1592" spans="1:7">
      <c r="A1592" s="115" t="s">
        <v>4524</v>
      </c>
      <c r="B1592" s="113" t="s">
        <v>4525</v>
      </c>
      <c r="C1592" s="113" t="s">
        <v>4526</v>
      </c>
      <c r="D1592" t="s">
        <v>5385</v>
      </c>
      <c r="E1592" t="s">
        <v>5433</v>
      </c>
      <c r="F1592">
        <v>2</v>
      </c>
      <c r="G1592">
        <v>0</v>
      </c>
    </row>
    <row r="1593" spans="1:7">
      <c r="A1593" s="115" t="s">
        <v>4527</v>
      </c>
      <c r="B1593" s="113" t="s">
        <v>4528</v>
      </c>
      <c r="C1593" s="113" t="s">
        <v>4529</v>
      </c>
      <c r="D1593" t="s">
        <v>5385</v>
      </c>
      <c r="E1593" t="s">
        <v>5433</v>
      </c>
      <c r="F1593">
        <v>2</v>
      </c>
      <c r="G1593">
        <v>0</v>
      </c>
    </row>
    <row r="1594" spans="1:7">
      <c r="A1594" s="115" t="s">
        <v>4530</v>
      </c>
      <c r="B1594" s="113" t="s">
        <v>4531</v>
      </c>
      <c r="C1594" s="113" t="s">
        <v>4532</v>
      </c>
      <c r="D1594" t="s">
        <v>5385</v>
      </c>
      <c r="E1594" t="s">
        <v>5433</v>
      </c>
      <c r="F1594">
        <v>2</v>
      </c>
      <c r="G1594">
        <v>0</v>
      </c>
    </row>
    <row r="1595" spans="1:7">
      <c r="A1595" s="115" t="s">
        <v>4533</v>
      </c>
      <c r="B1595" s="113" t="s">
        <v>4534</v>
      </c>
      <c r="C1595" s="113" t="s">
        <v>4535</v>
      </c>
      <c r="D1595" t="s">
        <v>5385</v>
      </c>
      <c r="E1595" t="s">
        <v>5433</v>
      </c>
      <c r="F1595">
        <v>2</v>
      </c>
      <c r="G1595">
        <v>0</v>
      </c>
    </row>
    <row r="1596" spans="1:7">
      <c r="A1596" s="115" t="s">
        <v>4536</v>
      </c>
      <c r="B1596" s="113" t="s">
        <v>4537</v>
      </c>
      <c r="C1596" s="113" t="s">
        <v>4538</v>
      </c>
      <c r="D1596" t="s">
        <v>5385</v>
      </c>
      <c r="E1596" t="s">
        <v>5433</v>
      </c>
      <c r="F1596">
        <v>2</v>
      </c>
      <c r="G1596">
        <v>0</v>
      </c>
    </row>
    <row r="1597" spans="1:7">
      <c r="A1597" s="115" t="s">
        <v>4539</v>
      </c>
      <c r="B1597" s="113" t="s">
        <v>4540</v>
      </c>
      <c r="C1597" s="113" t="s">
        <v>4541</v>
      </c>
      <c r="D1597" t="s">
        <v>5385</v>
      </c>
      <c r="E1597" t="s">
        <v>5433</v>
      </c>
      <c r="F1597">
        <v>2</v>
      </c>
      <c r="G1597">
        <v>0</v>
      </c>
    </row>
    <row r="1598" spans="1:7">
      <c r="A1598" s="115" t="s">
        <v>4542</v>
      </c>
      <c r="B1598" s="113" t="s">
        <v>4543</v>
      </c>
      <c r="C1598" s="113" t="s">
        <v>4544</v>
      </c>
      <c r="D1598" t="s">
        <v>5385</v>
      </c>
      <c r="E1598" t="s">
        <v>5433</v>
      </c>
      <c r="F1598">
        <v>2</v>
      </c>
      <c r="G1598">
        <v>0</v>
      </c>
    </row>
    <row r="1599" spans="1:7">
      <c r="A1599" s="115" t="s">
        <v>4545</v>
      </c>
      <c r="B1599" s="113" t="s">
        <v>4546</v>
      </c>
      <c r="C1599" s="113" t="s">
        <v>4547</v>
      </c>
      <c r="D1599" t="s">
        <v>5385</v>
      </c>
      <c r="E1599" t="s">
        <v>5433</v>
      </c>
      <c r="F1599">
        <v>2</v>
      </c>
      <c r="G1599">
        <v>0</v>
      </c>
    </row>
    <row r="1600" spans="1:7">
      <c r="A1600" s="115" t="s">
        <v>4548</v>
      </c>
      <c r="B1600" s="113" t="s">
        <v>4549</v>
      </c>
      <c r="C1600" s="113" t="s">
        <v>4550</v>
      </c>
      <c r="D1600" t="s">
        <v>5385</v>
      </c>
      <c r="E1600" t="s">
        <v>5433</v>
      </c>
      <c r="F1600">
        <v>2</v>
      </c>
      <c r="G1600">
        <v>0</v>
      </c>
    </row>
    <row r="1601" spans="1:7">
      <c r="A1601" s="115" t="s">
        <v>4551</v>
      </c>
      <c r="B1601" s="113" t="s">
        <v>4552</v>
      </c>
      <c r="C1601" s="113" t="s">
        <v>4553</v>
      </c>
      <c r="D1601" t="s">
        <v>5385</v>
      </c>
      <c r="E1601" t="s">
        <v>5433</v>
      </c>
      <c r="F1601">
        <v>2</v>
      </c>
      <c r="G1601">
        <v>0</v>
      </c>
    </row>
    <row r="1602" spans="1:7">
      <c r="A1602" s="115" t="s">
        <v>4554</v>
      </c>
      <c r="B1602" s="113" t="s">
        <v>4555</v>
      </c>
      <c r="C1602" s="113" t="s">
        <v>4556</v>
      </c>
      <c r="D1602" t="s">
        <v>5385</v>
      </c>
      <c r="E1602" t="s">
        <v>5433</v>
      </c>
      <c r="F1602">
        <v>2</v>
      </c>
      <c r="G1602">
        <v>0</v>
      </c>
    </row>
    <row r="1603" spans="1:7">
      <c r="A1603" s="115" t="s">
        <v>4557</v>
      </c>
      <c r="B1603" s="113" t="s">
        <v>4558</v>
      </c>
      <c r="C1603" s="113" t="s">
        <v>4559</v>
      </c>
      <c r="D1603" t="s">
        <v>5385</v>
      </c>
      <c r="E1603" t="s">
        <v>5433</v>
      </c>
      <c r="F1603">
        <v>2</v>
      </c>
      <c r="G1603">
        <v>0</v>
      </c>
    </row>
    <row r="1604" spans="1:7">
      <c r="A1604" s="115" t="s">
        <v>4560</v>
      </c>
      <c r="B1604" s="113" t="s">
        <v>4561</v>
      </c>
      <c r="C1604" s="113" t="s">
        <v>4562</v>
      </c>
      <c r="D1604" t="s">
        <v>5385</v>
      </c>
      <c r="E1604" t="s">
        <v>5433</v>
      </c>
      <c r="F1604">
        <v>2</v>
      </c>
      <c r="G1604">
        <v>0</v>
      </c>
    </row>
    <row r="1605" spans="1:7">
      <c r="A1605" s="115" t="s">
        <v>4563</v>
      </c>
      <c r="B1605" s="113" t="s">
        <v>4564</v>
      </c>
      <c r="C1605" s="113" t="s">
        <v>4565</v>
      </c>
      <c r="D1605" t="s">
        <v>5385</v>
      </c>
      <c r="E1605" t="s">
        <v>5433</v>
      </c>
      <c r="F1605">
        <v>2</v>
      </c>
      <c r="G1605">
        <v>0</v>
      </c>
    </row>
    <row r="1606" spans="1:7">
      <c r="A1606" s="115" t="s">
        <v>4566</v>
      </c>
      <c r="B1606" s="113" t="s">
        <v>4567</v>
      </c>
      <c r="C1606" s="113" t="s">
        <v>4568</v>
      </c>
      <c r="D1606" t="s">
        <v>5385</v>
      </c>
      <c r="E1606" t="s">
        <v>5433</v>
      </c>
      <c r="F1606">
        <v>2</v>
      </c>
      <c r="G1606">
        <v>0</v>
      </c>
    </row>
    <row r="1607" spans="1:7">
      <c r="A1607" s="115" t="s">
        <v>4569</v>
      </c>
      <c r="B1607" s="113" t="s">
        <v>4570</v>
      </c>
      <c r="C1607" s="113" t="s">
        <v>4571</v>
      </c>
      <c r="D1607" t="s">
        <v>5385</v>
      </c>
      <c r="E1607" t="s">
        <v>5433</v>
      </c>
      <c r="F1607">
        <v>2</v>
      </c>
      <c r="G1607">
        <v>0</v>
      </c>
    </row>
    <row r="1608" spans="1:7">
      <c r="A1608" s="115" t="s">
        <v>4572</v>
      </c>
      <c r="B1608" s="113" t="s">
        <v>4573</v>
      </c>
      <c r="C1608" s="113" t="s">
        <v>4574</v>
      </c>
      <c r="D1608" t="s">
        <v>5385</v>
      </c>
      <c r="E1608" t="s">
        <v>5433</v>
      </c>
      <c r="F1608">
        <v>2</v>
      </c>
      <c r="G1608">
        <v>0</v>
      </c>
    </row>
    <row r="1609" spans="1:7">
      <c r="A1609" s="115" t="s">
        <v>5402</v>
      </c>
      <c r="B1609" s="113" t="s">
        <v>5403</v>
      </c>
      <c r="C1609" s="113" t="s">
        <v>5404</v>
      </c>
    </row>
    <row r="1610" spans="1:7">
      <c r="A1610" s="115" t="s">
        <v>4575</v>
      </c>
      <c r="B1610" s="113" t="s">
        <v>4576</v>
      </c>
      <c r="C1610" s="113" t="s">
        <v>4577</v>
      </c>
      <c r="D1610" t="s">
        <v>5385</v>
      </c>
      <c r="E1610" t="s">
        <v>5433</v>
      </c>
      <c r="F1610">
        <v>2</v>
      </c>
      <c r="G1610">
        <v>0</v>
      </c>
    </row>
    <row r="1611" spans="1:7">
      <c r="A1611" s="115" t="s">
        <v>4578</v>
      </c>
      <c r="B1611" s="113" t="s">
        <v>4579</v>
      </c>
      <c r="C1611" s="113" t="s">
        <v>4580</v>
      </c>
      <c r="D1611" t="s">
        <v>5385</v>
      </c>
      <c r="E1611" t="s">
        <v>5433</v>
      </c>
      <c r="F1611">
        <v>2</v>
      </c>
      <c r="G1611">
        <v>0</v>
      </c>
    </row>
    <row r="1612" spans="1:7">
      <c r="A1612" s="115" t="s">
        <v>4581</v>
      </c>
      <c r="B1612" s="113" t="s">
        <v>4582</v>
      </c>
      <c r="C1612" s="113" t="s">
        <v>4583</v>
      </c>
      <c r="D1612" t="s">
        <v>5385</v>
      </c>
      <c r="E1612" t="s">
        <v>5433</v>
      </c>
      <c r="F1612">
        <v>2</v>
      </c>
      <c r="G1612">
        <v>0</v>
      </c>
    </row>
    <row r="1613" spans="1:7">
      <c r="A1613" s="115" t="s">
        <v>4584</v>
      </c>
      <c r="B1613" s="113" t="s">
        <v>4585</v>
      </c>
      <c r="C1613" s="113" t="s">
        <v>4556</v>
      </c>
      <c r="D1613" t="s">
        <v>5385</v>
      </c>
      <c r="E1613" t="s">
        <v>5433</v>
      </c>
      <c r="F1613">
        <v>2</v>
      </c>
      <c r="G1613">
        <v>0</v>
      </c>
    </row>
    <row r="1614" spans="1:7">
      <c r="A1614" s="115" t="s">
        <v>4586</v>
      </c>
      <c r="B1614" s="113" t="s">
        <v>4587</v>
      </c>
      <c r="C1614" s="113" t="s">
        <v>4588</v>
      </c>
      <c r="D1614" t="s">
        <v>5385</v>
      </c>
      <c r="E1614" t="s">
        <v>5433</v>
      </c>
      <c r="F1614">
        <v>2</v>
      </c>
      <c r="G1614">
        <v>0</v>
      </c>
    </row>
    <row r="1615" spans="1:7">
      <c r="A1615" s="115" t="s">
        <v>4589</v>
      </c>
      <c r="B1615" s="113" t="s">
        <v>4590</v>
      </c>
      <c r="C1615" s="113" t="s">
        <v>4591</v>
      </c>
      <c r="D1615" t="s">
        <v>5385</v>
      </c>
      <c r="E1615" t="s">
        <v>5433</v>
      </c>
      <c r="F1615">
        <v>2</v>
      </c>
      <c r="G1615">
        <v>0</v>
      </c>
    </row>
    <row r="1616" spans="1:7">
      <c r="A1616" s="115" t="s">
        <v>4592</v>
      </c>
      <c r="B1616" s="113" t="s">
        <v>4593</v>
      </c>
      <c r="C1616" s="113" t="s">
        <v>4594</v>
      </c>
      <c r="D1616" t="s">
        <v>5385</v>
      </c>
      <c r="E1616" t="s">
        <v>5433</v>
      </c>
      <c r="F1616">
        <v>2</v>
      </c>
      <c r="G1616">
        <v>0</v>
      </c>
    </row>
    <row r="1617" spans="1:7">
      <c r="A1617" s="115" t="s">
        <v>4595</v>
      </c>
      <c r="B1617" s="113" t="s">
        <v>4596</v>
      </c>
      <c r="C1617" s="113" t="s">
        <v>4597</v>
      </c>
      <c r="D1617" t="s">
        <v>5385</v>
      </c>
      <c r="E1617" t="s">
        <v>5433</v>
      </c>
      <c r="F1617">
        <v>2</v>
      </c>
      <c r="G1617">
        <v>0</v>
      </c>
    </row>
    <row r="1618" spans="1:7">
      <c r="A1618" s="115" t="s">
        <v>4598</v>
      </c>
      <c r="B1618" s="113" t="s">
        <v>4599</v>
      </c>
      <c r="C1618" s="113" t="s">
        <v>4600</v>
      </c>
      <c r="D1618" t="s">
        <v>5385</v>
      </c>
      <c r="E1618" t="s">
        <v>5433</v>
      </c>
      <c r="F1618">
        <v>2</v>
      </c>
      <c r="G1618">
        <v>0</v>
      </c>
    </row>
    <row r="1619" spans="1:7">
      <c r="A1619" s="115" t="s">
        <v>4601</v>
      </c>
      <c r="B1619" s="113" t="s">
        <v>4602</v>
      </c>
      <c r="C1619" s="113" t="s">
        <v>4603</v>
      </c>
      <c r="D1619" t="s">
        <v>5385</v>
      </c>
      <c r="E1619" t="s">
        <v>5433</v>
      </c>
      <c r="F1619">
        <v>2</v>
      </c>
      <c r="G1619">
        <v>0</v>
      </c>
    </row>
    <row r="1620" spans="1:7">
      <c r="A1620" s="115" t="s">
        <v>5405</v>
      </c>
      <c r="B1620" s="113" t="s">
        <v>5406</v>
      </c>
      <c r="C1620" s="113" t="s">
        <v>5407</v>
      </c>
    </row>
    <row r="1621" spans="1:7">
      <c r="A1621" s="115" t="s">
        <v>4604</v>
      </c>
      <c r="B1621" s="113" t="s">
        <v>4605</v>
      </c>
      <c r="C1621" s="113" t="s">
        <v>4606</v>
      </c>
      <c r="D1621" t="s">
        <v>5385</v>
      </c>
      <c r="E1621" t="s">
        <v>5433</v>
      </c>
      <c r="F1621">
        <v>2</v>
      </c>
      <c r="G1621">
        <v>0</v>
      </c>
    </row>
    <row r="1622" spans="1:7">
      <c r="A1622" s="115" t="s">
        <v>4607</v>
      </c>
      <c r="B1622" s="113" t="s">
        <v>4608</v>
      </c>
      <c r="C1622" s="113" t="s">
        <v>4591</v>
      </c>
      <c r="D1622" t="s">
        <v>5385</v>
      </c>
      <c r="E1622" t="s">
        <v>5433</v>
      </c>
      <c r="F1622">
        <v>2</v>
      </c>
      <c r="G1622">
        <v>0</v>
      </c>
    </row>
    <row r="1623" spans="1:7">
      <c r="A1623" s="115" t="s">
        <v>5408</v>
      </c>
      <c r="B1623" s="113" t="s">
        <v>5409</v>
      </c>
      <c r="C1623" s="113" t="s">
        <v>4591</v>
      </c>
      <c r="D1623" t="s">
        <v>5385</v>
      </c>
      <c r="E1623" t="s">
        <v>5433</v>
      </c>
      <c r="F1623">
        <v>2</v>
      </c>
      <c r="G1623">
        <v>0</v>
      </c>
    </row>
    <row r="1624" spans="1:7">
      <c r="A1624" s="115" t="s">
        <v>4609</v>
      </c>
      <c r="B1624" s="113" t="s">
        <v>4610</v>
      </c>
      <c r="C1624" s="113" t="s">
        <v>4611</v>
      </c>
      <c r="D1624" t="s">
        <v>5385</v>
      </c>
      <c r="E1624" t="s">
        <v>5433</v>
      </c>
      <c r="F1624">
        <v>2</v>
      </c>
      <c r="G1624">
        <v>0</v>
      </c>
    </row>
    <row r="1625" spans="1:7">
      <c r="A1625" s="115" t="s">
        <v>4612</v>
      </c>
      <c r="B1625" s="113" t="s">
        <v>4613</v>
      </c>
      <c r="C1625" s="113" t="s">
        <v>4614</v>
      </c>
      <c r="D1625" t="s">
        <v>5385</v>
      </c>
      <c r="E1625" t="s">
        <v>5433</v>
      </c>
      <c r="F1625">
        <v>2</v>
      </c>
      <c r="G1625">
        <v>0</v>
      </c>
    </row>
    <row r="1626" spans="1:7">
      <c r="A1626" s="115" t="s">
        <v>4615</v>
      </c>
      <c r="B1626" s="113" t="s">
        <v>4616</v>
      </c>
      <c r="C1626" s="113" t="s">
        <v>4617</v>
      </c>
      <c r="D1626" t="s">
        <v>5385</v>
      </c>
      <c r="E1626" t="s">
        <v>5433</v>
      </c>
      <c r="F1626">
        <v>2</v>
      </c>
      <c r="G1626">
        <v>0</v>
      </c>
    </row>
    <row r="1627" spans="1:7">
      <c r="A1627" s="115" t="s">
        <v>4618</v>
      </c>
      <c r="B1627" s="113" t="s">
        <v>4619</v>
      </c>
      <c r="C1627" s="113" t="s">
        <v>4620</v>
      </c>
      <c r="D1627" t="s">
        <v>5385</v>
      </c>
      <c r="E1627" t="s">
        <v>5433</v>
      </c>
      <c r="F1627">
        <v>2</v>
      </c>
      <c r="G1627">
        <v>0</v>
      </c>
    </row>
    <row r="1628" spans="1:7">
      <c r="A1628" s="115" t="s">
        <v>5410</v>
      </c>
      <c r="B1628" s="113" t="s">
        <v>4621</v>
      </c>
      <c r="C1628" s="113" t="s">
        <v>5411</v>
      </c>
    </row>
    <row r="1629" spans="1:7">
      <c r="A1629" s="115" t="s">
        <v>4622</v>
      </c>
      <c r="B1629" s="113" t="s">
        <v>4623</v>
      </c>
      <c r="C1629" s="113" t="s">
        <v>4624</v>
      </c>
      <c r="D1629" t="s">
        <v>5385</v>
      </c>
      <c r="E1629" t="s">
        <v>5433</v>
      </c>
      <c r="F1629">
        <v>2</v>
      </c>
      <c r="G1629">
        <v>0</v>
      </c>
    </row>
    <row r="1630" spans="1:7">
      <c r="A1630" s="115" t="s">
        <v>4625</v>
      </c>
      <c r="B1630" s="113" t="s">
        <v>4626</v>
      </c>
      <c r="C1630" s="113" t="s">
        <v>4627</v>
      </c>
      <c r="D1630" t="s">
        <v>5385</v>
      </c>
      <c r="E1630" t="s">
        <v>5433</v>
      </c>
      <c r="F1630">
        <v>2</v>
      </c>
      <c r="G1630">
        <v>0</v>
      </c>
    </row>
    <row r="1631" spans="1:7">
      <c r="A1631" s="115" t="s">
        <v>4628</v>
      </c>
      <c r="B1631" s="113" t="s">
        <v>4629</v>
      </c>
      <c r="C1631" s="113" t="s">
        <v>4630</v>
      </c>
      <c r="D1631" t="s">
        <v>5385</v>
      </c>
      <c r="E1631" t="s">
        <v>5433</v>
      </c>
      <c r="F1631">
        <v>2</v>
      </c>
      <c r="G1631">
        <v>0</v>
      </c>
    </row>
    <row r="1632" spans="1:7">
      <c r="A1632" s="115" t="s">
        <v>4631</v>
      </c>
      <c r="B1632" s="113" t="s">
        <v>4632</v>
      </c>
      <c r="C1632" s="113" t="s">
        <v>4633</v>
      </c>
      <c r="D1632" t="s">
        <v>5385</v>
      </c>
      <c r="E1632" t="s">
        <v>5433</v>
      </c>
      <c r="F1632">
        <v>2</v>
      </c>
      <c r="G1632">
        <v>0</v>
      </c>
    </row>
    <row r="1633" spans="1:7">
      <c r="A1633" s="115" t="s">
        <v>4634</v>
      </c>
      <c r="B1633" s="113" t="s">
        <v>4635</v>
      </c>
      <c r="C1633" s="113" t="s">
        <v>4636</v>
      </c>
      <c r="D1633" t="s">
        <v>5385</v>
      </c>
      <c r="E1633" t="s">
        <v>5433</v>
      </c>
      <c r="F1633">
        <v>2</v>
      </c>
      <c r="G1633">
        <v>0</v>
      </c>
    </row>
    <row r="1634" spans="1:7">
      <c r="A1634" s="115" t="s">
        <v>4637</v>
      </c>
      <c r="B1634" s="113" t="s">
        <v>4638</v>
      </c>
      <c r="C1634" s="113" t="s">
        <v>4639</v>
      </c>
      <c r="D1634" t="s">
        <v>5385</v>
      </c>
      <c r="E1634" t="s">
        <v>5433</v>
      </c>
      <c r="F1634">
        <v>2</v>
      </c>
      <c r="G1634">
        <v>0</v>
      </c>
    </row>
    <row r="1635" spans="1:7">
      <c r="A1635" s="115" t="s">
        <v>5412</v>
      </c>
      <c r="B1635" s="113" t="s">
        <v>5413</v>
      </c>
      <c r="C1635" s="113" t="s">
        <v>5414</v>
      </c>
    </row>
    <row r="1636" spans="1:7">
      <c r="A1636" s="115" t="s">
        <v>4640</v>
      </c>
      <c r="B1636" s="113" t="s">
        <v>4641</v>
      </c>
      <c r="C1636" s="113" t="s">
        <v>4642</v>
      </c>
      <c r="D1636" t="s">
        <v>5385</v>
      </c>
      <c r="E1636" t="s">
        <v>5433</v>
      </c>
      <c r="F1636">
        <v>2</v>
      </c>
      <c r="G1636">
        <v>0</v>
      </c>
    </row>
    <row r="1637" spans="1:7">
      <c r="A1637" s="115" t="s">
        <v>4643</v>
      </c>
      <c r="B1637" s="113" t="s">
        <v>4644</v>
      </c>
      <c r="C1637" s="113" t="s">
        <v>4645</v>
      </c>
      <c r="D1637" t="s">
        <v>5385</v>
      </c>
      <c r="E1637" t="s">
        <v>5433</v>
      </c>
      <c r="F1637">
        <v>2</v>
      </c>
      <c r="G1637">
        <v>0</v>
      </c>
    </row>
    <row r="1638" spans="1:7">
      <c r="A1638" s="115" t="s">
        <v>4646</v>
      </c>
      <c r="B1638" s="113" t="s">
        <v>4647</v>
      </c>
      <c r="C1638" s="113" t="s">
        <v>4648</v>
      </c>
      <c r="D1638" t="s">
        <v>5385</v>
      </c>
      <c r="E1638" t="s">
        <v>5433</v>
      </c>
      <c r="F1638">
        <v>2</v>
      </c>
      <c r="G1638">
        <v>0</v>
      </c>
    </row>
    <row r="1639" spans="1:7">
      <c r="A1639" s="115" t="s">
        <v>4649</v>
      </c>
      <c r="B1639" s="113" t="s">
        <v>4650</v>
      </c>
      <c r="C1639" s="113" t="s">
        <v>4651</v>
      </c>
      <c r="D1639" t="s">
        <v>5385</v>
      </c>
      <c r="E1639" t="s">
        <v>5433</v>
      </c>
      <c r="F1639">
        <v>2</v>
      </c>
      <c r="G1639">
        <v>0</v>
      </c>
    </row>
    <row r="1640" spans="1:7">
      <c r="A1640" s="115" t="s">
        <v>4652</v>
      </c>
      <c r="B1640" s="113" t="s">
        <v>4653</v>
      </c>
      <c r="C1640" s="113" t="s">
        <v>4654</v>
      </c>
      <c r="D1640" t="s">
        <v>5385</v>
      </c>
      <c r="E1640" t="s">
        <v>5433</v>
      </c>
      <c r="F1640">
        <v>2</v>
      </c>
      <c r="G1640">
        <v>0</v>
      </c>
    </row>
    <row r="1641" spans="1:7">
      <c r="A1641" s="115" t="s">
        <v>5415</v>
      </c>
      <c r="B1641" s="113" t="s">
        <v>5416</v>
      </c>
      <c r="C1641" s="113" t="s">
        <v>4655</v>
      </c>
    </row>
    <row r="1642" spans="1:7">
      <c r="A1642" s="115" t="s">
        <v>4656</v>
      </c>
      <c r="B1642" s="113" t="s">
        <v>4657</v>
      </c>
      <c r="C1642" s="113" t="s">
        <v>4655</v>
      </c>
      <c r="D1642" t="s">
        <v>5385</v>
      </c>
      <c r="E1642" t="s">
        <v>5433</v>
      </c>
      <c r="F1642">
        <v>2</v>
      </c>
      <c r="G1642">
        <v>0</v>
      </c>
    </row>
    <row r="1643" spans="1:7">
      <c r="A1643" s="115" t="s">
        <v>4658</v>
      </c>
      <c r="B1643" s="113" t="s">
        <v>4621</v>
      </c>
      <c r="C1643" s="113" t="s">
        <v>4659</v>
      </c>
      <c r="D1643" t="s">
        <v>5385</v>
      </c>
      <c r="E1643" t="s">
        <v>5433</v>
      </c>
      <c r="F1643">
        <v>2</v>
      </c>
      <c r="G1643">
        <v>0</v>
      </c>
    </row>
    <row r="1644" spans="1:7">
      <c r="A1644" s="115" t="s">
        <v>4660</v>
      </c>
      <c r="B1644" s="113" t="s">
        <v>4661</v>
      </c>
      <c r="C1644" s="113" t="s">
        <v>4662</v>
      </c>
      <c r="D1644" t="s">
        <v>5385</v>
      </c>
      <c r="E1644" t="s">
        <v>5433</v>
      </c>
      <c r="F1644">
        <v>2</v>
      </c>
      <c r="G1644">
        <v>0</v>
      </c>
    </row>
    <row r="1645" spans="1:7">
      <c r="A1645" s="115" t="s">
        <v>4663</v>
      </c>
      <c r="B1645" s="113" t="s">
        <v>4664</v>
      </c>
      <c r="C1645" s="113" t="s">
        <v>4665</v>
      </c>
      <c r="D1645" t="s">
        <v>5385</v>
      </c>
      <c r="E1645" t="s">
        <v>5433</v>
      </c>
      <c r="F1645">
        <v>2</v>
      </c>
      <c r="G1645">
        <v>0</v>
      </c>
    </row>
    <row r="1646" spans="1:7">
      <c r="A1646" s="115" t="s">
        <v>4666</v>
      </c>
      <c r="B1646" s="113" t="s">
        <v>4667</v>
      </c>
      <c r="C1646" s="113" t="s">
        <v>4668</v>
      </c>
      <c r="D1646" t="s">
        <v>5385</v>
      </c>
      <c r="E1646" t="s">
        <v>5433</v>
      </c>
      <c r="F1646">
        <v>2</v>
      </c>
      <c r="G1646">
        <v>0</v>
      </c>
    </row>
    <row r="1647" spans="1:7">
      <c r="A1647" s="115" t="s">
        <v>4669</v>
      </c>
      <c r="B1647" s="113" t="s">
        <v>4670</v>
      </c>
      <c r="C1647" s="113" t="s">
        <v>4671</v>
      </c>
      <c r="D1647" t="s">
        <v>5385</v>
      </c>
      <c r="E1647" t="s">
        <v>5433</v>
      </c>
      <c r="F1647">
        <v>2</v>
      </c>
      <c r="G1647">
        <v>0</v>
      </c>
    </row>
    <row r="1648" spans="1:7">
      <c r="A1648" s="115" t="s">
        <v>4672</v>
      </c>
      <c r="B1648" s="113" t="s">
        <v>4673</v>
      </c>
      <c r="C1648" s="113" t="s">
        <v>4674</v>
      </c>
      <c r="D1648" t="s">
        <v>5385</v>
      </c>
      <c r="E1648" t="s">
        <v>5433</v>
      </c>
      <c r="F1648">
        <v>2</v>
      </c>
      <c r="G1648">
        <v>0</v>
      </c>
    </row>
    <row r="1649" spans="1:7">
      <c r="A1649" s="115" t="s">
        <v>4675</v>
      </c>
      <c r="B1649" s="113" t="s">
        <v>4676</v>
      </c>
      <c r="C1649" s="113" t="s">
        <v>4677</v>
      </c>
      <c r="D1649" t="s">
        <v>5385</v>
      </c>
      <c r="E1649" t="s">
        <v>5433</v>
      </c>
      <c r="F1649">
        <v>2</v>
      </c>
      <c r="G1649">
        <v>0</v>
      </c>
    </row>
    <row r="1650" spans="1:7">
      <c r="A1650" s="115" t="s">
        <v>4678</v>
      </c>
      <c r="B1650" s="113" t="s">
        <v>4679</v>
      </c>
      <c r="C1650" s="113" t="s">
        <v>4680</v>
      </c>
      <c r="D1650" t="s">
        <v>5385</v>
      </c>
      <c r="E1650" t="s">
        <v>5433</v>
      </c>
      <c r="F1650">
        <v>2</v>
      </c>
      <c r="G1650">
        <v>0</v>
      </c>
    </row>
    <row r="1651" spans="1:7">
      <c r="A1651" s="115" t="s">
        <v>4681</v>
      </c>
      <c r="B1651" s="113" t="s">
        <v>4682</v>
      </c>
      <c r="C1651" s="113" t="s">
        <v>4683</v>
      </c>
      <c r="D1651" t="s">
        <v>5385</v>
      </c>
      <c r="E1651" t="s">
        <v>5433</v>
      </c>
      <c r="F1651">
        <v>2</v>
      </c>
      <c r="G1651">
        <v>0</v>
      </c>
    </row>
    <row r="1652" spans="1:7">
      <c r="A1652" s="115" t="s">
        <v>4684</v>
      </c>
      <c r="B1652" s="113" t="s">
        <v>4685</v>
      </c>
      <c r="C1652" s="113" t="s">
        <v>4686</v>
      </c>
      <c r="D1652" t="s">
        <v>5385</v>
      </c>
      <c r="E1652" t="s">
        <v>5433</v>
      </c>
      <c r="F1652">
        <v>2</v>
      </c>
      <c r="G1652">
        <v>0</v>
      </c>
    </row>
    <row r="1653" spans="1:7">
      <c r="A1653" s="115" t="s">
        <v>4687</v>
      </c>
      <c r="B1653" s="113" t="s">
        <v>4688</v>
      </c>
      <c r="C1653" s="113" t="s">
        <v>4689</v>
      </c>
      <c r="D1653" t="s">
        <v>5385</v>
      </c>
      <c r="E1653" t="s">
        <v>5433</v>
      </c>
      <c r="F1653">
        <v>2</v>
      </c>
      <c r="G1653">
        <v>0</v>
      </c>
    </row>
    <row r="1654" spans="1:7">
      <c r="A1654" s="115" t="s">
        <v>4690</v>
      </c>
      <c r="B1654" s="113" t="s">
        <v>4691</v>
      </c>
      <c r="C1654" s="113" t="s">
        <v>4692</v>
      </c>
      <c r="D1654" t="s">
        <v>5385</v>
      </c>
      <c r="E1654" t="s">
        <v>5433</v>
      </c>
      <c r="F1654">
        <v>2</v>
      </c>
      <c r="G1654">
        <v>0</v>
      </c>
    </row>
    <row r="1655" spans="1:7">
      <c r="A1655" s="115" t="s">
        <v>4693</v>
      </c>
      <c r="B1655" s="113" t="s">
        <v>4694</v>
      </c>
      <c r="C1655" s="113" t="s">
        <v>4695</v>
      </c>
      <c r="D1655" t="s">
        <v>5385</v>
      </c>
      <c r="E1655" t="s">
        <v>5433</v>
      </c>
      <c r="F1655">
        <v>2</v>
      </c>
      <c r="G1655">
        <v>0</v>
      </c>
    </row>
    <row r="1656" spans="1:7">
      <c r="A1656" s="115" t="s">
        <v>4696</v>
      </c>
      <c r="B1656" s="113" t="s">
        <v>4697</v>
      </c>
      <c r="C1656" s="113" t="s">
        <v>4698</v>
      </c>
      <c r="D1656" t="s">
        <v>5385</v>
      </c>
      <c r="E1656" t="s">
        <v>5433</v>
      </c>
      <c r="F1656">
        <v>2</v>
      </c>
      <c r="G1656">
        <v>0</v>
      </c>
    </row>
    <row r="1657" spans="1:7">
      <c r="A1657" s="115" t="s">
        <v>4699</v>
      </c>
      <c r="B1657" s="113" t="s">
        <v>4700</v>
      </c>
      <c r="C1657" s="113" t="s">
        <v>4701</v>
      </c>
      <c r="D1657" t="s">
        <v>5385</v>
      </c>
      <c r="E1657" t="s">
        <v>5433</v>
      </c>
      <c r="F1657">
        <v>2</v>
      </c>
      <c r="G1657">
        <v>0</v>
      </c>
    </row>
    <row r="1658" spans="1:7">
      <c r="A1658" s="115" t="s">
        <v>4702</v>
      </c>
      <c r="B1658" s="113" t="s">
        <v>4703</v>
      </c>
      <c r="C1658" s="113" t="s">
        <v>4704</v>
      </c>
      <c r="D1658" t="s">
        <v>5385</v>
      </c>
      <c r="E1658" t="s">
        <v>5433</v>
      </c>
      <c r="F1658">
        <v>2</v>
      </c>
      <c r="G1658">
        <v>0</v>
      </c>
    </row>
    <row r="1659" spans="1:7">
      <c r="A1659" s="115" t="s">
        <v>4705</v>
      </c>
      <c r="B1659" s="113" t="s">
        <v>4706</v>
      </c>
      <c r="C1659" s="113" t="s">
        <v>4707</v>
      </c>
      <c r="D1659" t="s">
        <v>5385</v>
      </c>
      <c r="E1659" t="s">
        <v>5433</v>
      </c>
      <c r="F1659">
        <v>2</v>
      </c>
      <c r="G1659">
        <v>0</v>
      </c>
    </row>
    <row r="1660" spans="1:7">
      <c r="A1660" s="115" t="s">
        <v>4708</v>
      </c>
      <c r="B1660" s="113" t="s">
        <v>4709</v>
      </c>
      <c r="C1660" s="113" t="s">
        <v>4710</v>
      </c>
      <c r="D1660" t="s">
        <v>5385</v>
      </c>
      <c r="E1660" t="s">
        <v>5433</v>
      </c>
      <c r="F1660">
        <v>2</v>
      </c>
      <c r="G1660">
        <v>0</v>
      </c>
    </row>
    <row r="1661" spans="1:7">
      <c r="A1661" s="115" t="s">
        <v>4711</v>
      </c>
      <c r="B1661" s="113" t="s">
        <v>4712</v>
      </c>
      <c r="C1661" s="113" t="s">
        <v>4713</v>
      </c>
      <c r="D1661" t="s">
        <v>5385</v>
      </c>
      <c r="E1661" t="s">
        <v>5433</v>
      </c>
      <c r="F1661">
        <v>2</v>
      </c>
      <c r="G1661">
        <v>0</v>
      </c>
    </row>
    <row r="1662" spans="1:7">
      <c r="A1662" s="115" t="s">
        <v>4714</v>
      </c>
      <c r="B1662" s="113" t="s">
        <v>4715</v>
      </c>
      <c r="C1662" s="113" t="s">
        <v>4716</v>
      </c>
      <c r="D1662" t="s">
        <v>5385</v>
      </c>
      <c r="E1662" t="s">
        <v>5433</v>
      </c>
      <c r="F1662">
        <v>2</v>
      </c>
      <c r="G1662">
        <v>0</v>
      </c>
    </row>
    <row r="1663" spans="1:7">
      <c r="A1663" s="115" t="s">
        <v>4717</v>
      </c>
      <c r="B1663" s="113" t="s">
        <v>4718</v>
      </c>
      <c r="C1663" s="113" t="s">
        <v>4719</v>
      </c>
      <c r="D1663" t="s">
        <v>5385</v>
      </c>
      <c r="E1663" t="s">
        <v>5433</v>
      </c>
      <c r="F1663">
        <v>2</v>
      </c>
      <c r="G1663">
        <v>0</v>
      </c>
    </row>
    <row r="1664" spans="1:7">
      <c r="A1664" s="115" t="s">
        <v>4720</v>
      </c>
      <c r="B1664" s="113" t="s">
        <v>4721</v>
      </c>
      <c r="C1664" s="113" t="s">
        <v>4722</v>
      </c>
      <c r="D1664" t="s">
        <v>5385</v>
      </c>
      <c r="E1664" t="s">
        <v>5433</v>
      </c>
      <c r="F1664">
        <v>2</v>
      </c>
      <c r="G1664">
        <v>0</v>
      </c>
    </row>
    <row r="1665" spans="1:7">
      <c r="A1665" s="115" t="s">
        <v>4723</v>
      </c>
      <c r="B1665" s="113" t="s">
        <v>4724</v>
      </c>
      <c r="C1665" s="113" t="s">
        <v>4725</v>
      </c>
      <c r="D1665" t="s">
        <v>5385</v>
      </c>
      <c r="E1665" t="s">
        <v>5433</v>
      </c>
      <c r="F1665">
        <v>2</v>
      </c>
      <c r="G1665">
        <v>0</v>
      </c>
    </row>
    <row r="1666" spans="1:7">
      <c r="A1666" s="115" t="s">
        <v>4726</v>
      </c>
      <c r="B1666" s="113" t="s">
        <v>4727</v>
      </c>
      <c r="C1666" s="113" t="s">
        <v>4728</v>
      </c>
      <c r="D1666" t="s">
        <v>5385</v>
      </c>
      <c r="E1666" t="s">
        <v>5433</v>
      </c>
      <c r="F1666">
        <v>2</v>
      </c>
      <c r="G1666">
        <v>0</v>
      </c>
    </row>
    <row r="1667" spans="1:7">
      <c r="A1667" s="115" t="s">
        <v>4729</v>
      </c>
      <c r="B1667" s="113" t="s">
        <v>4730</v>
      </c>
      <c r="C1667" s="113" t="s">
        <v>4731</v>
      </c>
      <c r="D1667" t="s">
        <v>5385</v>
      </c>
      <c r="E1667" t="s">
        <v>5433</v>
      </c>
      <c r="F1667">
        <v>2</v>
      </c>
      <c r="G1667">
        <v>0</v>
      </c>
    </row>
    <row r="1668" spans="1:7">
      <c r="A1668" s="115" t="s">
        <v>4732</v>
      </c>
      <c r="B1668" s="113" t="s">
        <v>4733</v>
      </c>
      <c r="C1668" s="113" t="s">
        <v>4734</v>
      </c>
      <c r="D1668" t="s">
        <v>5385</v>
      </c>
      <c r="E1668" t="s">
        <v>5433</v>
      </c>
      <c r="F1668">
        <v>2</v>
      </c>
      <c r="G1668">
        <v>0</v>
      </c>
    </row>
    <row r="1669" spans="1:7">
      <c r="A1669" s="115" t="s">
        <v>4735</v>
      </c>
      <c r="B1669" s="113" t="s">
        <v>4736</v>
      </c>
      <c r="C1669" s="113" t="s">
        <v>4737</v>
      </c>
      <c r="D1669" t="s">
        <v>5385</v>
      </c>
      <c r="E1669" t="s">
        <v>5433</v>
      </c>
      <c r="F1669">
        <v>2</v>
      </c>
      <c r="G1669">
        <v>0</v>
      </c>
    </row>
    <row r="1670" spans="1:7">
      <c r="A1670" s="115" t="s">
        <v>4738</v>
      </c>
      <c r="B1670" s="113" t="s">
        <v>4739</v>
      </c>
      <c r="C1670" s="113" t="s">
        <v>4740</v>
      </c>
      <c r="D1670" t="s">
        <v>5385</v>
      </c>
      <c r="E1670" t="s">
        <v>5433</v>
      </c>
      <c r="F1670">
        <v>2</v>
      </c>
      <c r="G1670">
        <v>0</v>
      </c>
    </row>
    <row r="1671" spans="1:7">
      <c r="A1671" s="115" t="s">
        <v>4741</v>
      </c>
      <c r="B1671" s="113" t="s">
        <v>4742</v>
      </c>
      <c r="C1671" s="113" t="s">
        <v>4743</v>
      </c>
      <c r="D1671" t="s">
        <v>5385</v>
      </c>
      <c r="E1671" t="s">
        <v>5433</v>
      </c>
      <c r="F1671">
        <v>2</v>
      </c>
      <c r="G1671">
        <v>0</v>
      </c>
    </row>
    <row r="1672" spans="1:7">
      <c r="A1672" s="115" t="s">
        <v>4744</v>
      </c>
      <c r="B1672" s="113" t="s">
        <v>4745</v>
      </c>
      <c r="C1672" s="113" t="s">
        <v>4746</v>
      </c>
      <c r="D1672" t="s">
        <v>5385</v>
      </c>
      <c r="E1672" t="s">
        <v>5433</v>
      </c>
      <c r="F1672">
        <v>2</v>
      </c>
      <c r="G1672">
        <v>0</v>
      </c>
    </row>
    <row r="1673" spans="1:7">
      <c r="A1673" s="115" t="s">
        <v>4747</v>
      </c>
      <c r="B1673" s="113" t="s">
        <v>4748</v>
      </c>
      <c r="C1673" s="113" t="s">
        <v>4749</v>
      </c>
      <c r="D1673" t="s">
        <v>5385</v>
      </c>
      <c r="E1673" t="s">
        <v>5433</v>
      </c>
      <c r="F1673">
        <v>2</v>
      </c>
      <c r="G1673">
        <v>0</v>
      </c>
    </row>
    <row r="1674" spans="1:7">
      <c r="A1674" s="115" t="s">
        <v>4750</v>
      </c>
      <c r="B1674" s="113" t="s">
        <v>4751</v>
      </c>
      <c r="C1674" s="113" t="s">
        <v>4752</v>
      </c>
      <c r="D1674" t="s">
        <v>5385</v>
      </c>
      <c r="E1674" t="s">
        <v>5433</v>
      </c>
      <c r="F1674">
        <v>2</v>
      </c>
      <c r="G1674">
        <v>0</v>
      </c>
    </row>
    <row r="1675" spans="1:7">
      <c r="A1675" s="115" t="s">
        <v>4753</v>
      </c>
      <c r="B1675" s="113" t="s">
        <v>4754</v>
      </c>
      <c r="C1675" s="113" t="s">
        <v>4755</v>
      </c>
      <c r="D1675" t="s">
        <v>5385</v>
      </c>
      <c r="E1675" t="s">
        <v>5433</v>
      </c>
      <c r="F1675">
        <v>2</v>
      </c>
      <c r="G1675">
        <v>0</v>
      </c>
    </row>
    <row r="1676" spans="1:7">
      <c r="A1676" s="115" t="s">
        <v>4756</v>
      </c>
      <c r="B1676" s="113" t="s">
        <v>4757</v>
      </c>
      <c r="C1676" s="113" t="s">
        <v>4758</v>
      </c>
      <c r="D1676" t="s">
        <v>5385</v>
      </c>
      <c r="E1676" t="s">
        <v>5433</v>
      </c>
      <c r="F1676">
        <v>2</v>
      </c>
      <c r="G1676">
        <v>0</v>
      </c>
    </row>
    <row r="1677" spans="1:7">
      <c r="A1677" s="115" t="s">
        <v>4759</v>
      </c>
      <c r="B1677" s="113" t="s">
        <v>4760</v>
      </c>
      <c r="C1677" s="113" t="s">
        <v>4761</v>
      </c>
      <c r="D1677" t="s">
        <v>5385</v>
      </c>
      <c r="E1677" t="s">
        <v>5433</v>
      </c>
      <c r="F1677">
        <v>2</v>
      </c>
      <c r="G1677">
        <v>0</v>
      </c>
    </row>
    <row r="1678" spans="1:7">
      <c r="A1678" s="115" t="s">
        <v>4762</v>
      </c>
      <c r="B1678" s="113" t="s">
        <v>4763</v>
      </c>
      <c r="C1678" s="113" t="s">
        <v>4764</v>
      </c>
      <c r="D1678" t="s">
        <v>5385</v>
      </c>
      <c r="E1678" t="s">
        <v>5433</v>
      </c>
      <c r="F1678">
        <v>2</v>
      </c>
      <c r="G1678">
        <v>0</v>
      </c>
    </row>
    <row r="1679" spans="1:7">
      <c r="A1679" s="115" t="s">
        <v>4765</v>
      </c>
      <c r="B1679" s="113" t="s">
        <v>4766</v>
      </c>
      <c r="C1679" s="113" t="s">
        <v>4767</v>
      </c>
      <c r="D1679" t="s">
        <v>5385</v>
      </c>
      <c r="E1679" t="s">
        <v>5433</v>
      </c>
      <c r="F1679">
        <v>2</v>
      </c>
      <c r="G1679">
        <v>0</v>
      </c>
    </row>
    <row r="1680" spans="1:7">
      <c r="A1680" s="115" t="s">
        <v>4768</v>
      </c>
      <c r="B1680" s="113" t="s">
        <v>4769</v>
      </c>
      <c r="C1680" s="113" t="s">
        <v>4770</v>
      </c>
      <c r="D1680" t="s">
        <v>5385</v>
      </c>
      <c r="E1680" t="s">
        <v>5433</v>
      </c>
      <c r="F1680">
        <v>2</v>
      </c>
      <c r="G1680">
        <v>0</v>
      </c>
    </row>
    <row r="1681" spans="1:7">
      <c r="A1681" s="115" t="s">
        <v>4771</v>
      </c>
      <c r="B1681" s="113" t="s">
        <v>4772</v>
      </c>
      <c r="C1681" s="113" t="s">
        <v>4773</v>
      </c>
      <c r="D1681" t="s">
        <v>5385</v>
      </c>
      <c r="E1681" t="s">
        <v>5433</v>
      </c>
      <c r="F1681">
        <v>2</v>
      </c>
      <c r="G1681">
        <v>0</v>
      </c>
    </row>
    <row r="1682" spans="1:7">
      <c r="A1682" s="115" t="s">
        <v>4774</v>
      </c>
      <c r="B1682" s="113" t="s">
        <v>4775</v>
      </c>
      <c r="C1682" s="113" t="s">
        <v>4776</v>
      </c>
      <c r="D1682" t="s">
        <v>5385</v>
      </c>
      <c r="E1682" t="s">
        <v>5433</v>
      </c>
      <c r="F1682">
        <v>2</v>
      </c>
      <c r="G1682">
        <v>0</v>
      </c>
    </row>
    <row r="1683" spans="1:7">
      <c r="A1683" s="115" t="s">
        <v>4777</v>
      </c>
      <c r="B1683" s="113" t="s">
        <v>4778</v>
      </c>
      <c r="C1683" s="113" t="s">
        <v>4779</v>
      </c>
      <c r="D1683" t="s">
        <v>5385</v>
      </c>
      <c r="E1683" t="s">
        <v>5433</v>
      </c>
      <c r="F1683">
        <v>2</v>
      </c>
      <c r="G1683">
        <v>0</v>
      </c>
    </row>
    <row r="1684" spans="1:7">
      <c r="A1684" s="115" t="s">
        <v>4780</v>
      </c>
      <c r="B1684" s="113" t="s">
        <v>4781</v>
      </c>
      <c r="C1684" s="113" t="s">
        <v>4782</v>
      </c>
      <c r="D1684" t="s">
        <v>5385</v>
      </c>
      <c r="E1684" t="s">
        <v>5433</v>
      </c>
      <c r="F1684">
        <v>2</v>
      </c>
      <c r="G1684">
        <v>0</v>
      </c>
    </row>
    <row r="1685" spans="1:7">
      <c r="A1685" s="115" t="s">
        <v>4783</v>
      </c>
      <c r="B1685" s="113" t="s">
        <v>4784</v>
      </c>
      <c r="C1685" s="113" t="s">
        <v>4785</v>
      </c>
      <c r="D1685" t="s">
        <v>5385</v>
      </c>
      <c r="E1685" t="s">
        <v>5433</v>
      </c>
      <c r="F1685">
        <v>2</v>
      </c>
      <c r="G1685">
        <v>0</v>
      </c>
    </row>
    <row r="1686" spans="1:7">
      <c r="A1686" s="115" t="s">
        <v>4786</v>
      </c>
      <c r="B1686" s="113" t="s">
        <v>4787</v>
      </c>
      <c r="C1686" s="113" t="s">
        <v>4788</v>
      </c>
      <c r="D1686" t="s">
        <v>5385</v>
      </c>
      <c r="E1686" t="s">
        <v>5433</v>
      </c>
      <c r="F1686">
        <v>2</v>
      </c>
      <c r="G1686">
        <v>0</v>
      </c>
    </row>
    <row r="1687" spans="1:7">
      <c r="A1687" s="115" t="s">
        <v>4789</v>
      </c>
      <c r="B1687" s="113" t="s">
        <v>4790</v>
      </c>
      <c r="C1687" s="113" t="s">
        <v>4779</v>
      </c>
      <c r="D1687" t="s">
        <v>5385</v>
      </c>
      <c r="E1687" t="s">
        <v>5433</v>
      </c>
      <c r="F1687">
        <v>2</v>
      </c>
      <c r="G1687">
        <v>0</v>
      </c>
    </row>
    <row r="1688" spans="1:7">
      <c r="A1688" s="115" t="s">
        <v>4791</v>
      </c>
      <c r="B1688" s="113" t="s">
        <v>4792</v>
      </c>
      <c r="C1688" s="113" t="s">
        <v>4793</v>
      </c>
      <c r="D1688" t="s">
        <v>5385</v>
      </c>
      <c r="E1688" t="s">
        <v>5433</v>
      </c>
      <c r="F1688">
        <v>2</v>
      </c>
      <c r="G1688">
        <v>0</v>
      </c>
    </row>
    <row r="1689" spans="1:7">
      <c r="A1689" s="115" t="s">
        <v>4794</v>
      </c>
      <c r="B1689" s="113" t="s">
        <v>4795</v>
      </c>
      <c r="C1689" s="113" t="s">
        <v>4796</v>
      </c>
      <c r="D1689" t="s">
        <v>5385</v>
      </c>
      <c r="E1689" t="s">
        <v>5433</v>
      </c>
      <c r="F1689">
        <v>2</v>
      </c>
      <c r="G1689">
        <v>0</v>
      </c>
    </row>
    <row r="1690" spans="1:7">
      <c r="A1690" s="115" t="s">
        <v>4797</v>
      </c>
      <c r="B1690" s="113" t="s">
        <v>4798</v>
      </c>
      <c r="C1690" s="113" t="s">
        <v>4799</v>
      </c>
      <c r="D1690" t="s">
        <v>5385</v>
      </c>
      <c r="E1690" t="s">
        <v>5433</v>
      </c>
      <c r="F1690">
        <v>2</v>
      </c>
      <c r="G1690">
        <v>0</v>
      </c>
    </row>
    <row r="1691" spans="1:7">
      <c r="A1691" s="115" t="s">
        <v>4800</v>
      </c>
      <c r="B1691" s="113" t="s">
        <v>4801</v>
      </c>
      <c r="C1691" s="113" t="s">
        <v>4802</v>
      </c>
      <c r="D1691" t="s">
        <v>5385</v>
      </c>
      <c r="E1691" t="s">
        <v>5433</v>
      </c>
      <c r="F1691">
        <v>2</v>
      </c>
      <c r="G1691">
        <v>0</v>
      </c>
    </row>
    <row r="1692" spans="1:7">
      <c r="A1692" s="115" t="s">
        <v>4803</v>
      </c>
      <c r="B1692" s="113" t="s">
        <v>4804</v>
      </c>
      <c r="C1692" s="113" t="s">
        <v>4805</v>
      </c>
      <c r="D1692" t="s">
        <v>5385</v>
      </c>
      <c r="E1692" t="s">
        <v>5433</v>
      </c>
      <c r="F1692">
        <v>2</v>
      </c>
      <c r="G1692">
        <v>0</v>
      </c>
    </row>
    <row r="1693" spans="1:7">
      <c r="A1693" s="115" t="s">
        <v>4806</v>
      </c>
      <c r="B1693" s="113" t="s">
        <v>4807</v>
      </c>
      <c r="C1693" s="113" t="s">
        <v>4808</v>
      </c>
      <c r="D1693" t="s">
        <v>5385</v>
      </c>
      <c r="E1693" t="s">
        <v>5433</v>
      </c>
      <c r="F1693">
        <v>2</v>
      </c>
      <c r="G1693">
        <v>0</v>
      </c>
    </row>
    <row r="1694" spans="1:7">
      <c r="A1694" s="115" t="s">
        <v>4809</v>
      </c>
      <c r="B1694" s="113" t="s">
        <v>4810</v>
      </c>
      <c r="C1694" s="113" t="s">
        <v>4811</v>
      </c>
      <c r="D1694" t="s">
        <v>5385</v>
      </c>
      <c r="E1694" t="s">
        <v>5433</v>
      </c>
      <c r="F1694">
        <v>2</v>
      </c>
      <c r="G1694">
        <v>0</v>
      </c>
    </row>
    <row r="1695" spans="1:7">
      <c r="A1695" s="115" t="s">
        <v>4812</v>
      </c>
      <c r="B1695" s="113" t="s">
        <v>4813</v>
      </c>
      <c r="C1695" s="113" t="s">
        <v>4814</v>
      </c>
      <c r="D1695" t="s">
        <v>5385</v>
      </c>
      <c r="E1695" t="s">
        <v>5433</v>
      </c>
      <c r="F1695">
        <v>2</v>
      </c>
      <c r="G1695">
        <v>0</v>
      </c>
    </row>
    <row r="1696" spans="1:7">
      <c r="A1696" s="115" t="s">
        <v>4815</v>
      </c>
      <c r="B1696" s="113" t="s">
        <v>4816</v>
      </c>
      <c r="C1696" s="113" t="s">
        <v>4817</v>
      </c>
      <c r="D1696" t="s">
        <v>5385</v>
      </c>
      <c r="E1696" t="s">
        <v>5433</v>
      </c>
      <c r="F1696">
        <v>2</v>
      </c>
      <c r="G1696">
        <v>0</v>
      </c>
    </row>
    <row r="1697" spans="1:7">
      <c r="A1697" s="115" t="s">
        <v>4818</v>
      </c>
      <c r="B1697" s="113" t="s">
        <v>4819</v>
      </c>
      <c r="C1697" s="113" t="s">
        <v>4820</v>
      </c>
      <c r="D1697" t="s">
        <v>5385</v>
      </c>
      <c r="E1697" t="s">
        <v>5433</v>
      </c>
      <c r="F1697">
        <v>2</v>
      </c>
      <c r="G1697">
        <v>0</v>
      </c>
    </row>
    <row r="1698" spans="1:7">
      <c r="A1698" s="115" t="s">
        <v>4821</v>
      </c>
      <c r="B1698" s="113" t="s">
        <v>4822</v>
      </c>
      <c r="C1698" s="113" t="s">
        <v>4823</v>
      </c>
      <c r="D1698" t="s">
        <v>5385</v>
      </c>
      <c r="E1698" t="s">
        <v>5433</v>
      </c>
      <c r="F1698">
        <v>2</v>
      </c>
      <c r="G1698">
        <v>0</v>
      </c>
    </row>
    <row r="1699" spans="1:7">
      <c r="A1699" s="115" t="s">
        <v>4824</v>
      </c>
      <c r="B1699" s="113" t="s">
        <v>4825</v>
      </c>
      <c r="C1699" s="113" t="s">
        <v>4826</v>
      </c>
      <c r="D1699" t="s">
        <v>5385</v>
      </c>
      <c r="E1699" t="s">
        <v>5433</v>
      </c>
      <c r="F1699">
        <v>2</v>
      </c>
      <c r="G1699">
        <v>0</v>
      </c>
    </row>
    <row r="1700" spans="1:7">
      <c r="A1700" s="115" t="s">
        <v>4827</v>
      </c>
      <c r="B1700" s="113" t="s">
        <v>4828</v>
      </c>
      <c r="C1700" s="113" t="s">
        <v>4829</v>
      </c>
      <c r="D1700" t="s">
        <v>5385</v>
      </c>
      <c r="E1700" t="s">
        <v>5433</v>
      </c>
      <c r="F1700">
        <v>2</v>
      </c>
      <c r="G1700">
        <v>0</v>
      </c>
    </row>
    <row r="1701" spans="1:7">
      <c r="A1701" s="115" t="s">
        <v>4830</v>
      </c>
      <c r="B1701" s="113" t="s">
        <v>4831</v>
      </c>
      <c r="C1701" s="113" t="s">
        <v>4832</v>
      </c>
      <c r="D1701" t="s">
        <v>5385</v>
      </c>
      <c r="E1701" t="s">
        <v>5433</v>
      </c>
      <c r="F1701">
        <v>2</v>
      </c>
      <c r="G1701">
        <v>0</v>
      </c>
    </row>
    <row r="1702" spans="1:7">
      <c r="A1702" s="115" t="s">
        <v>4833</v>
      </c>
      <c r="B1702" s="113" t="s">
        <v>4834</v>
      </c>
      <c r="C1702" s="113" t="s">
        <v>4835</v>
      </c>
      <c r="D1702" t="s">
        <v>5385</v>
      </c>
      <c r="E1702" t="s">
        <v>5433</v>
      </c>
      <c r="F1702">
        <v>2</v>
      </c>
      <c r="G1702">
        <v>0</v>
      </c>
    </row>
    <row r="1703" spans="1:7">
      <c r="A1703" s="115" t="s">
        <v>4836</v>
      </c>
      <c r="B1703" s="113" t="s">
        <v>4837</v>
      </c>
      <c r="C1703" s="113" t="s">
        <v>4838</v>
      </c>
      <c r="D1703" t="s">
        <v>5385</v>
      </c>
      <c r="E1703" t="s">
        <v>5433</v>
      </c>
      <c r="F1703">
        <v>2</v>
      </c>
      <c r="G1703">
        <v>0</v>
      </c>
    </row>
    <row r="1704" spans="1:7">
      <c r="A1704" s="115" t="s">
        <v>4839</v>
      </c>
      <c r="B1704" s="113" t="s">
        <v>4840</v>
      </c>
      <c r="C1704" s="113" t="s">
        <v>4841</v>
      </c>
      <c r="D1704" t="s">
        <v>5385</v>
      </c>
      <c r="E1704" t="s">
        <v>5433</v>
      </c>
      <c r="F1704">
        <v>2</v>
      </c>
      <c r="G1704">
        <v>0</v>
      </c>
    </row>
    <row r="1705" spans="1:7">
      <c r="A1705" s="115" t="s">
        <v>4842</v>
      </c>
      <c r="B1705" s="113" t="s">
        <v>4843</v>
      </c>
      <c r="C1705" s="113" t="s">
        <v>4844</v>
      </c>
      <c r="D1705" t="s">
        <v>5385</v>
      </c>
      <c r="E1705" t="s">
        <v>5433</v>
      </c>
      <c r="F1705">
        <v>2</v>
      </c>
      <c r="G1705">
        <v>0</v>
      </c>
    </row>
    <row r="1706" spans="1:7">
      <c r="A1706" s="115" t="s">
        <v>4845</v>
      </c>
      <c r="B1706" s="113" t="s">
        <v>4846</v>
      </c>
      <c r="C1706" s="113" t="s">
        <v>4847</v>
      </c>
      <c r="D1706" t="s">
        <v>5385</v>
      </c>
      <c r="E1706" t="s">
        <v>5433</v>
      </c>
      <c r="F1706">
        <v>2</v>
      </c>
      <c r="G1706">
        <v>0</v>
      </c>
    </row>
    <row r="1707" spans="1:7">
      <c r="A1707" s="115" t="s">
        <v>4848</v>
      </c>
      <c r="B1707" s="113" t="s">
        <v>5222</v>
      </c>
      <c r="C1707" s="113" t="s">
        <v>4849</v>
      </c>
      <c r="D1707" t="s">
        <v>5371</v>
      </c>
      <c r="E1707" t="s">
        <v>5001</v>
      </c>
      <c r="F1707">
        <v>3</v>
      </c>
      <c r="G1707">
        <v>0</v>
      </c>
    </row>
    <row r="1708" spans="1:7">
      <c r="A1708" s="115" t="s">
        <v>4850</v>
      </c>
      <c r="B1708" s="113" t="s">
        <v>4851</v>
      </c>
      <c r="C1708" s="113" t="s">
        <v>4852</v>
      </c>
      <c r="D1708" t="s">
        <v>5385</v>
      </c>
      <c r="E1708" t="s">
        <v>5433</v>
      </c>
      <c r="F1708">
        <v>2</v>
      </c>
      <c r="G1708">
        <v>0</v>
      </c>
    </row>
    <row r="1709" spans="1:7">
      <c r="A1709" s="115" t="s">
        <v>4853</v>
      </c>
      <c r="B1709" s="113" t="s">
        <v>4854</v>
      </c>
      <c r="C1709" s="113" t="s">
        <v>4855</v>
      </c>
      <c r="D1709" t="s">
        <v>5385</v>
      </c>
      <c r="E1709" t="s">
        <v>5433</v>
      </c>
      <c r="F1709">
        <v>2</v>
      </c>
      <c r="G1709">
        <v>0</v>
      </c>
    </row>
    <row r="1710" spans="1:7">
      <c r="A1710" s="115" t="s">
        <v>4856</v>
      </c>
      <c r="B1710" s="113" t="s">
        <v>4857</v>
      </c>
      <c r="C1710" s="113" t="s">
        <v>4858</v>
      </c>
      <c r="D1710" t="s">
        <v>5385</v>
      </c>
      <c r="E1710" t="s">
        <v>5433</v>
      </c>
      <c r="F1710">
        <v>2</v>
      </c>
      <c r="G1710">
        <v>0</v>
      </c>
    </row>
    <row r="1711" spans="1:7">
      <c r="A1711" s="115" t="s">
        <v>4859</v>
      </c>
      <c r="B1711" s="113" t="s">
        <v>4860</v>
      </c>
      <c r="C1711" s="113" t="s">
        <v>4861</v>
      </c>
      <c r="D1711" t="s">
        <v>5385</v>
      </c>
      <c r="E1711" t="s">
        <v>5433</v>
      </c>
      <c r="F1711">
        <v>2</v>
      </c>
      <c r="G1711">
        <v>0</v>
      </c>
    </row>
    <row r="1712" spans="1:7">
      <c r="A1712" s="115" t="s">
        <v>4862</v>
      </c>
      <c r="B1712" s="113" t="s">
        <v>4863</v>
      </c>
      <c r="C1712" s="113" t="s">
        <v>4864</v>
      </c>
      <c r="D1712" t="s">
        <v>5385</v>
      </c>
      <c r="E1712" t="s">
        <v>5433</v>
      </c>
      <c r="F1712">
        <v>2</v>
      </c>
      <c r="G1712">
        <v>0</v>
      </c>
    </row>
    <row r="1713" spans="1:7">
      <c r="A1713" s="115" t="s">
        <v>4865</v>
      </c>
      <c r="B1713" s="113" t="s">
        <v>4866</v>
      </c>
      <c r="C1713" s="113" t="s">
        <v>4867</v>
      </c>
      <c r="D1713" t="s">
        <v>5385</v>
      </c>
      <c r="E1713" t="s">
        <v>5433</v>
      </c>
      <c r="F1713">
        <v>2</v>
      </c>
      <c r="G1713">
        <v>0</v>
      </c>
    </row>
    <row r="1714" spans="1:7">
      <c r="A1714" s="115" t="s">
        <v>4868</v>
      </c>
      <c r="B1714" s="113" t="s">
        <v>4869</v>
      </c>
      <c r="C1714" s="113" t="s">
        <v>4870</v>
      </c>
      <c r="D1714" t="s">
        <v>5385</v>
      </c>
      <c r="E1714" t="s">
        <v>5433</v>
      </c>
      <c r="F1714">
        <v>2</v>
      </c>
      <c r="G1714">
        <v>0</v>
      </c>
    </row>
    <row r="1715" spans="1:7">
      <c r="A1715" s="115" t="s">
        <v>4871</v>
      </c>
      <c r="B1715" s="113" t="s">
        <v>4872</v>
      </c>
      <c r="C1715" s="113" t="s">
        <v>4873</v>
      </c>
      <c r="D1715" t="s">
        <v>5385</v>
      </c>
      <c r="E1715" t="s">
        <v>5433</v>
      </c>
      <c r="F1715">
        <v>2</v>
      </c>
      <c r="G1715">
        <v>0</v>
      </c>
    </row>
    <row r="1716" spans="1:7">
      <c r="A1716" s="115" t="s">
        <v>4874</v>
      </c>
      <c r="B1716" s="113" t="s">
        <v>4875</v>
      </c>
      <c r="C1716" s="113" t="s">
        <v>5152</v>
      </c>
      <c r="D1716" t="s">
        <v>5385</v>
      </c>
      <c r="E1716" t="s">
        <v>5433</v>
      </c>
      <c r="F1716">
        <v>2</v>
      </c>
      <c r="G1716">
        <v>0</v>
      </c>
    </row>
    <row r="1717" spans="1:7">
      <c r="A1717" s="115" t="s">
        <v>4876</v>
      </c>
      <c r="B1717" s="113" t="s">
        <v>4877</v>
      </c>
      <c r="C1717" s="113" t="s">
        <v>4878</v>
      </c>
      <c r="D1717" t="s">
        <v>5385</v>
      </c>
      <c r="E1717" t="s">
        <v>5433</v>
      </c>
      <c r="F1717">
        <v>2</v>
      </c>
      <c r="G1717">
        <v>0</v>
      </c>
    </row>
    <row r="1718" spans="1:7">
      <c r="A1718" s="115" t="s">
        <v>4879</v>
      </c>
      <c r="B1718" s="113" t="s">
        <v>4880</v>
      </c>
      <c r="C1718" s="113" t="s">
        <v>4881</v>
      </c>
      <c r="D1718" t="s">
        <v>5385</v>
      </c>
      <c r="E1718" t="s">
        <v>5433</v>
      </c>
      <c r="F1718">
        <v>2</v>
      </c>
      <c r="G1718">
        <v>0</v>
      </c>
    </row>
    <row r="1719" spans="1:7">
      <c r="A1719" s="115" t="s">
        <v>4882</v>
      </c>
      <c r="B1719" s="113" t="s">
        <v>4883</v>
      </c>
      <c r="C1719" s="113" t="s">
        <v>4884</v>
      </c>
      <c r="D1719" t="s">
        <v>5385</v>
      </c>
      <c r="E1719" t="s">
        <v>5433</v>
      </c>
      <c r="F1719">
        <v>2</v>
      </c>
      <c r="G1719">
        <v>0</v>
      </c>
    </row>
    <row r="1720" spans="1:7">
      <c r="A1720" s="115" t="s">
        <v>4885</v>
      </c>
      <c r="B1720" s="113" t="s">
        <v>4886</v>
      </c>
      <c r="C1720" s="113" t="s">
        <v>4887</v>
      </c>
      <c r="D1720" t="s">
        <v>5385</v>
      </c>
      <c r="E1720" t="s">
        <v>5433</v>
      </c>
      <c r="F1720">
        <v>2</v>
      </c>
      <c r="G1720">
        <v>0</v>
      </c>
    </row>
    <row r="1721" spans="1:7">
      <c r="A1721" s="115" t="s">
        <v>4888</v>
      </c>
      <c r="B1721" s="113" t="s">
        <v>5223</v>
      </c>
      <c r="C1721" s="113" t="s">
        <v>4889</v>
      </c>
      <c r="D1721" t="s">
        <v>5266</v>
      </c>
      <c r="E1721" t="s">
        <v>5267</v>
      </c>
      <c r="F1721">
        <v>3</v>
      </c>
      <c r="G1721">
        <v>0</v>
      </c>
    </row>
    <row r="1722" spans="1:7">
      <c r="A1722" s="115" t="s">
        <v>4890</v>
      </c>
      <c r="B1722" s="113" t="s">
        <v>4891</v>
      </c>
      <c r="C1722" s="113" t="s">
        <v>4892</v>
      </c>
      <c r="D1722" t="s">
        <v>5385</v>
      </c>
      <c r="E1722" t="s">
        <v>5433</v>
      </c>
      <c r="F1722">
        <v>2</v>
      </c>
      <c r="G1722">
        <v>0</v>
      </c>
    </row>
    <row r="1723" spans="1:7">
      <c r="A1723" s="115" t="s">
        <v>4893</v>
      </c>
      <c r="B1723" s="113" t="s">
        <v>5224</v>
      </c>
      <c r="C1723" s="113" t="s">
        <v>4894</v>
      </c>
      <c r="D1723" t="s">
        <v>5266</v>
      </c>
      <c r="E1723" t="s">
        <v>5267</v>
      </c>
      <c r="F1723">
        <v>3</v>
      </c>
      <c r="G1723">
        <v>0</v>
      </c>
    </row>
    <row r="1724" spans="1:7">
      <c r="A1724" s="115" t="s">
        <v>4895</v>
      </c>
      <c r="B1724" s="113" t="s">
        <v>4896</v>
      </c>
      <c r="C1724" s="113" t="s">
        <v>4897</v>
      </c>
      <c r="D1724" t="s">
        <v>5385</v>
      </c>
      <c r="E1724" t="s">
        <v>5433</v>
      </c>
      <c r="F1724">
        <v>2</v>
      </c>
      <c r="G1724">
        <v>0</v>
      </c>
    </row>
    <row r="1725" spans="1:7">
      <c r="A1725" s="115" t="s">
        <v>4898</v>
      </c>
      <c r="B1725" s="113" t="s">
        <v>4899</v>
      </c>
      <c r="C1725" s="113" t="s">
        <v>4900</v>
      </c>
      <c r="D1725" t="s">
        <v>5385</v>
      </c>
      <c r="E1725" t="s">
        <v>5433</v>
      </c>
      <c r="F1725">
        <v>2</v>
      </c>
      <c r="G1725">
        <v>0</v>
      </c>
    </row>
    <row r="1726" spans="1:7">
      <c r="A1726" s="115" t="s">
        <v>4901</v>
      </c>
      <c r="B1726" s="113" t="s">
        <v>4902</v>
      </c>
      <c r="C1726" s="113" t="s">
        <v>4903</v>
      </c>
      <c r="D1726" t="s">
        <v>5385</v>
      </c>
      <c r="E1726" t="s">
        <v>5433</v>
      </c>
      <c r="F1726">
        <v>2</v>
      </c>
      <c r="G1726">
        <v>0</v>
      </c>
    </row>
    <row r="1727" spans="1:7">
      <c r="A1727" s="115" t="s">
        <v>4904</v>
      </c>
      <c r="B1727" s="113" t="s">
        <v>4905</v>
      </c>
      <c r="C1727" s="113" t="s">
        <v>4906</v>
      </c>
      <c r="D1727" t="s">
        <v>5385</v>
      </c>
      <c r="E1727" t="s">
        <v>5433</v>
      </c>
      <c r="F1727">
        <v>2</v>
      </c>
      <c r="G1727">
        <v>0</v>
      </c>
    </row>
    <row r="1728" spans="1:7">
      <c r="A1728" s="115" t="s">
        <v>4907</v>
      </c>
      <c r="B1728" s="113" t="s">
        <v>4908</v>
      </c>
      <c r="C1728" s="113" t="s">
        <v>4909</v>
      </c>
      <c r="D1728" t="s">
        <v>5385</v>
      </c>
      <c r="E1728" t="s">
        <v>5433</v>
      </c>
      <c r="F1728">
        <v>2</v>
      </c>
      <c r="G1728">
        <v>0</v>
      </c>
    </row>
    <row r="1729" spans="1:7">
      <c r="A1729" s="115" t="s">
        <v>4910</v>
      </c>
      <c r="B1729" s="113" t="s">
        <v>5225</v>
      </c>
      <c r="C1729" s="113" t="s">
        <v>4911</v>
      </c>
      <c r="D1729" t="s">
        <v>5266</v>
      </c>
      <c r="E1729" t="s">
        <v>5267</v>
      </c>
      <c r="F1729">
        <v>3</v>
      </c>
      <c r="G1729">
        <v>0</v>
      </c>
    </row>
    <row r="1730" spans="1:7">
      <c r="A1730" s="115" t="s">
        <v>4912</v>
      </c>
      <c r="B1730" s="113" t="s">
        <v>4913</v>
      </c>
      <c r="C1730" s="113" t="s">
        <v>4914</v>
      </c>
      <c r="D1730" t="s">
        <v>5385</v>
      </c>
      <c r="E1730" t="s">
        <v>5433</v>
      </c>
      <c r="F1730">
        <v>2</v>
      </c>
      <c r="G1730">
        <v>0</v>
      </c>
    </row>
    <row r="1731" spans="1:7">
      <c r="A1731" s="115" t="s">
        <v>4915</v>
      </c>
      <c r="B1731" s="113" t="s">
        <v>4916</v>
      </c>
      <c r="C1731" s="113" t="s">
        <v>4917</v>
      </c>
      <c r="D1731" t="s">
        <v>5385</v>
      </c>
      <c r="E1731" t="s">
        <v>5433</v>
      </c>
      <c r="F1731">
        <v>2</v>
      </c>
      <c r="G1731">
        <v>0</v>
      </c>
    </row>
    <row r="1732" spans="1:7">
      <c r="A1732" s="115" t="s">
        <v>4918</v>
      </c>
      <c r="B1732" s="113" t="s">
        <v>5226</v>
      </c>
      <c r="C1732" s="113" t="s">
        <v>4919</v>
      </c>
      <c r="D1732" t="s">
        <v>5266</v>
      </c>
      <c r="E1732" t="s">
        <v>5267</v>
      </c>
      <c r="F1732">
        <v>3</v>
      </c>
      <c r="G1732">
        <v>0</v>
      </c>
    </row>
    <row r="1733" spans="1:7">
      <c r="A1733" s="115" t="s">
        <v>4920</v>
      </c>
      <c r="B1733" s="113" t="s">
        <v>4921</v>
      </c>
      <c r="C1733" s="113" t="s">
        <v>4922</v>
      </c>
      <c r="D1733" t="s">
        <v>5385</v>
      </c>
      <c r="E1733" t="s">
        <v>5433</v>
      </c>
      <c r="F1733">
        <v>2</v>
      </c>
      <c r="G1733">
        <v>0</v>
      </c>
    </row>
    <row r="1734" spans="1:7">
      <c r="A1734" s="115" t="s">
        <v>4923</v>
      </c>
      <c r="B1734" s="113" t="s">
        <v>5227</v>
      </c>
      <c r="C1734" s="113" t="s">
        <v>4924</v>
      </c>
      <c r="D1734" t="s">
        <v>5311</v>
      </c>
      <c r="E1734" t="s">
        <v>4998</v>
      </c>
      <c r="F1734">
        <v>3</v>
      </c>
      <c r="G1734">
        <v>0</v>
      </c>
    </row>
    <row r="1735" spans="1:7">
      <c r="A1735" s="115" t="s">
        <v>4925</v>
      </c>
      <c r="B1735" s="113" t="s">
        <v>4926</v>
      </c>
      <c r="C1735" s="113" t="s">
        <v>4927</v>
      </c>
      <c r="D1735" t="s">
        <v>5385</v>
      </c>
      <c r="E1735" t="s">
        <v>5433</v>
      </c>
      <c r="F1735">
        <v>2</v>
      </c>
      <c r="G1735">
        <v>0</v>
      </c>
    </row>
    <row r="1736" spans="1:7">
      <c r="A1736" s="115" t="s">
        <v>4928</v>
      </c>
      <c r="B1736" s="113" t="s">
        <v>4929</v>
      </c>
      <c r="C1736" s="113" t="s">
        <v>4930</v>
      </c>
      <c r="D1736" t="s">
        <v>5385</v>
      </c>
      <c r="E1736" t="s">
        <v>5433</v>
      </c>
      <c r="F1736">
        <v>2</v>
      </c>
      <c r="G1736">
        <v>0</v>
      </c>
    </row>
    <row r="1737" spans="1:7">
      <c r="A1737" s="115" t="s">
        <v>4931</v>
      </c>
      <c r="B1737" s="113" t="s">
        <v>4932</v>
      </c>
      <c r="C1737" s="113" t="s">
        <v>4933</v>
      </c>
      <c r="D1737" t="s">
        <v>5385</v>
      </c>
      <c r="E1737" t="s">
        <v>5433</v>
      </c>
      <c r="F1737">
        <v>2</v>
      </c>
      <c r="G1737">
        <v>0</v>
      </c>
    </row>
    <row r="1738" spans="1:7">
      <c r="A1738" s="115" t="s">
        <v>4934</v>
      </c>
      <c r="B1738" s="113" t="s">
        <v>5228</v>
      </c>
      <c r="C1738" s="113" t="s">
        <v>4935</v>
      </c>
      <c r="D1738" t="s">
        <v>5348</v>
      </c>
      <c r="E1738" t="s">
        <v>4989</v>
      </c>
      <c r="F1738">
        <v>3</v>
      </c>
      <c r="G1738">
        <v>0</v>
      </c>
    </row>
    <row r="1739" spans="1:7">
      <c r="A1739" s="115" t="s">
        <v>4936</v>
      </c>
      <c r="B1739" s="113" t="s">
        <v>4937</v>
      </c>
      <c r="C1739" s="113" t="s">
        <v>4938</v>
      </c>
      <c r="D1739" t="s">
        <v>5385</v>
      </c>
      <c r="E1739" t="s">
        <v>5433</v>
      </c>
      <c r="F1739">
        <v>2</v>
      </c>
      <c r="G1739">
        <v>0</v>
      </c>
    </row>
    <row r="1740" spans="1:7">
      <c r="A1740" s="115" t="s">
        <v>4939</v>
      </c>
      <c r="B1740" s="113" t="s">
        <v>5229</v>
      </c>
      <c r="C1740" s="113" t="s">
        <v>4940</v>
      </c>
      <c r="D1740" t="s">
        <v>5371</v>
      </c>
      <c r="E1740" t="s">
        <v>5001</v>
      </c>
      <c r="F1740">
        <v>3</v>
      </c>
      <c r="G1740">
        <v>0</v>
      </c>
    </row>
    <row r="1741" spans="1:7">
      <c r="A1741" s="115" t="s">
        <v>4941</v>
      </c>
      <c r="B1741" s="113" t="s">
        <v>4942</v>
      </c>
      <c r="C1741" s="113" t="s">
        <v>4943</v>
      </c>
      <c r="D1741" t="s">
        <v>5385</v>
      </c>
      <c r="E1741" t="s">
        <v>5433</v>
      </c>
      <c r="F1741">
        <v>2</v>
      </c>
      <c r="G1741">
        <v>0</v>
      </c>
    </row>
    <row r="1742" spans="1:7">
      <c r="A1742" s="115" t="s">
        <v>4944</v>
      </c>
      <c r="B1742" s="113" t="s">
        <v>5230</v>
      </c>
      <c r="C1742" s="113" t="s">
        <v>4945</v>
      </c>
      <c r="D1742" t="s">
        <v>5311</v>
      </c>
      <c r="E1742" t="s">
        <v>4998</v>
      </c>
      <c r="F1742">
        <v>3</v>
      </c>
      <c r="G1742">
        <v>0</v>
      </c>
    </row>
    <row r="1743" spans="1:7">
      <c r="A1743" s="115" t="s">
        <v>4946</v>
      </c>
      <c r="B1743" s="113" t="s">
        <v>4947</v>
      </c>
      <c r="C1743" s="113" t="s">
        <v>4948</v>
      </c>
      <c r="D1743" t="s">
        <v>5385</v>
      </c>
      <c r="E1743" t="s">
        <v>5433</v>
      </c>
      <c r="F1743">
        <v>2</v>
      </c>
      <c r="G1743">
        <v>0</v>
      </c>
    </row>
    <row r="1744" spans="1:7">
      <c r="A1744" s="115" t="s">
        <v>4949</v>
      </c>
      <c r="B1744" s="113" t="s">
        <v>4950</v>
      </c>
      <c r="C1744" s="113" t="s">
        <v>4951</v>
      </c>
      <c r="D1744" t="s">
        <v>5385</v>
      </c>
      <c r="E1744" t="s">
        <v>5433</v>
      </c>
      <c r="F1744">
        <v>2</v>
      </c>
      <c r="G1744">
        <v>0</v>
      </c>
    </row>
    <row r="1745" spans="1:7">
      <c r="A1745" s="115" t="s">
        <v>5148</v>
      </c>
      <c r="B1745" s="113" t="s">
        <v>5231</v>
      </c>
      <c r="C1745" s="113" t="s">
        <v>5151</v>
      </c>
      <c r="D1745" t="s">
        <v>5266</v>
      </c>
      <c r="E1745" t="s">
        <v>5267</v>
      </c>
      <c r="F1745">
        <v>3</v>
      </c>
      <c r="G1745">
        <v>0</v>
      </c>
    </row>
    <row r="1746" spans="1:7">
      <c r="A1746" s="115" t="s">
        <v>4952</v>
      </c>
      <c r="B1746" s="113" t="s">
        <v>4953</v>
      </c>
      <c r="C1746" s="113"/>
      <c r="D1746" t="s">
        <v>5264</v>
      </c>
      <c r="E1746" t="s">
        <v>5433</v>
      </c>
      <c r="F1746">
        <v>2</v>
      </c>
      <c r="G1746">
        <v>0</v>
      </c>
    </row>
    <row r="1747" spans="1:7">
      <c r="A1747" s="115" t="s">
        <v>4954</v>
      </c>
      <c r="B1747" s="113" t="s">
        <v>4955</v>
      </c>
      <c r="C1747" s="113" t="s">
        <v>4956</v>
      </c>
      <c r="D1747" t="s">
        <v>5417</v>
      </c>
      <c r="E1747" t="s">
        <v>5433</v>
      </c>
      <c r="F1747">
        <v>2</v>
      </c>
      <c r="G1747">
        <v>0</v>
      </c>
    </row>
    <row r="1748" spans="1:7">
      <c r="A1748" s="115" t="s">
        <v>4957</v>
      </c>
      <c r="B1748" s="113" t="s">
        <v>4958</v>
      </c>
      <c r="C1748" s="113" t="s">
        <v>4956</v>
      </c>
      <c r="D1748" t="s">
        <v>5417</v>
      </c>
      <c r="E1748" t="s">
        <v>5433</v>
      </c>
      <c r="F1748">
        <v>2</v>
      </c>
      <c r="G1748">
        <v>0</v>
      </c>
    </row>
    <row r="1749" spans="1:7">
      <c r="A1749" s="115" t="s">
        <v>4959</v>
      </c>
      <c r="B1749" s="113" t="s">
        <v>4960</v>
      </c>
      <c r="C1749" s="113" t="s">
        <v>4961</v>
      </c>
      <c r="D1749" t="s">
        <v>5417</v>
      </c>
      <c r="E1749" t="s">
        <v>5433</v>
      </c>
      <c r="F1749">
        <v>2</v>
      </c>
      <c r="G1749">
        <v>0</v>
      </c>
    </row>
    <row r="1750" spans="1:7">
      <c r="A1750" s="115" t="s">
        <v>4962</v>
      </c>
      <c r="B1750" s="113" t="s">
        <v>4963</v>
      </c>
      <c r="C1750" s="113" t="s">
        <v>4964</v>
      </c>
      <c r="D1750" t="s">
        <v>5417</v>
      </c>
      <c r="E1750" t="s">
        <v>5433</v>
      </c>
      <c r="F1750">
        <v>2</v>
      </c>
      <c r="G1750">
        <v>0</v>
      </c>
    </row>
    <row r="1751" spans="1:7">
      <c r="A1751" s="115" t="s">
        <v>4965</v>
      </c>
      <c r="B1751" s="113" t="s">
        <v>4966</v>
      </c>
      <c r="C1751" s="113" t="s">
        <v>416</v>
      </c>
      <c r="D1751" t="s">
        <v>5417</v>
      </c>
      <c r="E1751" t="s">
        <v>5433</v>
      </c>
      <c r="F1751">
        <v>2</v>
      </c>
      <c r="G1751">
        <v>0</v>
      </c>
    </row>
    <row r="1752" spans="1:7">
      <c r="A1752" s="115" t="s">
        <v>4967</v>
      </c>
      <c r="B1752" s="113" t="s">
        <v>4968</v>
      </c>
      <c r="C1752" s="113" t="s">
        <v>4969</v>
      </c>
      <c r="D1752" t="s">
        <v>5417</v>
      </c>
      <c r="E1752" t="s">
        <v>5433</v>
      </c>
      <c r="F1752">
        <v>2</v>
      </c>
      <c r="G1752">
        <v>0</v>
      </c>
    </row>
    <row r="1753" spans="1:7">
      <c r="A1753" s="115" t="s">
        <v>4970</v>
      </c>
      <c r="B1753" s="113" t="s">
        <v>4971</v>
      </c>
      <c r="C1753" s="113" t="s">
        <v>4972</v>
      </c>
      <c r="D1753" t="s">
        <v>5417</v>
      </c>
      <c r="E1753" t="s">
        <v>5433</v>
      </c>
      <c r="F1753">
        <v>2</v>
      </c>
      <c r="G1753">
        <v>0</v>
      </c>
    </row>
    <row r="1754" spans="1:7">
      <c r="A1754" s="115" t="s">
        <v>4973</v>
      </c>
      <c r="B1754" s="113" t="s">
        <v>4974</v>
      </c>
      <c r="C1754" s="113" t="s">
        <v>4975</v>
      </c>
      <c r="D1754" t="s">
        <v>5417</v>
      </c>
      <c r="E1754" t="s">
        <v>5433</v>
      </c>
      <c r="F1754">
        <v>2</v>
      </c>
      <c r="G1754">
        <v>0</v>
      </c>
    </row>
    <row r="1755" spans="1:7">
      <c r="A1755" s="115" t="s">
        <v>4976</v>
      </c>
      <c r="B1755" s="113" t="s">
        <v>4977</v>
      </c>
      <c r="C1755" s="113" t="s">
        <v>4978</v>
      </c>
      <c r="D1755" t="s">
        <v>5417</v>
      </c>
      <c r="E1755" t="s">
        <v>5433</v>
      </c>
      <c r="F1755">
        <v>2</v>
      </c>
      <c r="G1755">
        <v>0</v>
      </c>
    </row>
    <row r="1756" spans="1:7">
      <c r="A1756" s="115" t="s">
        <v>4979</v>
      </c>
      <c r="B1756" s="113" t="s">
        <v>4980</v>
      </c>
      <c r="C1756" s="113" t="s">
        <v>4981</v>
      </c>
      <c r="D1756" t="s">
        <v>5417</v>
      </c>
      <c r="E1756" t="s">
        <v>5433</v>
      </c>
      <c r="F1756">
        <v>2</v>
      </c>
      <c r="G1756">
        <v>0</v>
      </c>
    </row>
    <row r="1757" spans="1:7">
      <c r="A1757" s="115" t="s">
        <v>4982</v>
      </c>
      <c r="B1757" s="113" t="s">
        <v>4983</v>
      </c>
      <c r="C1757" s="113" t="s">
        <v>4984</v>
      </c>
      <c r="D1757" t="s">
        <v>5417</v>
      </c>
      <c r="E1757" t="s">
        <v>5433</v>
      </c>
      <c r="F1757">
        <v>2</v>
      </c>
      <c r="G1757">
        <v>0</v>
      </c>
    </row>
    <row r="1758" spans="1:7">
      <c r="A1758" s="115" t="s">
        <v>4985</v>
      </c>
      <c r="B1758" s="113" t="s">
        <v>4986</v>
      </c>
      <c r="C1758" s="113" t="s">
        <v>4987</v>
      </c>
      <c r="D1758" t="s">
        <v>5417</v>
      </c>
      <c r="E1758" t="s">
        <v>5433</v>
      </c>
      <c r="F1758">
        <v>2</v>
      </c>
      <c r="G1758">
        <v>0</v>
      </c>
    </row>
    <row r="1759" spans="1:7">
      <c r="A1759" s="115" t="s">
        <v>4988</v>
      </c>
      <c r="B1759" s="113" t="s">
        <v>4989</v>
      </c>
      <c r="C1759" s="113" t="s">
        <v>4990</v>
      </c>
      <c r="D1759" t="s">
        <v>5417</v>
      </c>
      <c r="E1759" t="s">
        <v>5433</v>
      </c>
      <c r="F1759">
        <v>2</v>
      </c>
      <c r="G1759">
        <v>0</v>
      </c>
    </row>
    <row r="1760" spans="1:7">
      <c r="A1760" s="115" t="s">
        <v>4991</v>
      </c>
      <c r="B1760" s="113" t="s">
        <v>4992</v>
      </c>
      <c r="C1760" s="113" t="s">
        <v>4993</v>
      </c>
      <c r="D1760" t="s">
        <v>5417</v>
      </c>
      <c r="E1760" t="s">
        <v>5433</v>
      </c>
      <c r="F1760">
        <v>2</v>
      </c>
      <c r="G1760">
        <v>0</v>
      </c>
    </row>
    <row r="1761" spans="1:7">
      <c r="A1761" s="115" t="s">
        <v>4994</v>
      </c>
      <c r="B1761" s="113" t="s">
        <v>4995</v>
      </c>
      <c r="C1761" s="113" t="s">
        <v>4996</v>
      </c>
      <c r="D1761" t="s">
        <v>5417</v>
      </c>
      <c r="E1761" t="s">
        <v>5433</v>
      </c>
      <c r="F1761">
        <v>2</v>
      </c>
      <c r="G1761">
        <v>0</v>
      </c>
    </row>
    <row r="1762" spans="1:7">
      <c r="A1762" s="115" t="s">
        <v>4997</v>
      </c>
      <c r="B1762" s="113" t="s">
        <v>4998</v>
      </c>
      <c r="C1762" s="113" t="s">
        <v>4999</v>
      </c>
      <c r="D1762" t="s">
        <v>5417</v>
      </c>
      <c r="E1762" t="s">
        <v>5433</v>
      </c>
      <c r="F1762">
        <v>2</v>
      </c>
      <c r="G1762">
        <v>0</v>
      </c>
    </row>
    <row r="1763" spans="1:7">
      <c r="A1763" s="115" t="s">
        <v>5000</v>
      </c>
      <c r="B1763" s="113" t="s">
        <v>5001</v>
      </c>
      <c r="C1763" s="113" t="s">
        <v>5002</v>
      </c>
      <c r="D1763" t="s">
        <v>5417</v>
      </c>
      <c r="E1763" t="s">
        <v>5433</v>
      </c>
      <c r="F1763">
        <v>2</v>
      </c>
      <c r="G1763">
        <v>0</v>
      </c>
    </row>
    <row r="1764" spans="1:7">
      <c r="A1764" s="115" t="s">
        <v>5003</v>
      </c>
      <c r="B1764" s="113" t="s">
        <v>5004</v>
      </c>
      <c r="C1764" s="113" t="s">
        <v>5005</v>
      </c>
      <c r="D1764" t="s">
        <v>5417</v>
      </c>
      <c r="E1764" t="s">
        <v>5433</v>
      </c>
      <c r="F1764">
        <v>2</v>
      </c>
      <c r="G1764">
        <v>0</v>
      </c>
    </row>
    <row r="1765" spans="1:7">
      <c r="A1765" s="115" t="s">
        <v>5006</v>
      </c>
      <c r="B1765" s="113" t="s">
        <v>5007</v>
      </c>
      <c r="C1765" s="113" t="s">
        <v>5008</v>
      </c>
      <c r="D1765" t="s">
        <v>5417</v>
      </c>
      <c r="E1765" t="s">
        <v>5433</v>
      </c>
      <c r="F1765">
        <v>2</v>
      </c>
      <c r="G1765">
        <v>0</v>
      </c>
    </row>
    <row r="1766" spans="1:7">
      <c r="A1766" s="115" t="s">
        <v>5009</v>
      </c>
      <c r="B1766" s="113" t="s">
        <v>5010</v>
      </c>
      <c r="C1766" s="113" t="s">
        <v>5011</v>
      </c>
      <c r="D1766" t="s">
        <v>5417</v>
      </c>
      <c r="E1766" t="s">
        <v>5433</v>
      </c>
      <c r="F1766">
        <v>2</v>
      </c>
      <c r="G1766">
        <v>0</v>
      </c>
    </row>
    <row r="1767" spans="1:7">
      <c r="A1767" s="115" t="s">
        <v>5418</v>
      </c>
      <c r="B1767" s="113" t="s">
        <v>5419</v>
      </c>
      <c r="C1767" s="113" t="s">
        <v>5420</v>
      </c>
    </row>
    <row r="1768" spans="1:7">
      <c r="A1768" s="115" t="s">
        <v>5421</v>
      </c>
      <c r="B1768" s="113" t="s">
        <v>5422</v>
      </c>
      <c r="C1768" s="113" t="s">
        <v>434</v>
      </c>
    </row>
    <row r="1769" spans="1:7">
      <c r="A1769" s="115" t="s">
        <v>5423</v>
      </c>
      <c r="B1769" s="113" t="s">
        <v>5424</v>
      </c>
      <c r="C1769" s="113" t="s">
        <v>5425</v>
      </c>
    </row>
    <row r="1770" spans="1:7">
      <c r="A1770" s="115" t="s">
        <v>5012</v>
      </c>
      <c r="B1770" s="113" t="s">
        <v>5013</v>
      </c>
      <c r="C1770" s="113" t="s">
        <v>4956</v>
      </c>
      <c r="D1770" t="s">
        <v>5417</v>
      </c>
      <c r="E1770" t="s">
        <v>5433</v>
      </c>
      <c r="F1770">
        <v>2</v>
      </c>
      <c r="G1770">
        <v>0</v>
      </c>
    </row>
    <row r="1771" spans="1:7">
      <c r="A1771" s="115" t="s">
        <v>5014</v>
      </c>
      <c r="B1771" s="113" t="s">
        <v>4958</v>
      </c>
      <c r="C1771" s="113" t="s">
        <v>4956</v>
      </c>
      <c r="D1771" t="s">
        <v>5417</v>
      </c>
      <c r="E1771" t="s">
        <v>5433</v>
      </c>
      <c r="F1771">
        <v>2</v>
      </c>
      <c r="G1771">
        <v>0</v>
      </c>
    </row>
    <row r="1772" spans="1:7">
      <c r="A1772" s="115" t="s">
        <v>5015</v>
      </c>
      <c r="B1772" s="113" t="s">
        <v>4960</v>
      </c>
      <c r="C1772" s="113" t="s">
        <v>4961</v>
      </c>
      <c r="D1772" t="s">
        <v>5417</v>
      </c>
      <c r="E1772" t="s">
        <v>5433</v>
      </c>
      <c r="F1772">
        <v>2</v>
      </c>
      <c r="G1772">
        <v>0</v>
      </c>
    </row>
    <row r="1773" spans="1:7">
      <c r="A1773" s="115" t="s">
        <v>5016</v>
      </c>
      <c r="B1773" s="113" t="s">
        <v>4963</v>
      </c>
      <c r="C1773" s="113" t="s">
        <v>4964</v>
      </c>
      <c r="D1773" t="s">
        <v>5417</v>
      </c>
      <c r="E1773" t="s">
        <v>5433</v>
      </c>
      <c r="F1773">
        <v>2</v>
      </c>
      <c r="G1773">
        <v>0</v>
      </c>
    </row>
    <row r="1774" spans="1:7">
      <c r="A1774" s="115" t="s">
        <v>5017</v>
      </c>
      <c r="B1774" s="113" t="s">
        <v>4966</v>
      </c>
      <c r="C1774" s="113" t="s">
        <v>416</v>
      </c>
      <c r="D1774" t="s">
        <v>5417</v>
      </c>
      <c r="E1774" t="s">
        <v>5433</v>
      </c>
      <c r="F1774">
        <v>2</v>
      </c>
      <c r="G1774">
        <v>0</v>
      </c>
    </row>
    <row r="1775" spans="1:7">
      <c r="A1775" s="115" t="s">
        <v>5018</v>
      </c>
      <c r="B1775" s="113" t="s">
        <v>5019</v>
      </c>
      <c r="C1775" s="113" t="s">
        <v>4969</v>
      </c>
      <c r="D1775" t="s">
        <v>5417</v>
      </c>
      <c r="E1775" t="s">
        <v>5433</v>
      </c>
      <c r="F1775">
        <v>2</v>
      </c>
      <c r="G1775">
        <v>0</v>
      </c>
    </row>
    <row r="1776" spans="1:7">
      <c r="A1776" s="114" t="s">
        <v>5020</v>
      </c>
      <c r="B1776" s="113" t="s">
        <v>4971</v>
      </c>
      <c r="C1776" s="113" t="s">
        <v>4972</v>
      </c>
      <c r="D1776" t="s">
        <v>5417</v>
      </c>
      <c r="E1776" t="s">
        <v>5433</v>
      </c>
      <c r="F1776">
        <v>2</v>
      </c>
      <c r="G1776">
        <v>0</v>
      </c>
    </row>
    <row r="1777" spans="1:7">
      <c r="A1777" s="114" t="s">
        <v>5021</v>
      </c>
      <c r="B1777" s="113" t="s">
        <v>4974</v>
      </c>
      <c r="C1777" s="113" t="s">
        <v>4975</v>
      </c>
      <c r="D1777" t="s">
        <v>5417</v>
      </c>
      <c r="E1777" t="s">
        <v>5433</v>
      </c>
      <c r="F1777">
        <v>2</v>
      </c>
      <c r="G1777">
        <v>0</v>
      </c>
    </row>
    <row r="1778" spans="1:7">
      <c r="A1778" s="114" t="s">
        <v>5022</v>
      </c>
      <c r="B1778" s="113" t="s">
        <v>4977</v>
      </c>
      <c r="C1778" s="113" t="s">
        <v>4978</v>
      </c>
      <c r="D1778" t="s">
        <v>5417</v>
      </c>
      <c r="E1778" t="s">
        <v>5433</v>
      </c>
      <c r="F1778">
        <v>2</v>
      </c>
      <c r="G1778">
        <v>0</v>
      </c>
    </row>
    <row r="1779" spans="1:7">
      <c r="A1779" s="114" t="s">
        <v>5023</v>
      </c>
      <c r="B1779" s="113" t="s">
        <v>5024</v>
      </c>
      <c r="C1779" s="113" t="s">
        <v>4984</v>
      </c>
      <c r="D1779" t="s">
        <v>5417</v>
      </c>
      <c r="E1779" t="s">
        <v>5433</v>
      </c>
      <c r="F1779">
        <v>2</v>
      </c>
      <c r="G1779">
        <v>0</v>
      </c>
    </row>
    <row r="1780" spans="1:7">
      <c r="A1780" s="114" t="s">
        <v>5025</v>
      </c>
      <c r="B1780" s="113" t="s">
        <v>4980</v>
      </c>
      <c r="C1780" s="113" t="s">
        <v>4981</v>
      </c>
      <c r="D1780" t="s">
        <v>5417</v>
      </c>
      <c r="E1780" t="s">
        <v>5433</v>
      </c>
      <c r="F1780">
        <v>2</v>
      </c>
      <c r="G1780">
        <v>0</v>
      </c>
    </row>
    <row r="1781" spans="1:7">
      <c r="A1781" s="114" t="s">
        <v>5026</v>
      </c>
      <c r="B1781" s="113" t="s">
        <v>4989</v>
      </c>
      <c r="C1781" s="113" t="s">
        <v>4990</v>
      </c>
      <c r="D1781" t="s">
        <v>5417</v>
      </c>
      <c r="E1781" t="s">
        <v>5433</v>
      </c>
      <c r="F1781">
        <v>2</v>
      </c>
      <c r="G1781">
        <v>0</v>
      </c>
    </row>
    <row r="1782" spans="1:7">
      <c r="A1782" s="114" t="s">
        <v>5027</v>
      </c>
      <c r="B1782" s="113" t="s">
        <v>4992</v>
      </c>
      <c r="C1782" s="113" t="s">
        <v>4993</v>
      </c>
      <c r="D1782" t="s">
        <v>5417</v>
      </c>
      <c r="E1782" t="s">
        <v>5433</v>
      </c>
      <c r="F1782">
        <v>2</v>
      </c>
      <c r="G1782">
        <v>0</v>
      </c>
    </row>
    <row r="1783" spans="1:7">
      <c r="A1783" s="114" t="s">
        <v>5028</v>
      </c>
      <c r="B1783" s="113" t="s">
        <v>4995</v>
      </c>
      <c r="C1783" s="113" t="s">
        <v>4996</v>
      </c>
      <c r="D1783" t="s">
        <v>5417</v>
      </c>
      <c r="E1783" t="s">
        <v>5433</v>
      </c>
      <c r="F1783">
        <v>2</v>
      </c>
      <c r="G1783">
        <v>0</v>
      </c>
    </row>
    <row r="1784" spans="1:7">
      <c r="A1784" s="114" t="s">
        <v>5029</v>
      </c>
      <c r="B1784" s="113" t="s">
        <v>4998</v>
      </c>
      <c r="C1784" s="113" t="s">
        <v>4999</v>
      </c>
      <c r="D1784" t="s">
        <v>5417</v>
      </c>
      <c r="E1784" t="s">
        <v>5433</v>
      </c>
      <c r="F1784">
        <v>2</v>
      </c>
      <c r="G1784">
        <v>0</v>
      </c>
    </row>
    <row r="1785" spans="1:7">
      <c r="A1785" s="114" t="s">
        <v>5030</v>
      </c>
      <c r="B1785" s="113" t="s">
        <v>5001</v>
      </c>
      <c r="C1785" s="113" t="s">
        <v>5002</v>
      </c>
      <c r="D1785" t="s">
        <v>5417</v>
      </c>
      <c r="E1785" t="s">
        <v>5433</v>
      </c>
      <c r="F1785">
        <v>2</v>
      </c>
      <c r="G1785">
        <v>0</v>
      </c>
    </row>
    <row r="1786" spans="1:7">
      <c r="A1786" s="114" t="s">
        <v>5031</v>
      </c>
      <c r="B1786" s="113" t="s">
        <v>5004</v>
      </c>
      <c r="C1786" s="113" t="s">
        <v>5005</v>
      </c>
      <c r="D1786" t="s">
        <v>5417</v>
      </c>
      <c r="E1786" t="s">
        <v>5433</v>
      </c>
      <c r="F1786">
        <v>2</v>
      </c>
      <c r="G1786">
        <v>0</v>
      </c>
    </row>
    <row r="1787" spans="1:7">
      <c r="A1787" s="114" t="s">
        <v>5032</v>
      </c>
      <c r="B1787" s="113" t="s">
        <v>5033</v>
      </c>
      <c r="C1787" s="113" t="s">
        <v>5034</v>
      </c>
      <c r="D1787" t="s">
        <v>5417</v>
      </c>
      <c r="E1787" t="s">
        <v>5433</v>
      </c>
      <c r="F1787">
        <v>2</v>
      </c>
      <c r="G1787">
        <v>0</v>
      </c>
    </row>
    <row r="1788" spans="1:7">
      <c r="A1788" s="114" t="s">
        <v>5035</v>
      </c>
      <c r="B1788" s="113" t="s">
        <v>5007</v>
      </c>
      <c r="C1788" s="113" t="s">
        <v>5008</v>
      </c>
      <c r="D1788" t="s">
        <v>5417</v>
      </c>
      <c r="E1788" t="s">
        <v>5433</v>
      </c>
      <c r="F1788">
        <v>2</v>
      </c>
      <c r="G1788">
        <v>0</v>
      </c>
    </row>
    <row r="1789" spans="1:7">
      <c r="A1789" s="114" t="s">
        <v>5036</v>
      </c>
      <c r="B1789" s="113" t="s">
        <v>5010</v>
      </c>
      <c r="C1789" s="113" t="s">
        <v>5011</v>
      </c>
      <c r="D1789" t="s">
        <v>5417</v>
      </c>
      <c r="E1789" t="s">
        <v>5433</v>
      </c>
      <c r="F1789">
        <v>2</v>
      </c>
      <c r="G1789">
        <v>0</v>
      </c>
    </row>
  </sheetData>
  <sheetProtection algorithmName="SHA-512" hashValue="JI4LwsUPDUVIj39+wjB6rO8Jr5Xz3t+m1/LuuG4qQZ/ZHtt/uUdpOQvLUFSZ13FNo4RtN/A2pMhNBl0AO9FvSw==" saltValue="c6exLrxYdueMevELY14kkA==" spinCount="100000" sheet="1" autoFilter="0"/>
  <autoFilter ref="A1:J1" xr:uid="{EF7B0F82-DC52-49C0-9672-3DFDFF52157A}">
    <sortState xmlns:xlrd2="http://schemas.microsoft.com/office/spreadsheetml/2017/richdata2" ref="A2:J1789">
      <sortCondition ref="A1"/>
    </sortState>
  </autoFilter>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0DCD2-32D7-4D87-9645-F50EF0C9F4D6}">
  <sheetPr>
    <tabColor theme="5" tint="-0.499984740745262"/>
    <pageSetUpPr fitToPage="1"/>
  </sheetPr>
  <dimension ref="A3:BR331"/>
  <sheetViews>
    <sheetView showGridLines="0" zoomScale="85" zoomScaleNormal="85" zoomScaleSheetLayoutView="85" workbookViewId="0"/>
  </sheetViews>
  <sheetFormatPr defaultColWidth="2.5" defaultRowHeight="8.25" customHeight="1"/>
  <cols>
    <col min="1" max="1" width="2.3984375" style="47" customWidth="1"/>
    <col min="2" max="30" width="2.3984375" style="3" customWidth="1"/>
    <col min="31" max="54" width="2.3984375" style="4" customWidth="1"/>
    <col min="55" max="58" width="2.3984375" style="48" customWidth="1"/>
    <col min="59" max="59" width="2.5" style="4"/>
    <col min="60" max="60" width="3.69921875" style="4" bestFit="1" customWidth="1"/>
    <col min="61" max="16384" width="2.5" style="4"/>
  </cols>
  <sheetData>
    <row r="3" spans="1:58" ht="8.25" customHeight="1">
      <c r="A3" s="49"/>
      <c r="B3" s="275" t="str">
        <f ca="1">IF(O4&lt;O3+500,"組合員異動報告書","新しい様式データを支部ＨＰ等から入手してください")</f>
        <v>組合員異動報告書</v>
      </c>
      <c r="C3" s="275"/>
      <c r="D3" s="275"/>
      <c r="E3" s="275"/>
      <c r="F3" s="275"/>
      <c r="G3" s="275"/>
      <c r="H3" s="275"/>
      <c r="I3" s="275"/>
      <c r="J3" s="275"/>
      <c r="K3" s="275"/>
      <c r="L3" s="275"/>
      <c r="M3" s="275"/>
      <c r="N3" s="275"/>
      <c r="O3" s="278">
        <f>'②（一括入力用）異動報告書'!O3</f>
        <v>46035</v>
      </c>
      <c r="P3" s="278"/>
      <c r="Q3" s="278"/>
      <c r="S3" s="279" t="s">
        <v>5139</v>
      </c>
      <c r="T3" s="280"/>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70"/>
      <c r="AY3" s="553" t="s">
        <v>5050</v>
      </c>
      <c r="AZ3" s="222"/>
      <c r="BA3" s="222"/>
      <c r="BB3" s="222"/>
      <c r="BC3" s="222"/>
      <c r="BD3" s="222"/>
      <c r="BE3" s="222"/>
      <c r="BF3" s="554"/>
    </row>
    <row r="4" spans="1:58" ht="8.25" customHeight="1">
      <c r="A4" s="49"/>
      <c r="B4" s="275"/>
      <c r="C4" s="275"/>
      <c r="D4" s="275"/>
      <c r="E4" s="275"/>
      <c r="F4" s="275"/>
      <c r="G4" s="275"/>
      <c r="H4" s="275"/>
      <c r="I4" s="275"/>
      <c r="J4" s="275"/>
      <c r="K4" s="275"/>
      <c r="L4" s="275"/>
      <c r="M4" s="275"/>
      <c r="N4" s="275"/>
      <c r="O4" s="277">
        <f ca="1">TODAY()</f>
        <v>46037</v>
      </c>
      <c r="P4" s="277"/>
      <c r="Q4" s="277"/>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70"/>
      <c r="AY4" s="555"/>
      <c r="AZ4" s="183"/>
      <c r="BA4" s="183"/>
      <c r="BB4" s="183"/>
      <c r="BC4" s="183"/>
      <c r="BD4" s="183"/>
      <c r="BE4" s="183"/>
      <c r="BF4" s="556"/>
    </row>
    <row r="5" spans="1:58" ht="8.25" customHeight="1">
      <c r="B5" s="275"/>
      <c r="C5" s="275"/>
      <c r="D5" s="275"/>
      <c r="E5" s="275"/>
      <c r="F5" s="275"/>
      <c r="G5" s="275"/>
      <c r="H5" s="275"/>
      <c r="I5" s="275"/>
      <c r="J5" s="275"/>
      <c r="K5" s="275"/>
      <c r="L5" s="275"/>
      <c r="M5" s="275"/>
      <c r="N5" s="275"/>
      <c r="O5" s="276" t="s">
        <v>5210</v>
      </c>
      <c r="P5" s="276"/>
      <c r="Q5" s="276"/>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70"/>
      <c r="AY5" s="557"/>
      <c r="AZ5" s="182"/>
      <c r="BA5" s="182"/>
      <c r="BB5" s="182"/>
      <c r="BC5" s="182"/>
      <c r="BD5" s="182"/>
      <c r="BE5" s="182"/>
      <c r="BF5" s="558"/>
    </row>
    <row r="6" spans="1:58" ht="8.25" customHeight="1">
      <c r="B6" s="269" t="s">
        <v>5120</v>
      </c>
      <c r="C6" s="270"/>
      <c r="D6" s="270"/>
      <c r="E6" s="270"/>
      <c r="F6" s="270"/>
      <c r="G6" s="270"/>
      <c r="H6" s="170"/>
      <c r="I6" s="170"/>
      <c r="J6" s="170"/>
      <c r="K6" s="170"/>
      <c r="L6" s="170"/>
      <c r="M6" s="170"/>
      <c r="N6" s="170"/>
      <c r="O6" s="170"/>
      <c r="P6" s="170"/>
      <c r="Q6" s="171"/>
      <c r="S6" s="281" t="s">
        <v>5140</v>
      </c>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70"/>
      <c r="AY6" s="557"/>
      <c r="AZ6" s="182"/>
      <c r="BA6" s="182"/>
      <c r="BB6" s="182"/>
      <c r="BC6" s="182"/>
      <c r="BD6" s="182"/>
      <c r="BE6" s="182"/>
      <c r="BF6" s="558"/>
    </row>
    <row r="7" spans="1:58" ht="8.25" customHeight="1">
      <c r="B7" s="271"/>
      <c r="C7" s="272"/>
      <c r="D7" s="272"/>
      <c r="E7" s="272"/>
      <c r="F7" s="272"/>
      <c r="G7" s="272"/>
      <c r="H7" s="172"/>
      <c r="I7" s="172"/>
      <c r="J7" s="172"/>
      <c r="K7" s="172"/>
      <c r="L7" s="172"/>
      <c r="M7" s="172"/>
      <c r="N7" s="172"/>
      <c r="O7" s="172"/>
      <c r="P7" s="172"/>
      <c r="Q7" s="173"/>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70"/>
      <c r="AY7" s="557"/>
      <c r="AZ7" s="182"/>
      <c r="BA7" s="182"/>
      <c r="BB7" s="182"/>
      <c r="BC7" s="182"/>
      <c r="BD7" s="182"/>
      <c r="BE7" s="182"/>
      <c r="BF7" s="558"/>
    </row>
    <row r="8" spans="1:58" ht="8.25" customHeight="1">
      <c r="B8" s="273"/>
      <c r="C8" s="274"/>
      <c r="D8" s="274"/>
      <c r="E8" s="274"/>
      <c r="F8" s="274"/>
      <c r="G8" s="274"/>
      <c r="H8" s="174"/>
      <c r="I8" s="174"/>
      <c r="J8" s="174"/>
      <c r="K8" s="174"/>
      <c r="L8" s="174"/>
      <c r="M8" s="174"/>
      <c r="N8" s="174"/>
      <c r="O8" s="174"/>
      <c r="P8" s="174"/>
      <c r="Q8" s="175"/>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70"/>
      <c r="AY8" s="557"/>
      <c r="AZ8" s="182"/>
      <c r="BA8" s="182"/>
      <c r="BB8" s="182"/>
      <c r="BC8" s="182"/>
      <c r="BD8" s="182"/>
      <c r="BE8" s="182"/>
      <c r="BF8" s="558"/>
    </row>
    <row r="9" spans="1:58" ht="8.25" customHeight="1">
      <c r="B9" s="250" t="s">
        <v>5054</v>
      </c>
      <c r="C9" s="251"/>
      <c r="D9" s="251"/>
      <c r="E9" s="251"/>
      <c r="F9" s="251"/>
      <c r="G9" s="251"/>
      <c r="H9" s="327"/>
      <c r="I9" s="328"/>
      <c r="J9" s="328"/>
      <c r="K9" s="328"/>
      <c r="L9" s="328"/>
      <c r="M9" s="328"/>
      <c r="N9" s="328"/>
      <c r="O9" s="328"/>
      <c r="P9" s="328"/>
      <c r="Q9" s="329"/>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70"/>
      <c r="AY9" s="557"/>
      <c r="AZ9" s="182"/>
      <c r="BA9" s="182"/>
      <c r="BB9" s="182"/>
      <c r="BC9" s="182"/>
      <c r="BD9" s="182"/>
      <c r="BE9" s="182"/>
      <c r="BF9" s="558"/>
    </row>
    <row r="10" spans="1:58" ht="8.25" customHeight="1">
      <c r="B10" s="250"/>
      <c r="C10" s="251"/>
      <c r="D10" s="251"/>
      <c r="E10" s="251"/>
      <c r="F10" s="251"/>
      <c r="G10" s="251"/>
      <c r="H10" s="327"/>
      <c r="I10" s="328"/>
      <c r="J10" s="328"/>
      <c r="K10" s="328"/>
      <c r="L10" s="328"/>
      <c r="M10" s="328"/>
      <c r="N10" s="328"/>
      <c r="O10" s="328"/>
      <c r="P10" s="328"/>
      <c r="Q10" s="329"/>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70"/>
      <c r="AY10" s="557"/>
      <c r="AZ10" s="182"/>
      <c r="BA10" s="182"/>
      <c r="BB10" s="182"/>
      <c r="BC10" s="182"/>
      <c r="BD10" s="182"/>
      <c r="BE10" s="182"/>
      <c r="BF10" s="558"/>
    </row>
    <row r="11" spans="1:58" ht="8.25" customHeight="1">
      <c r="B11" s="252"/>
      <c r="C11" s="253"/>
      <c r="D11" s="253"/>
      <c r="E11" s="253"/>
      <c r="F11" s="253"/>
      <c r="G11" s="253"/>
      <c r="H11" s="330"/>
      <c r="I11" s="331"/>
      <c r="J11" s="331"/>
      <c r="K11" s="331"/>
      <c r="L11" s="331"/>
      <c r="M11" s="331"/>
      <c r="N11" s="331"/>
      <c r="O11" s="331"/>
      <c r="P11" s="331"/>
      <c r="Q11" s="332"/>
      <c r="R11" s="5"/>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70"/>
      <c r="AY11" s="557"/>
      <c r="AZ11" s="182"/>
      <c r="BA11" s="182"/>
      <c r="BB11" s="182"/>
      <c r="BC11" s="182"/>
      <c r="BD11" s="182"/>
      <c r="BE11" s="182"/>
      <c r="BF11" s="558"/>
    </row>
    <row r="12" spans="1:58" ht="8.25" customHeight="1">
      <c r="B12" s="333" t="s">
        <v>5047</v>
      </c>
      <c r="C12" s="333"/>
      <c r="D12" s="333"/>
      <c r="E12" s="333"/>
      <c r="F12" s="333"/>
      <c r="G12" s="333"/>
      <c r="H12" s="333"/>
      <c r="I12" s="333"/>
      <c r="J12" s="333"/>
      <c r="K12" s="333"/>
      <c r="L12" s="333"/>
      <c r="M12" s="333"/>
      <c r="N12" s="333"/>
      <c r="O12" s="333"/>
      <c r="P12" s="333"/>
      <c r="Q12" s="333"/>
      <c r="R12" s="5"/>
      <c r="S12" s="334" t="s">
        <v>5053</v>
      </c>
      <c r="T12" s="334"/>
      <c r="U12" s="334"/>
      <c r="V12" s="334"/>
      <c r="W12" s="334"/>
      <c r="X12" s="334"/>
      <c r="Y12" s="334"/>
      <c r="Z12" s="334"/>
      <c r="AA12" s="334"/>
      <c r="AB12" s="4"/>
      <c r="AC12" s="4"/>
      <c r="AD12" s="4"/>
      <c r="AY12" s="555"/>
      <c r="AZ12" s="183"/>
      <c r="BA12" s="183"/>
      <c r="BB12" s="183"/>
      <c r="BC12" s="183"/>
      <c r="BD12" s="183"/>
      <c r="BE12" s="183"/>
      <c r="BF12" s="556"/>
    </row>
    <row r="13" spans="1:58" ht="8.25" customHeight="1">
      <c r="B13" s="333"/>
      <c r="C13" s="333"/>
      <c r="D13" s="333"/>
      <c r="E13" s="333"/>
      <c r="F13" s="333"/>
      <c r="G13" s="333"/>
      <c r="H13" s="333"/>
      <c r="I13" s="333"/>
      <c r="J13" s="333"/>
      <c r="K13" s="333"/>
      <c r="L13" s="333"/>
      <c r="M13" s="333"/>
      <c r="N13" s="333"/>
      <c r="O13" s="333"/>
      <c r="P13" s="333"/>
      <c r="Q13" s="333"/>
      <c r="R13" s="5"/>
      <c r="S13" s="334"/>
      <c r="T13" s="334"/>
      <c r="U13" s="334"/>
      <c r="V13" s="334"/>
      <c r="W13" s="334"/>
      <c r="X13" s="334"/>
      <c r="Y13" s="334"/>
      <c r="Z13" s="334"/>
      <c r="AA13" s="334"/>
      <c r="AB13" s="4"/>
      <c r="AC13" s="4"/>
      <c r="AD13" s="4"/>
      <c r="AN13" s="5"/>
      <c r="AO13" s="5"/>
      <c r="AP13" s="5"/>
      <c r="AQ13" s="5"/>
    </row>
    <row r="14" spans="1:58" ht="8.25" customHeight="1">
      <c r="B14" s="333"/>
      <c r="C14" s="333"/>
      <c r="D14" s="333"/>
      <c r="E14" s="333"/>
      <c r="F14" s="333"/>
      <c r="G14" s="333"/>
      <c r="H14" s="333"/>
      <c r="I14" s="333"/>
      <c r="J14" s="333"/>
      <c r="K14" s="333"/>
      <c r="L14" s="333"/>
      <c r="M14" s="333"/>
      <c r="N14" s="333"/>
      <c r="O14" s="333"/>
      <c r="P14" s="333"/>
      <c r="Q14" s="333"/>
      <c r="R14" s="4"/>
      <c r="S14" s="262" t="s">
        <v>5490</v>
      </c>
      <c r="T14" s="262"/>
      <c r="U14" s="262"/>
      <c r="V14" s="262"/>
      <c r="W14" s="262"/>
      <c r="X14" s="262"/>
      <c r="Y14" s="262"/>
      <c r="Z14" s="262"/>
      <c r="AA14" s="262"/>
      <c r="AB14" s="262" t="s">
        <v>5488</v>
      </c>
      <c r="AC14" s="262"/>
      <c r="AD14" s="262"/>
      <c r="AE14" s="262"/>
      <c r="AF14" s="262"/>
      <c r="AG14" s="262"/>
      <c r="AH14" s="262"/>
      <c r="AI14" s="262" t="s">
        <v>5489</v>
      </c>
      <c r="AJ14" s="262"/>
      <c r="AK14" s="262"/>
      <c r="AL14" s="262"/>
      <c r="AM14" s="262"/>
      <c r="AN14" s="262"/>
      <c r="AO14" s="262"/>
      <c r="AP14" s="262"/>
      <c r="AQ14" s="262"/>
      <c r="AR14" s="184" t="s">
        <v>5493</v>
      </c>
      <c r="AS14" s="184"/>
      <c r="AT14" s="184"/>
      <c r="AU14" s="184"/>
      <c r="AV14" s="184"/>
      <c r="AW14" s="184"/>
      <c r="AX14" s="184"/>
      <c r="AY14" s="184"/>
      <c r="AZ14" s="184"/>
      <c r="BA14" s="184"/>
      <c r="BB14" s="184"/>
      <c r="BC14" s="184"/>
      <c r="BD14" s="184"/>
      <c r="BE14" s="184"/>
      <c r="BF14" s="184"/>
    </row>
    <row r="15" spans="1:58" ht="8.25" customHeight="1">
      <c r="B15" s="335" t="s">
        <v>5038</v>
      </c>
      <c r="C15" s="335"/>
      <c r="D15" s="562"/>
      <c r="E15" s="562"/>
      <c r="F15" s="335" t="s">
        <v>5044</v>
      </c>
      <c r="G15" s="335"/>
      <c r="H15" s="562"/>
      <c r="I15" s="562"/>
      <c r="J15" s="182" t="s">
        <v>5045</v>
      </c>
      <c r="K15" s="182"/>
      <c r="L15" s="564"/>
      <c r="M15" s="564"/>
      <c r="N15" s="182" t="s">
        <v>5046</v>
      </c>
      <c r="O15" s="182"/>
      <c r="P15" s="4"/>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185"/>
      <c r="AS15" s="185"/>
      <c r="AT15" s="185"/>
      <c r="AU15" s="185"/>
      <c r="AV15" s="185"/>
      <c r="AW15" s="185"/>
      <c r="AX15" s="185"/>
      <c r="AY15" s="185"/>
      <c r="AZ15" s="185"/>
      <c r="BA15" s="185"/>
      <c r="BB15" s="185"/>
      <c r="BC15" s="185"/>
      <c r="BD15" s="185"/>
      <c r="BE15" s="185"/>
      <c r="BF15" s="185"/>
    </row>
    <row r="16" spans="1:58" ht="8.25" customHeight="1">
      <c r="B16" s="336"/>
      <c r="C16" s="336"/>
      <c r="D16" s="563"/>
      <c r="E16" s="563"/>
      <c r="F16" s="336"/>
      <c r="G16" s="336"/>
      <c r="H16" s="563"/>
      <c r="I16" s="563"/>
      <c r="J16" s="183"/>
      <c r="K16" s="183"/>
      <c r="L16" s="565"/>
      <c r="M16" s="565"/>
      <c r="N16" s="183"/>
      <c r="O16" s="183"/>
      <c r="P16" s="4"/>
      <c r="Q16" s="4"/>
      <c r="R16" s="4"/>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185"/>
      <c r="AS16" s="185"/>
      <c r="AT16" s="185"/>
      <c r="AU16" s="185"/>
      <c r="AV16" s="185"/>
      <c r="AW16" s="185"/>
      <c r="AX16" s="185"/>
      <c r="AY16" s="185"/>
      <c r="AZ16" s="185"/>
      <c r="BA16" s="185"/>
      <c r="BB16" s="185"/>
      <c r="BC16" s="185"/>
      <c r="BD16" s="185"/>
      <c r="BE16" s="185"/>
      <c r="BF16" s="185"/>
    </row>
    <row r="17" spans="1:70" ht="8.25" customHeight="1">
      <c r="B17" s="182" t="s">
        <v>5048</v>
      </c>
      <c r="C17" s="182"/>
      <c r="D17" s="182"/>
      <c r="E17" s="559"/>
      <c r="F17" s="559"/>
      <c r="G17" s="559"/>
      <c r="H17" s="559"/>
      <c r="I17" s="559"/>
      <c r="J17" s="559"/>
      <c r="K17" s="559"/>
      <c r="L17" s="559"/>
      <c r="M17" s="559"/>
      <c r="N17" s="559"/>
      <c r="O17" s="559"/>
      <c r="P17" s="559"/>
      <c r="Q17" s="559"/>
      <c r="R17" s="4"/>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185"/>
      <c r="AS17" s="185"/>
      <c r="AT17" s="185"/>
      <c r="AU17" s="185"/>
      <c r="AV17" s="185"/>
      <c r="AW17" s="185"/>
      <c r="AX17" s="185"/>
      <c r="AY17" s="185"/>
      <c r="AZ17" s="185"/>
      <c r="BA17" s="185"/>
      <c r="BB17" s="185"/>
      <c r="BC17" s="185"/>
      <c r="BD17" s="185"/>
      <c r="BE17" s="185"/>
      <c r="BF17" s="185"/>
    </row>
    <row r="18" spans="1:70" ht="8.25" customHeight="1">
      <c r="B18" s="183"/>
      <c r="C18" s="183"/>
      <c r="D18" s="183"/>
      <c r="E18" s="560"/>
      <c r="F18" s="560"/>
      <c r="G18" s="560"/>
      <c r="H18" s="560"/>
      <c r="I18" s="560"/>
      <c r="J18" s="560"/>
      <c r="K18" s="560"/>
      <c r="L18" s="560"/>
      <c r="M18" s="560"/>
      <c r="N18" s="560"/>
      <c r="O18" s="560"/>
      <c r="P18" s="560"/>
      <c r="Q18" s="560"/>
      <c r="R18" s="4"/>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185"/>
      <c r="AS18" s="185"/>
      <c r="AT18" s="185"/>
      <c r="AU18" s="185"/>
      <c r="AV18" s="185"/>
      <c r="AW18" s="185"/>
      <c r="AX18" s="185"/>
      <c r="AY18" s="185"/>
      <c r="AZ18" s="185"/>
      <c r="BA18" s="185"/>
      <c r="BB18" s="185"/>
      <c r="BC18" s="185"/>
      <c r="BD18" s="185"/>
      <c r="BE18" s="185"/>
      <c r="BF18" s="185"/>
    </row>
    <row r="19" spans="1:70" ht="8.25" customHeight="1">
      <c r="B19" s="222" t="s">
        <v>5116</v>
      </c>
      <c r="C19" s="222"/>
      <c r="D19" s="222"/>
      <c r="E19" s="222" t="s">
        <v>5040</v>
      </c>
      <c r="F19" s="222"/>
      <c r="G19" s="222"/>
      <c r="H19" s="561"/>
      <c r="I19" s="561"/>
      <c r="J19" s="561"/>
      <c r="K19" s="561"/>
      <c r="L19" s="561"/>
      <c r="M19" s="561"/>
      <c r="N19" s="561"/>
      <c r="O19" s="561"/>
      <c r="P19" s="561"/>
      <c r="Q19" s="561"/>
      <c r="R19" s="4"/>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185"/>
      <c r="AS19" s="185"/>
      <c r="AT19" s="185"/>
      <c r="AU19" s="185"/>
      <c r="AV19" s="185"/>
      <c r="AW19" s="185"/>
      <c r="AX19" s="185"/>
      <c r="AY19" s="185"/>
      <c r="AZ19" s="185"/>
      <c r="BA19" s="185"/>
      <c r="BB19" s="185"/>
      <c r="BC19" s="185"/>
      <c r="BD19" s="185"/>
      <c r="BE19" s="185"/>
      <c r="BF19" s="185"/>
    </row>
    <row r="20" spans="1:70" ht="8.25" customHeight="1">
      <c r="B20" s="183"/>
      <c r="C20" s="183"/>
      <c r="D20" s="183"/>
      <c r="E20" s="183"/>
      <c r="F20" s="183"/>
      <c r="G20" s="183"/>
      <c r="H20" s="560"/>
      <c r="I20" s="560"/>
      <c r="J20" s="560"/>
      <c r="K20" s="560"/>
      <c r="L20" s="560"/>
      <c r="M20" s="560"/>
      <c r="N20" s="560"/>
      <c r="O20" s="560"/>
      <c r="P20" s="560"/>
      <c r="Q20" s="560"/>
      <c r="R20" s="4"/>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185"/>
      <c r="AS20" s="185"/>
      <c r="AT20" s="185"/>
      <c r="AU20" s="185"/>
      <c r="AV20" s="185"/>
      <c r="AW20" s="185"/>
      <c r="AX20" s="185"/>
      <c r="AY20" s="185"/>
      <c r="AZ20" s="185"/>
      <c r="BA20" s="185"/>
      <c r="BB20" s="185"/>
      <c r="BC20" s="185"/>
      <c r="BD20" s="185"/>
      <c r="BE20" s="185"/>
      <c r="BF20" s="185"/>
    </row>
    <row r="21" spans="1:70" ht="8.25" customHeight="1">
      <c r="B21" s="222" t="s">
        <v>5049</v>
      </c>
      <c r="C21" s="222"/>
      <c r="D21" s="222"/>
      <c r="E21" s="561"/>
      <c r="F21" s="561"/>
      <c r="G21" s="561"/>
      <c r="H21" s="561"/>
      <c r="I21" s="561"/>
      <c r="J21" s="561"/>
      <c r="K21" s="561"/>
      <c r="L21" s="561"/>
      <c r="M21" s="561"/>
      <c r="N21" s="561"/>
      <c r="O21" s="561"/>
      <c r="P21" s="561"/>
      <c r="Q21" s="561"/>
      <c r="R21" s="4"/>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185"/>
      <c r="AS21" s="185"/>
      <c r="AT21" s="185"/>
      <c r="AU21" s="185"/>
      <c r="AV21" s="185"/>
      <c r="AW21" s="185"/>
      <c r="AX21" s="185"/>
      <c r="AY21" s="185"/>
      <c r="AZ21" s="185"/>
      <c r="BA21" s="185"/>
      <c r="BB21" s="185"/>
      <c r="BC21" s="185"/>
      <c r="BD21" s="185"/>
      <c r="BE21" s="185"/>
      <c r="BF21" s="185"/>
    </row>
    <row r="22" spans="1:70" ht="8.25" customHeight="1">
      <c r="B22" s="183"/>
      <c r="C22" s="183"/>
      <c r="D22" s="183"/>
      <c r="E22" s="560"/>
      <c r="F22" s="560"/>
      <c r="G22" s="560"/>
      <c r="H22" s="560"/>
      <c r="I22" s="560"/>
      <c r="J22" s="560"/>
      <c r="K22" s="560"/>
      <c r="L22" s="560"/>
      <c r="M22" s="560"/>
      <c r="N22" s="560"/>
      <c r="O22" s="560"/>
      <c r="P22" s="560"/>
      <c r="Q22" s="560"/>
      <c r="R22" s="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186"/>
      <c r="AS22" s="186"/>
      <c r="AT22" s="186"/>
      <c r="AU22" s="186"/>
      <c r="AV22" s="186"/>
      <c r="AW22" s="186"/>
      <c r="AX22" s="186"/>
      <c r="AY22" s="186"/>
      <c r="AZ22" s="186"/>
      <c r="BA22" s="186"/>
      <c r="BB22" s="186"/>
      <c r="BC22" s="186"/>
      <c r="BD22" s="186"/>
      <c r="BE22" s="186"/>
      <c r="BF22" s="186"/>
    </row>
    <row r="23" spans="1:70" ht="8.25" customHeight="1">
      <c r="B23" s="4"/>
      <c r="C23" s="4"/>
      <c r="D23" s="4"/>
      <c r="E23" s="4"/>
      <c r="F23" s="4"/>
      <c r="G23" s="4"/>
      <c r="H23" s="4"/>
      <c r="I23" s="4"/>
    </row>
    <row r="24" spans="1:70" ht="8.25" customHeight="1">
      <c r="B24" s="298" t="s">
        <v>5051</v>
      </c>
      <c r="C24" s="299"/>
      <c r="D24" s="299"/>
      <c r="E24" s="299"/>
      <c r="F24" s="299"/>
      <c r="G24" s="299"/>
      <c r="H24" s="299"/>
      <c r="I24" s="299"/>
      <c r="J24" s="299"/>
      <c r="K24" s="299"/>
      <c r="L24" s="299"/>
      <c r="M24" s="299"/>
      <c r="N24" s="299"/>
      <c r="O24" s="299"/>
      <c r="P24" s="299"/>
      <c r="Q24" s="299"/>
      <c r="R24" s="300"/>
      <c r="S24" s="307" t="s">
        <v>5106</v>
      </c>
      <c r="T24" s="308"/>
      <c r="U24" s="308"/>
      <c r="V24" s="308"/>
      <c r="W24" s="308"/>
      <c r="X24" s="308"/>
      <c r="Y24" s="308"/>
      <c r="Z24" s="308"/>
      <c r="AA24" s="309"/>
      <c r="AB24" s="316" t="s">
        <v>5141</v>
      </c>
      <c r="AC24" s="317"/>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317"/>
      <c r="AZ24" s="317"/>
      <c r="BA24" s="317"/>
      <c r="BB24" s="318"/>
      <c r="BC24" s="195" t="s">
        <v>5117</v>
      </c>
      <c r="BD24" s="196"/>
      <c r="BE24" s="196"/>
      <c r="BF24" s="197"/>
    </row>
    <row r="25" spans="1:70" ht="8.25" customHeight="1">
      <c r="B25" s="301"/>
      <c r="C25" s="302"/>
      <c r="D25" s="302"/>
      <c r="E25" s="302"/>
      <c r="F25" s="302"/>
      <c r="G25" s="302"/>
      <c r="H25" s="302"/>
      <c r="I25" s="302"/>
      <c r="J25" s="302"/>
      <c r="K25" s="302"/>
      <c r="L25" s="302"/>
      <c r="M25" s="302"/>
      <c r="N25" s="302"/>
      <c r="O25" s="302"/>
      <c r="P25" s="302"/>
      <c r="Q25" s="302"/>
      <c r="R25" s="303"/>
      <c r="S25" s="310"/>
      <c r="T25" s="311"/>
      <c r="U25" s="311"/>
      <c r="V25" s="311"/>
      <c r="W25" s="311"/>
      <c r="X25" s="311"/>
      <c r="Y25" s="311"/>
      <c r="Z25" s="311"/>
      <c r="AA25" s="312"/>
      <c r="AB25" s="319"/>
      <c r="AC25" s="320"/>
      <c r="AD25" s="320"/>
      <c r="AE25" s="320"/>
      <c r="AF25" s="320"/>
      <c r="AG25" s="320"/>
      <c r="AH25" s="320"/>
      <c r="AI25" s="320"/>
      <c r="AJ25" s="320"/>
      <c r="AK25" s="320"/>
      <c r="AL25" s="320"/>
      <c r="AM25" s="320"/>
      <c r="AN25" s="320"/>
      <c r="AO25" s="320"/>
      <c r="AP25" s="320"/>
      <c r="AQ25" s="320"/>
      <c r="AR25" s="320"/>
      <c r="AS25" s="320"/>
      <c r="AT25" s="320"/>
      <c r="AU25" s="320"/>
      <c r="AV25" s="320"/>
      <c r="AW25" s="320"/>
      <c r="AX25" s="320"/>
      <c r="AY25" s="320"/>
      <c r="AZ25" s="320"/>
      <c r="BA25" s="320"/>
      <c r="BB25" s="321"/>
      <c r="BC25" s="198" t="s">
        <v>5118</v>
      </c>
      <c r="BD25" s="199"/>
      <c r="BE25" s="199"/>
      <c r="BF25" s="200"/>
    </row>
    <row r="26" spans="1:70" ht="7.5" customHeight="1">
      <c r="B26" s="304"/>
      <c r="C26" s="305"/>
      <c r="D26" s="305"/>
      <c r="E26" s="305"/>
      <c r="F26" s="305"/>
      <c r="G26" s="305"/>
      <c r="H26" s="305"/>
      <c r="I26" s="305"/>
      <c r="J26" s="305"/>
      <c r="K26" s="305"/>
      <c r="L26" s="305"/>
      <c r="M26" s="305"/>
      <c r="N26" s="305"/>
      <c r="O26" s="305"/>
      <c r="P26" s="305"/>
      <c r="Q26" s="305"/>
      <c r="R26" s="306"/>
      <c r="S26" s="313"/>
      <c r="T26" s="314"/>
      <c r="U26" s="314"/>
      <c r="V26" s="314"/>
      <c r="W26" s="314"/>
      <c r="X26" s="314"/>
      <c r="Y26" s="314"/>
      <c r="Z26" s="314"/>
      <c r="AA26" s="315"/>
      <c r="AB26" s="322"/>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4"/>
      <c r="BC26" s="201" t="s">
        <v>5119</v>
      </c>
      <c r="BD26" s="202"/>
      <c r="BE26" s="202"/>
      <c r="BF26" s="203"/>
      <c r="BG26" s="6"/>
      <c r="BH26" s="6"/>
      <c r="BI26" s="6"/>
      <c r="BJ26" s="6"/>
      <c r="BK26" s="6"/>
      <c r="BL26" s="6"/>
      <c r="BM26" s="6"/>
      <c r="BN26" s="6"/>
      <c r="BO26" s="6"/>
      <c r="BP26" s="6"/>
      <c r="BQ26" s="6"/>
      <c r="BR26" s="6"/>
    </row>
    <row r="27" spans="1:70" ht="10.5" customHeight="1">
      <c r="A27" s="337"/>
      <c r="B27" s="288" t="s">
        <v>5234</v>
      </c>
      <c r="C27" s="289"/>
      <c r="D27" s="289"/>
      <c r="E27" s="289"/>
      <c r="F27" s="289"/>
      <c r="G27" s="289"/>
      <c r="H27" s="289"/>
      <c r="I27" s="289"/>
      <c r="J27" s="289"/>
      <c r="K27" s="338" t="s">
        <v>5129</v>
      </c>
      <c r="L27" s="339"/>
      <c r="M27" s="339"/>
      <c r="N27" s="340"/>
      <c r="O27" s="343" t="s">
        <v>5130</v>
      </c>
      <c r="P27" s="289"/>
      <c r="Q27" s="289"/>
      <c r="R27" s="344"/>
      <c r="S27" s="346" t="s">
        <v>5056</v>
      </c>
      <c r="T27" s="347"/>
      <c r="U27" s="347"/>
      <c r="V27" s="347"/>
      <c r="W27" s="347"/>
      <c r="X27" s="347"/>
      <c r="Y27" s="347"/>
      <c r="Z27" s="347"/>
      <c r="AA27" s="348"/>
      <c r="AB27" s="352" t="s">
        <v>5058</v>
      </c>
      <c r="AC27" s="353"/>
      <c r="AD27" s="353"/>
      <c r="AE27" s="353"/>
      <c r="AF27" s="353"/>
      <c r="AG27" s="353"/>
      <c r="AH27" s="354"/>
      <c r="AI27" s="358" t="s">
        <v>5059</v>
      </c>
      <c r="AJ27" s="359"/>
      <c r="AK27" s="359"/>
      <c r="AL27" s="359"/>
      <c r="AM27" s="359"/>
      <c r="AN27" s="359"/>
      <c r="AO27" s="359"/>
      <c r="AP27" s="359"/>
      <c r="AQ27" s="360"/>
      <c r="AR27" s="284" t="s">
        <v>5256</v>
      </c>
      <c r="AS27" s="284"/>
      <c r="AT27" s="284"/>
      <c r="AU27" s="284"/>
      <c r="AV27" s="284"/>
      <c r="AW27" s="284"/>
      <c r="AX27" s="284"/>
      <c r="AY27" s="284"/>
      <c r="AZ27" s="285"/>
      <c r="BA27" s="432" t="s">
        <v>5125</v>
      </c>
      <c r="BB27" s="433"/>
      <c r="BC27" s="571"/>
      <c r="BD27" s="572"/>
      <c r="BE27" s="573"/>
      <c r="BF27" s="188"/>
      <c r="BG27" s="6"/>
      <c r="BH27" s="6"/>
      <c r="BI27" s="6"/>
      <c r="BJ27" s="6"/>
      <c r="BK27" s="6"/>
      <c r="BL27" s="6"/>
      <c r="BM27" s="6"/>
      <c r="BN27" s="6"/>
      <c r="BO27" s="6"/>
      <c r="BP27" s="6"/>
      <c r="BQ27" s="6"/>
      <c r="BR27" s="6"/>
    </row>
    <row r="28" spans="1:70" ht="10.5" customHeight="1">
      <c r="A28" s="337"/>
      <c r="B28" s="290"/>
      <c r="C28" s="291"/>
      <c r="D28" s="291"/>
      <c r="E28" s="291"/>
      <c r="F28" s="291"/>
      <c r="G28" s="291"/>
      <c r="H28" s="291"/>
      <c r="I28" s="291"/>
      <c r="J28" s="291"/>
      <c r="K28" s="341"/>
      <c r="L28" s="291"/>
      <c r="M28" s="291"/>
      <c r="N28" s="342"/>
      <c r="O28" s="341"/>
      <c r="P28" s="291"/>
      <c r="Q28" s="291"/>
      <c r="R28" s="345"/>
      <c r="S28" s="349"/>
      <c r="T28" s="350"/>
      <c r="U28" s="350"/>
      <c r="V28" s="350"/>
      <c r="W28" s="350"/>
      <c r="X28" s="350"/>
      <c r="Y28" s="350"/>
      <c r="Z28" s="350"/>
      <c r="AA28" s="351"/>
      <c r="AB28" s="355"/>
      <c r="AC28" s="356"/>
      <c r="AD28" s="356"/>
      <c r="AE28" s="356"/>
      <c r="AF28" s="356"/>
      <c r="AG28" s="356"/>
      <c r="AH28" s="357"/>
      <c r="AI28" s="361"/>
      <c r="AJ28" s="362"/>
      <c r="AK28" s="362"/>
      <c r="AL28" s="362"/>
      <c r="AM28" s="362"/>
      <c r="AN28" s="362"/>
      <c r="AO28" s="362"/>
      <c r="AP28" s="362"/>
      <c r="AQ28" s="363"/>
      <c r="AR28" s="286"/>
      <c r="AS28" s="286"/>
      <c r="AT28" s="286"/>
      <c r="AU28" s="286"/>
      <c r="AV28" s="286"/>
      <c r="AW28" s="286"/>
      <c r="AX28" s="286"/>
      <c r="AY28" s="286"/>
      <c r="AZ28" s="287"/>
      <c r="BA28" s="429" t="s">
        <v>5126</v>
      </c>
      <c r="BB28" s="434"/>
      <c r="BC28" s="566"/>
      <c r="BD28" s="567"/>
      <c r="BE28" s="574"/>
      <c r="BF28" s="190"/>
      <c r="BG28" s="6"/>
      <c r="BH28" s="6"/>
      <c r="BI28" s="6"/>
      <c r="BJ28" s="6"/>
      <c r="BK28" s="6"/>
      <c r="BL28" s="6"/>
      <c r="BM28" s="6"/>
      <c r="BN28" s="6"/>
      <c r="BO28" s="6"/>
      <c r="BP28" s="6"/>
      <c r="BQ28" s="6"/>
      <c r="BR28" s="6"/>
    </row>
    <row r="29" spans="1:70" ht="10.5" customHeight="1">
      <c r="A29" s="337"/>
      <c r="B29" s="288" t="s">
        <v>5055</v>
      </c>
      <c r="C29" s="289"/>
      <c r="D29" s="289"/>
      <c r="E29" s="289"/>
      <c r="F29" s="289"/>
      <c r="G29" s="289"/>
      <c r="H29" s="289"/>
      <c r="I29" s="289"/>
      <c r="J29" s="289"/>
      <c r="K29" s="384" t="s">
        <v>5127</v>
      </c>
      <c r="L29" s="385"/>
      <c r="M29" s="385"/>
      <c r="N29" s="386"/>
      <c r="O29" s="384" t="s">
        <v>5128</v>
      </c>
      <c r="P29" s="385"/>
      <c r="Q29" s="385"/>
      <c r="R29" s="435"/>
      <c r="S29" s="292" t="s">
        <v>5057</v>
      </c>
      <c r="T29" s="293"/>
      <c r="U29" s="293"/>
      <c r="V29" s="293"/>
      <c r="W29" s="293"/>
      <c r="X29" s="293"/>
      <c r="Y29" s="293"/>
      <c r="Z29" s="293"/>
      <c r="AA29" s="294"/>
      <c r="AB29" s="355"/>
      <c r="AC29" s="356"/>
      <c r="AD29" s="356"/>
      <c r="AE29" s="356"/>
      <c r="AF29" s="356"/>
      <c r="AG29" s="356"/>
      <c r="AH29" s="357"/>
      <c r="AI29" s="426" t="s">
        <v>5123</v>
      </c>
      <c r="AJ29" s="427"/>
      <c r="AK29" s="427"/>
      <c r="AL29" s="427"/>
      <c r="AM29" s="427"/>
      <c r="AN29" s="427"/>
      <c r="AO29" s="427"/>
      <c r="AP29" s="427"/>
      <c r="AQ29" s="428"/>
      <c r="AR29" s="284" t="s">
        <v>5061</v>
      </c>
      <c r="AS29" s="284"/>
      <c r="AT29" s="284"/>
      <c r="AU29" s="284"/>
      <c r="AV29" s="284"/>
      <c r="AW29" s="284"/>
      <c r="AX29" s="284"/>
      <c r="AY29" s="284"/>
      <c r="AZ29" s="284"/>
      <c r="BA29" s="284"/>
      <c r="BB29" s="284"/>
      <c r="BC29" s="566"/>
      <c r="BD29" s="567"/>
      <c r="BE29" s="568" t="s">
        <v>5122</v>
      </c>
      <c r="BF29" s="268"/>
      <c r="BG29" s="6"/>
      <c r="BH29" s="6"/>
      <c r="BI29" s="6"/>
      <c r="BJ29" s="6"/>
      <c r="BK29" s="6"/>
      <c r="BL29" s="6"/>
      <c r="BM29" s="6"/>
      <c r="BN29" s="6"/>
      <c r="BO29" s="6"/>
      <c r="BP29" s="6"/>
      <c r="BQ29" s="6"/>
      <c r="BR29" s="6"/>
    </row>
    <row r="30" spans="1:70" ht="10.5" customHeight="1">
      <c r="A30" s="337"/>
      <c r="B30" s="290"/>
      <c r="C30" s="291"/>
      <c r="D30" s="291"/>
      <c r="E30" s="291"/>
      <c r="F30" s="291"/>
      <c r="G30" s="291"/>
      <c r="H30" s="291"/>
      <c r="I30" s="291"/>
      <c r="J30" s="291"/>
      <c r="K30" s="343"/>
      <c r="L30" s="289"/>
      <c r="M30" s="289"/>
      <c r="N30" s="387"/>
      <c r="O30" s="343"/>
      <c r="P30" s="289"/>
      <c r="Q30" s="289"/>
      <c r="R30" s="344"/>
      <c r="S30" s="295"/>
      <c r="T30" s="296"/>
      <c r="U30" s="296"/>
      <c r="V30" s="296"/>
      <c r="W30" s="296"/>
      <c r="X30" s="296"/>
      <c r="Y30" s="296"/>
      <c r="Z30" s="296"/>
      <c r="AA30" s="297"/>
      <c r="AB30" s="355"/>
      <c r="AC30" s="356"/>
      <c r="AD30" s="356"/>
      <c r="AE30" s="356"/>
      <c r="AF30" s="356"/>
      <c r="AG30" s="356"/>
      <c r="AH30" s="357"/>
      <c r="AI30" s="429" t="s">
        <v>5124</v>
      </c>
      <c r="AJ30" s="430"/>
      <c r="AK30" s="430"/>
      <c r="AL30" s="430"/>
      <c r="AM30" s="430"/>
      <c r="AN30" s="430"/>
      <c r="AO30" s="430"/>
      <c r="AP30" s="430"/>
      <c r="AQ30" s="431"/>
      <c r="AR30" s="284"/>
      <c r="AS30" s="284"/>
      <c r="AT30" s="284"/>
      <c r="AU30" s="284"/>
      <c r="AV30" s="284"/>
      <c r="AW30" s="284"/>
      <c r="AX30" s="284"/>
      <c r="AY30" s="284"/>
      <c r="AZ30" s="284"/>
      <c r="BA30" s="284"/>
      <c r="BB30" s="284"/>
      <c r="BC30" s="193"/>
      <c r="BD30" s="569"/>
      <c r="BE30" s="570" t="s">
        <v>5121</v>
      </c>
      <c r="BF30" s="266"/>
      <c r="BG30" s="6"/>
      <c r="BH30" s="6"/>
      <c r="BI30" s="6"/>
      <c r="BJ30" s="6"/>
      <c r="BK30" s="6"/>
      <c r="BL30" s="6"/>
      <c r="BM30" s="6"/>
      <c r="BN30" s="6"/>
      <c r="BO30" s="6"/>
      <c r="BP30" s="6"/>
      <c r="BQ30" s="6"/>
      <c r="BR30" s="6"/>
    </row>
    <row r="31" spans="1:70" ht="10.5" customHeight="1">
      <c r="A31" s="337"/>
      <c r="B31" s="377" t="s">
        <v>5039</v>
      </c>
      <c r="C31" s="378"/>
      <c r="D31" s="379"/>
      <c r="E31" s="380" t="s">
        <v>5041</v>
      </c>
      <c r="F31" s="380"/>
      <c r="G31" s="381" t="s">
        <v>5042</v>
      </c>
      <c r="H31" s="382"/>
      <c r="I31" s="381" t="s">
        <v>5043</v>
      </c>
      <c r="J31" s="383"/>
      <c r="K31" s="388"/>
      <c r="L31" s="389"/>
      <c r="M31" s="389"/>
      <c r="N31" s="390"/>
      <c r="O31" s="388"/>
      <c r="P31" s="389"/>
      <c r="Q31" s="389"/>
      <c r="R31" s="436"/>
      <c r="S31" s="370" t="s">
        <v>5039</v>
      </c>
      <c r="T31" s="371"/>
      <c r="U31" s="371"/>
      <c r="V31" s="372" t="s">
        <v>5041</v>
      </c>
      <c r="W31" s="372"/>
      <c r="X31" s="372" t="s">
        <v>5042</v>
      </c>
      <c r="Y31" s="372"/>
      <c r="Z31" s="372" t="s">
        <v>5043</v>
      </c>
      <c r="AA31" s="373"/>
      <c r="AB31" s="374"/>
      <c r="AC31" s="375"/>
      <c r="AD31" s="375"/>
      <c r="AE31" s="375"/>
      <c r="AF31" s="375"/>
      <c r="AG31" s="375"/>
      <c r="AH31" s="376"/>
      <c r="AI31" s="369" t="s">
        <v>5039</v>
      </c>
      <c r="AJ31" s="369"/>
      <c r="AK31" s="369"/>
      <c r="AL31" s="364" t="s">
        <v>5041</v>
      </c>
      <c r="AM31" s="364"/>
      <c r="AN31" s="364" t="s">
        <v>5042</v>
      </c>
      <c r="AO31" s="364"/>
      <c r="AP31" s="364" t="s">
        <v>5043</v>
      </c>
      <c r="AQ31" s="364"/>
      <c r="AR31" s="368" t="s">
        <v>5039</v>
      </c>
      <c r="AS31" s="369"/>
      <c r="AT31" s="369"/>
      <c r="AU31" s="364" t="s">
        <v>5041</v>
      </c>
      <c r="AV31" s="364"/>
      <c r="AW31" s="364" t="s">
        <v>5042</v>
      </c>
      <c r="AX31" s="364"/>
      <c r="AY31" s="364" t="s">
        <v>5043</v>
      </c>
      <c r="AZ31" s="365"/>
      <c r="BA31" s="366" t="s">
        <v>5052</v>
      </c>
      <c r="BB31" s="367"/>
      <c r="BC31" s="191"/>
      <c r="BD31" s="575"/>
      <c r="BE31" s="80"/>
      <c r="BF31" s="50"/>
      <c r="BG31" s="6"/>
      <c r="BH31" s="6"/>
      <c r="BI31" s="6"/>
      <c r="BJ31" s="6"/>
      <c r="BK31" s="6"/>
      <c r="BL31" s="6"/>
      <c r="BM31" s="6"/>
      <c r="BN31" s="6"/>
      <c r="BO31" s="6"/>
      <c r="BP31" s="6"/>
      <c r="BQ31" s="6"/>
      <c r="BR31" s="6"/>
    </row>
    <row r="32" spans="1:70" ht="8.1" customHeight="1">
      <c r="A32" s="391">
        <v>1</v>
      </c>
      <c r="B32" s="392"/>
      <c r="C32" s="393"/>
      <c r="D32" s="393"/>
      <c r="E32" s="393"/>
      <c r="F32" s="393"/>
      <c r="G32" s="393"/>
      <c r="H32" s="393"/>
      <c r="I32" s="393"/>
      <c r="J32" s="394"/>
      <c r="K32" s="399"/>
      <c r="L32" s="393"/>
      <c r="M32" s="393"/>
      <c r="N32" s="394"/>
      <c r="O32" s="399"/>
      <c r="P32" s="393"/>
      <c r="Q32" s="393"/>
      <c r="R32" s="401"/>
      <c r="S32" s="257" t="s">
        <v>5060</v>
      </c>
      <c r="T32" s="177"/>
      <c r="U32" s="204"/>
      <c r="V32" s="204"/>
      <c r="W32" s="204"/>
      <c r="X32" s="204"/>
      <c r="Y32" s="204"/>
      <c r="Z32" s="204"/>
      <c r="AA32" s="207"/>
      <c r="AB32" s="235" t="s">
        <v>5104</v>
      </c>
      <c r="AC32" s="236"/>
      <c r="AD32" s="236"/>
      <c r="AE32" s="236"/>
      <c r="AF32" s="236"/>
      <c r="AG32" s="237"/>
      <c r="AH32" s="238"/>
      <c r="AI32" s="176" t="s">
        <v>5060</v>
      </c>
      <c r="AJ32" s="177"/>
      <c r="AK32" s="204"/>
      <c r="AL32" s="204"/>
      <c r="AM32" s="204"/>
      <c r="AN32" s="204"/>
      <c r="AO32" s="204"/>
      <c r="AP32" s="204"/>
      <c r="AQ32" s="204"/>
      <c r="AR32" s="176" t="s">
        <v>5060</v>
      </c>
      <c r="AS32" s="177"/>
      <c r="AT32" s="204"/>
      <c r="AU32" s="204"/>
      <c r="AV32" s="204"/>
      <c r="AW32" s="204"/>
      <c r="AX32" s="204"/>
      <c r="AY32" s="204"/>
      <c r="AZ32" s="207"/>
      <c r="BA32" s="210"/>
      <c r="BB32" s="211"/>
      <c r="BC32" s="584"/>
      <c r="BD32" s="576"/>
      <c r="BE32" s="164"/>
      <c r="BF32" s="165"/>
    </row>
    <row r="33" spans="1:58" ht="8.1" customHeight="1">
      <c r="A33" s="391"/>
      <c r="B33" s="395"/>
      <c r="C33" s="245"/>
      <c r="D33" s="245"/>
      <c r="E33" s="245"/>
      <c r="F33" s="245"/>
      <c r="G33" s="245"/>
      <c r="H33" s="245"/>
      <c r="I33" s="245"/>
      <c r="J33" s="246"/>
      <c r="K33" s="244"/>
      <c r="L33" s="245"/>
      <c r="M33" s="245"/>
      <c r="N33" s="246"/>
      <c r="O33" s="244"/>
      <c r="P33" s="245"/>
      <c r="Q33" s="245"/>
      <c r="R33" s="402"/>
      <c r="S33" s="258"/>
      <c r="T33" s="179"/>
      <c r="U33" s="205"/>
      <c r="V33" s="205"/>
      <c r="W33" s="205"/>
      <c r="X33" s="205"/>
      <c r="Y33" s="205"/>
      <c r="Z33" s="205"/>
      <c r="AA33" s="208"/>
      <c r="AB33" s="254" t="s">
        <v>5105</v>
      </c>
      <c r="AC33" s="255"/>
      <c r="AD33" s="255"/>
      <c r="AE33" s="255"/>
      <c r="AF33" s="255"/>
      <c r="AG33" s="256"/>
      <c r="AH33" s="239"/>
      <c r="AI33" s="178"/>
      <c r="AJ33" s="179"/>
      <c r="AK33" s="205"/>
      <c r="AL33" s="205"/>
      <c r="AM33" s="205"/>
      <c r="AN33" s="205"/>
      <c r="AO33" s="205"/>
      <c r="AP33" s="205"/>
      <c r="AQ33" s="205"/>
      <c r="AR33" s="178"/>
      <c r="AS33" s="179"/>
      <c r="AT33" s="205"/>
      <c r="AU33" s="205"/>
      <c r="AV33" s="205"/>
      <c r="AW33" s="205"/>
      <c r="AX33" s="205"/>
      <c r="AY33" s="205"/>
      <c r="AZ33" s="208"/>
      <c r="BA33" s="212"/>
      <c r="BB33" s="213"/>
      <c r="BC33" s="585"/>
      <c r="BD33" s="577"/>
      <c r="BE33" s="166"/>
      <c r="BF33" s="167"/>
    </row>
    <row r="34" spans="1:58" ht="8.1" customHeight="1">
      <c r="A34" s="391"/>
      <c r="B34" s="396"/>
      <c r="C34" s="397"/>
      <c r="D34" s="397"/>
      <c r="E34" s="397"/>
      <c r="F34" s="397"/>
      <c r="G34" s="397"/>
      <c r="H34" s="397"/>
      <c r="I34" s="397"/>
      <c r="J34" s="398"/>
      <c r="K34" s="400"/>
      <c r="L34" s="397"/>
      <c r="M34" s="397"/>
      <c r="N34" s="398"/>
      <c r="O34" s="400"/>
      <c r="P34" s="397"/>
      <c r="Q34" s="397"/>
      <c r="R34" s="403"/>
      <c r="S34" s="259"/>
      <c r="T34" s="181"/>
      <c r="U34" s="206"/>
      <c r="V34" s="206"/>
      <c r="W34" s="206"/>
      <c r="X34" s="206"/>
      <c r="Y34" s="206"/>
      <c r="Z34" s="206"/>
      <c r="AA34" s="209"/>
      <c r="AB34" s="254" t="s">
        <v>5101</v>
      </c>
      <c r="AC34" s="255"/>
      <c r="AD34" s="255"/>
      <c r="AE34" s="255"/>
      <c r="AF34" s="255"/>
      <c r="AG34" s="256"/>
      <c r="AH34" s="239"/>
      <c r="AI34" s="180"/>
      <c r="AJ34" s="181"/>
      <c r="AK34" s="206"/>
      <c r="AL34" s="206"/>
      <c r="AM34" s="206"/>
      <c r="AN34" s="206"/>
      <c r="AO34" s="206"/>
      <c r="AP34" s="206"/>
      <c r="AQ34" s="206"/>
      <c r="AR34" s="180"/>
      <c r="AS34" s="181"/>
      <c r="AT34" s="206"/>
      <c r="AU34" s="206"/>
      <c r="AV34" s="206"/>
      <c r="AW34" s="206"/>
      <c r="AX34" s="206"/>
      <c r="AY34" s="206"/>
      <c r="AZ34" s="209"/>
      <c r="BA34" s="214"/>
      <c r="BB34" s="215"/>
      <c r="BC34" s="83"/>
      <c r="BD34" s="84"/>
      <c r="BE34" s="166"/>
      <c r="BF34" s="167"/>
    </row>
    <row r="35" spans="1:58" ht="8.1" customHeight="1">
      <c r="A35" s="391"/>
      <c r="B35" s="416" t="s">
        <v>5037</v>
      </c>
      <c r="C35" s="417"/>
      <c r="D35" s="407"/>
      <c r="E35" s="407"/>
      <c r="F35" s="407"/>
      <c r="G35" s="407"/>
      <c r="H35" s="407"/>
      <c r="I35" s="407"/>
      <c r="J35" s="407"/>
      <c r="K35" s="241"/>
      <c r="L35" s="242"/>
      <c r="M35" s="242"/>
      <c r="N35" s="243"/>
      <c r="O35" s="241"/>
      <c r="P35" s="242"/>
      <c r="Q35" s="242"/>
      <c r="R35" s="409"/>
      <c r="S35" s="411"/>
      <c r="T35" s="412"/>
      <c r="U35" s="412"/>
      <c r="V35" s="412"/>
      <c r="W35" s="412"/>
      <c r="X35" s="412"/>
      <c r="Y35" s="412"/>
      <c r="Z35" s="412"/>
      <c r="AA35" s="413"/>
      <c r="AB35" s="254" t="s">
        <v>5102</v>
      </c>
      <c r="AC35" s="255"/>
      <c r="AD35" s="255"/>
      <c r="AE35" s="255"/>
      <c r="AF35" s="255"/>
      <c r="AG35" s="256"/>
      <c r="AH35" s="239"/>
      <c r="AI35" s="241"/>
      <c r="AJ35" s="242"/>
      <c r="AK35" s="242"/>
      <c r="AL35" s="242"/>
      <c r="AM35" s="242"/>
      <c r="AN35" s="242"/>
      <c r="AO35" s="242"/>
      <c r="AP35" s="242"/>
      <c r="AQ35" s="243"/>
      <c r="AR35" s="578"/>
      <c r="AS35" s="579"/>
      <c r="AT35" s="579"/>
      <c r="AU35" s="579"/>
      <c r="AV35" s="579"/>
      <c r="AW35" s="579"/>
      <c r="AX35" s="579"/>
      <c r="AY35" s="579"/>
      <c r="AZ35" s="579"/>
      <c r="BA35" s="579"/>
      <c r="BB35" s="580"/>
      <c r="BC35" s="83"/>
      <c r="BD35" s="84"/>
      <c r="BE35" s="166"/>
      <c r="BF35" s="167"/>
    </row>
    <row r="36" spans="1:58" ht="8.1" customHeight="1">
      <c r="A36" s="391"/>
      <c r="B36" s="258"/>
      <c r="C36" s="179"/>
      <c r="D36" s="205"/>
      <c r="E36" s="205"/>
      <c r="F36" s="205"/>
      <c r="G36" s="205"/>
      <c r="H36" s="205"/>
      <c r="I36" s="205"/>
      <c r="J36" s="205"/>
      <c r="K36" s="244"/>
      <c r="L36" s="245"/>
      <c r="M36" s="245"/>
      <c r="N36" s="246"/>
      <c r="O36" s="244"/>
      <c r="P36" s="245"/>
      <c r="Q36" s="245"/>
      <c r="R36" s="402"/>
      <c r="S36" s="212"/>
      <c r="T36" s="414"/>
      <c r="U36" s="414"/>
      <c r="V36" s="414"/>
      <c r="W36" s="414"/>
      <c r="X36" s="414"/>
      <c r="Y36" s="414"/>
      <c r="Z36" s="414"/>
      <c r="AA36" s="213"/>
      <c r="AB36" s="254" t="s">
        <v>5103</v>
      </c>
      <c r="AC36" s="255"/>
      <c r="AD36" s="255"/>
      <c r="AE36" s="255"/>
      <c r="AF36" s="255"/>
      <c r="AG36" s="256"/>
      <c r="AH36" s="239"/>
      <c r="AI36" s="244"/>
      <c r="AJ36" s="245"/>
      <c r="AK36" s="245"/>
      <c r="AL36" s="245"/>
      <c r="AM36" s="245"/>
      <c r="AN36" s="245"/>
      <c r="AO36" s="245"/>
      <c r="AP36" s="245"/>
      <c r="AQ36" s="246"/>
      <c r="AR36" s="578"/>
      <c r="AS36" s="579"/>
      <c r="AT36" s="579"/>
      <c r="AU36" s="579"/>
      <c r="AV36" s="579"/>
      <c r="AW36" s="579"/>
      <c r="AX36" s="579"/>
      <c r="AY36" s="579"/>
      <c r="AZ36" s="579"/>
      <c r="BA36" s="579"/>
      <c r="BB36" s="580"/>
      <c r="BC36" s="83"/>
      <c r="BD36" s="84"/>
      <c r="BE36" s="166"/>
      <c r="BF36" s="167"/>
    </row>
    <row r="37" spans="1:58" ht="8.1" customHeight="1">
      <c r="A37" s="391"/>
      <c r="B37" s="418"/>
      <c r="C37" s="419"/>
      <c r="D37" s="408"/>
      <c r="E37" s="408"/>
      <c r="F37" s="408"/>
      <c r="G37" s="408"/>
      <c r="H37" s="408"/>
      <c r="I37" s="408"/>
      <c r="J37" s="408"/>
      <c r="K37" s="247"/>
      <c r="L37" s="248"/>
      <c r="M37" s="248"/>
      <c r="N37" s="249"/>
      <c r="O37" s="247"/>
      <c r="P37" s="248"/>
      <c r="Q37" s="248"/>
      <c r="R37" s="410"/>
      <c r="S37" s="214"/>
      <c r="T37" s="415"/>
      <c r="U37" s="415"/>
      <c r="V37" s="415"/>
      <c r="W37" s="415"/>
      <c r="X37" s="415"/>
      <c r="Y37" s="415"/>
      <c r="Z37" s="415"/>
      <c r="AA37" s="215"/>
      <c r="AB37" s="404"/>
      <c r="AC37" s="405"/>
      <c r="AD37" s="405"/>
      <c r="AE37" s="405"/>
      <c r="AF37" s="405"/>
      <c r="AG37" s="406"/>
      <c r="AH37" s="240"/>
      <c r="AI37" s="247"/>
      <c r="AJ37" s="248"/>
      <c r="AK37" s="248"/>
      <c r="AL37" s="248"/>
      <c r="AM37" s="248"/>
      <c r="AN37" s="248"/>
      <c r="AO37" s="248"/>
      <c r="AP37" s="248"/>
      <c r="AQ37" s="249"/>
      <c r="AR37" s="581"/>
      <c r="AS37" s="582"/>
      <c r="AT37" s="582"/>
      <c r="AU37" s="582"/>
      <c r="AV37" s="582"/>
      <c r="AW37" s="582"/>
      <c r="AX37" s="582"/>
      <c r="AY37" s="582"/>
      <c r="AZ37" s="582"/>
      <c r="BA37" s="582"/>
      <c r="BB37" s="583"/>
      <c r="BC37" s="85"/>
      <c r="BD37" s="86"/>
      <c r="BE37" s="168"/>
      <c r="BF37" s="169"/>
    </row>
    <row r="38" spans="1:58" ht="8.1" customHeight="1">
      <c r="A38" s="391">
        <v>2</v>
      </c>
      <c r="B38" s="392"/>
      <c r="C38" s="393"/>
      <c r="D38" s="393"/>
      <c r="E38" s="393"/>
      <c r="F38" s="393"/>
      <c r="G38" s="393"/>
      <c r="H38" s="393"/>
      <c r="I38" s="393"/>
      <c r="J38" s="394"/>
      <c r="K38" s="399"/>
      <c r="L38" s="393"/>
      <c r="M38" s="393"/>
      <c r="N38" s="394"/>
      <c r="O38" s="399"/>
      <c r="P38" s="393"/>
      <c r="Q38" s="393"/>
      <c r="R38" s="401"/>
      <c r="S38" s="257" t="s">
        <v>5060</v>
      </c>
      <c r="T38" s="177"/>
      <c r="U38" s="204"/>
      <c r="V38" s="204"/>
      <c r="W38" s="204"/>
      <c r="X38" s="204"/>
      <c r="Y38" s="204"/>
      <c r="Z38" s="204"/>
      <c r="AA38" s="207"/>
      <c r="AB38" s="235" t="s">
        <v>5104</v>
      </c>
      <c r="AC38" s="236"/>
      <c r="AD38" s="236"/>
      <c r="AE38" s="236"/>
      <c r="AF38" s="236"/>
      <c r="AG38" s="237"/>
      <c r="AH38" s="238"/>
      <c r="AI38" s="176" t="s">
        <v>5060</v>
      </c>
      <c r="AJ38" s="177"/>
      <c r="AK38" s="204"/>
      <c r="AL38" s="204"/>
      <c r="AM38" s="204"/>
      <c r="AN38" s="204"/>
      <c r="AO38" s="204"/>
      <c r="AP38" s="204"/>
      <c r="AQ38" s="204"/>
      <c r="AR38" s="176" t="s">
        <v>5060</v>
      </c>
      <c r="AS38" s="177"/>
      <c r="AT38" s="204"/>
      <c r="AU38" s="204"/>
      <c r="AV38" s="204"/>
      <c r="AW38" s="204"/>
      <c r="AX38" s="204"/>
      <c r="AY38" s="204"/>
      <c r="AZ38" s="207"/>
      <c r="BA38" s="210"/>
      <c r="BB38" s="211"/>
      <c r="BC38" s="584"/>
      <c r="BD38" s="576"/>
      <c r="BE38" s="164"/>
      <c r="BF38" s="165"/>
    </row>
    <row r="39" spans="1:58" ht="8.1" customHeight="1">
      <c r="A39" s="391"/>
      <c r="B39" s="395"/>
      <c r="C39" s="245"/>
      <c r="D39" s="245"/>
      <c r="E39" s="245"/>
      <c r="F39" s="245"/>
      <c r="G39" s="245"/>
      <c r="H39" s="245"/>
      <c r="I39" s="245"/>
      <c r="J39" s="246"/>
      <c r="K39" s="244"/>
      <c r="L39" s="245"/>
      <c r="M39" s="245"/>
      <c r="N39" s="246"/>
      <c r="O39" s="244"/>
      <c r="P39" s="245"/>
      <c r="Q39" s="245"/>
      <c r="R39" s="402"/>
      <c r="S39" s="258"/>
      <c r="T39" s="179"/>
      <c r="U39" s="205"/>
      <c r="V39" s="205"/>
      <c r="W39" s="205"/>
      <c r="X39" s="205"/>
      <c r="Y39" s="205"/>
      <c r="Z39" s="205"/>
      <c r="AA39" s="208"/>
      <c r="AB39" s="254" t="s">
        <v>5105</v>
      </c>
      <c r="AC39" s="255"/>
      <c r="AD39" s="255"/>
      <c r="AE39" s="255"/>
      <c r="AF39" s="255"/>
      <c r="AG39" s="256"/>
      <c r="AH39" s="239"/>
      <c r="AI39" s="178"/>
      <c r="AJ39" s="179"/>
      <c r="AK39" s="205"/>
      <c r="AL39" s="205"/>
      <c r="AM39" s="205"/>
      <c r="AN39" s="205"/>
      <c r="AO39" s="205"/>
      <c r="AP39" s="205"/>
      <c r="AQ39" s="205"/>
      <c r="AR39" s="178"/>
      <c r="AS39" s="179"/>
      <c r="AT39" s="205"/>
      <c r="AU39" s="205"/>
      <c r="AV39" s="205"/>
      <c r="AW39" s="205"/>
      <c r="AX39" s="205"/>
      <c r="AY39" s="205"/>
      <c r="AZ39" s="208"/>
      <c r="BA39" s="212"/>
      <c r="BB39" s="213"/>
      <c r="BC39" s="585"/>
      <c r="BD39" s="577"/>
      <c r="BE39" s="166"/>
      <c r="BF39" s="167"/>
    </row>
    <row r="40" spans="1:58" ht="8.1" customHeight="1">
      <c r="A40" s="391"/>
      <c r="B40" s="396"/>
      <c r="C40" s="397"/>
      <c r="D40" s="397"/>
      <c r="E40" s="397"/>
      <c r="F40" s="397"/>
      <c r="G40" s="397"/>
      <c r="H40" s="397"/>
      <c r="I40" s="397"/>
      <c r="J40" s="398"/>
      <c r="K40" s="400"/>
      <c r="L40" s="397"/>
      <c r="M40" s="397"/>
      <c r="N40" s="398"/>
      <c r="O40" s="400"/>
      <c r="P40" s="397"/>
      <c r="Q40" s="397"/>
      <c r="R40" s="403"/>
      <c r="S40" s="259"/>
      <c r="T40" s="181"/>
      <c r="U40" s="206"/>
      <c r="V40" s="206"/>
      <c r="W40" s="206"/>
      <c r="X40" s="206"/>
      <c r="Y40" s="206"/>
      <c r="Z40" s="206"/>
      <c r="AA40" s="209"/>
      <c r="AB40" s="254" t="s">
        <v>5101</v>
      </c>
      <c r="AC40" s="255"/>
      <c r="AD40" s="255"/>
      <c r="AE40" s="255"/>
      <c r="AF40" s="255"/>
      <c r="AG40" s="256"/>
      <c r="AH40" s="239"/>
      <c r="AI40" s="180"/>
      <c r="AJ40" s="181"/>
      <c r="AK40" s="206"/>
      <c r="AL40" s="206"/>
      <c r="AM40" s="206"/>
      <c r="AN40" s="206"/>
      <c r="AO40" s="206"/>
      <c r="AP40" s="206"/>
      <c r="AQ40" s="206"/>
      <c r="AR40" s="180"/>
      <c r="AS40" s="181"/>
      <c r="AT40" s="206"/>
      <c r="AU40" s="206"/>
      <c r="AV40" s="206"/>
      <c r="AW40" s="206"/>
      <c r="AX40" s="206"/>
      <c r="AY40" s="206"/>
      <c r="AZ40" s="209"/>
      <c r="BA40" s="214"/>
      <c r="BB40" s="215"/>
      <c r="BC40" s="83"/>
      <c r="BD40" s="84"/>
      <c r="BE40" s="166"/>
      <c r="BF40" s="167"/>
    </row>
    <row r="41" spans="1:58" ht="8.1" customHeight="1">
      <c r="A41" s="391"/>
      <c r="B41" s="416" t="s">
        <v>5037</v>
      </c>
      <c r="C41" s="417"/>
      <c r="D41" s="407"/>
      <c r="E41" s="407"/>
      <c r="F41" s="407"/>
      <c r="G41" s="407"/>
      <c r="H41" s="407"/>
      <c r="I41" s="407"/>
      <c r="J41" s="407"/>
      <c r="K41" s="241"/>
      <c r="L41" s="242"/>
      <c r="M41" s="242"/>
      <c r="N41" s="243"/>
      <c r="O41" s="241"/>
      <c r="P41" s="242"/>
      <c r="Q41" s="242"/>
      <c r="R41" s="409"/>
      <c r="S41" s="411"/>
      <c r="T41" s="412"/>
      <c r="U41" s="412"/>
      <c r="V41" s="412"/>
      <c r="W41" s="412"/>
      <c r="X41" s="412"/>
      <c r="Y41" s="412"/>
      <c r="Z41" s="412"/>
      <c r="AA41" s="413"/>
      <c r="AB41" s="254" t="s">
        <v>5102</v>
      </c>
      <c r="AC41" s="255"/>
      <c r="AD41" s="255"/>
      <c r="AE41" s="255"/>
      <c r="AF41" s="255"/>
      <c r="AG41" s="256"/>
      <c r="AH41" s="239"/>
      <c r="AI41" s="241"/>
      <c r="AJ41" s="242"/>
      <c r="AK41" s="242"/>
      <c r="AL41" s="242"/>
      <c r="AM41" s="242"/>
      <c r="AN41" s="242"/>
      <c r="AO41" s="242"/>
      <c r="AP41" s="242"/>
      <c r="AQ41" s="243"/>
      <c r="AR41" s="578"/>
      <c r="AS41" s="579"/>
      <c r="AT41" s="579"/>
      <c r="AU41" s="579"/>
      <c r="AV41" s="579"/>
      <c r="AW41" s="579"/>
      <c r="AX41" s="579"/>
      <c r="AY41" s="579"/>
      <c r="AZ41" s="579"/>
      <c r="BA41" s="579"/>
      <c r="BB41" s="580"/>
      <c r="BC41" s="83"/>
      <c r="BD41" s="84"/>
      <c r="BE41" s="166"/>
      <c r="BF41" s="167"/>
    </row>
    <row r="42" spans="1:58" ht="8.1" customHeight="1">
      <c r="A42" s="391"/>
      <c r="B42" s="258"/>
      <c r="C42" s="179"/>
      <c r="D42" s="205"/>
      <c r="E42" s="205"/>
      <c r="F42" s="205"/>
      <c r="G42" s="205"/>
      <c r="H42" s="205"/>
      <c r="I42" s="205"/>
      <c r="J42" s="205"/>
      <c r="K42" s="244"/>
      <c r="L42" s="245"/>
      <c r="M42" s="245"/>
      <c r="N42" s="246"/>
      <c r="O42" s="244"/>
      <c r="P42" s="245"/>
      <c r="Q42" s="245"/>
      <c r="R42" s="402"/>
      <c r="S42" s="212"/>
      <c r="T42" s="414"/>
      <c r="U42" s="414"/>
      <c r="V42" s="414"/>
      <c r="W42" s="414"/>
      <c r="X42" s="414"/>
      <c r="Y42" s="414"/>
      <c r="Z42" s="414"/>
      <c r="AA42" s="213"/>
      <c r="AB42" s="254" t="s">
        <v>5103</v>
      </c>
      <c r="AC42" s="255"/>
      <c r="AD42" s="255"/>
      <c r="AE42" s="255"/>
      <c r="AF42" s="255"/>
      <c r="AG42" s="256"/>
      <c r="AH42" s="239"/>
      <c r="AI42" s="244"/>
      <c r="AJ42" s="245"/>
      <c r="AK42" s="245"/>
      <c r="AL42" s="245"/>
      <c r="AM42" s="245"/>
      <c r="AN42" s="245"/>
      <c r="AO42" s="245"/>
      <c r="AP42" s="245"/>
      <c r="AQ42" s="246"/>
      <c r="AR42" s="578"/>
      <c r="AS42" s="579"/>
      <c r="AT42" s="579"/>
      <c r="AU42" s="579"/>
      <c r="AV42" s="579"/>
      <c r="AW42" s="579"/>
      <c r="AX42" s="579"/>
      <c r="AY42" s="579"/>
      <c r="AZ42" s="579"/>
      <c r="BA42" s="579"/>
      <c r="BB42" s="580"/>
      <c r="BC42" s="83"/>
      <c r="BD42" s="84"/>
      <c r="BE42" s="166"/>
      <c r="BF42" s="167"/>
    </row>
    <row r="43" spans="1:58" ht="8.1" customHeight="1">
      <c r="A43" s="391"/>
      <c r="B43" s="418"/>
      <c r="C43" s="419"/>
      <c r="D43" s="408"/>
      <c r="E43" s="408"/>
      <c r="F43" s="408"/>
      <c r="G43" s="408"/>
      <c r="H43" s="408"/>
      <c r="I43" s="408"/>
      <c r="J43" s="408"/>
      <c r="K43" s="247"/>
      <c r="L43" s="248"/>
      <c r="M43" s="248"/>
      <c r="N43" s="249"/>
      <c r="O43" s="247"/>
      <c r="P43" s="248"/>
      <c r="Q43" s="248"/>
      <c r="R43" s="410"/>
      <c r="S43" s="214"/>
      <c r="T43" s="415"/>
      <c r="U43" s="415"/>
      <c r="V43" s="415"/>
      <c r="W43" s="415"/>
      <c r="X43" s="415"/>
      <c r="Y43" s="415"/>
      <c r="Z43" s="415"/>
      <c r="AA43" s="215"/>
      <c r="AB43" s="404"/>
      <c r="AC43" s="405"/>
      <c r="AD43" s="405"/>
      <c r="AE43" s="405"/>
      <c r="AF43" s="405"/>
      <c r="AG43" s="406"/>
      <c r="AH43" s="240"/>
      <c r="AI43" s="247"/>
      <c r="AJ43" s="248"/>
      <c r="AK43" s="248"/>
      <c r="AL43" s="248"/>
      <c r="AM43" s="248"/>
      <c r="AN43" s="248"/>
      <c r="AO43" s="248"/>
      <c r="AP43" s="248"/>
      <c r="AQ43" s="249"/>
      <c r="AR43" s="581"/>
      <c r="AS43" s="582"/>
      <c r="AT43" s="582"/>
      <c r="AU43" s="582"/>
      <c r="AV43" s="582"/>
      <c r="AW43" s="582"/>
      <c r="AX43" s="582"/>
      <c r="AY43" s="582"/>
      <c r="AZ43" s="582"/>
      <c r="BA43" s="582"/>
      <c r="BB43" s="583"/>
      <c r="BC43" s="85"/>
      <c r="BD43" s="86"/>
      <c r="BE43" s="168"/>
      <c r="BF43" s="169"/>
    </row>
    <row r="44" spans="1:58" ht="8.1" customHeight="1">
      <c r="A44" s="391">
        <v>3</v>
      </c>
      <c r="B44" s="392"/>
      <c r="C44" s="393"/>
      <c r="D44" s="393"/>
      <c r="E44" s="393"/>
      <c r="F44" s="393"/>
      <c r="G44" s="393"/>
      <c r="H44" s="393"/>
      <c r="I44" s="393"/>
      <c r="J44" s="394"/>
      <c r="K44" s="399"/>
      <c r="L44" s="393"/>
      <c r="M44" s="393"/>
      <c r="N44" s="394"/>
      <c r="O44" s="399"/>
      <c r="P44" s="393"/>
      <c r="Q44" s="393"/>
      <c r="R44" s="401"/>
      <c r="S44" s="257" t="s">
        <v>5060</v>
      </c>
      <c r="T44" s="177"/>
      <c r="U44" s="204"/>
      <c r="V44" s="204"/>
      <c r="W44" s="204"/>
      <c r="X44" s="204"/>
      <c r="Y44" s="204"/>
      <c r="Z44" s="204"/>
      <c r="AA44" s="207"/>
      <c r="AB44" s="235" t="s">
        <v>5104</v>
      </c>
      <c r="AC44" s="236"/>
      <c r="AD44" s="236"/>
      <c r="AE44" s="236"/>
      <c r="AF44" s="236"/>
      <c r="AG44" s="237"/>
      <c r="AH44" s="238"/>
      <c r="AI44" s="176" t="s">
        <v>5060</v>
      </c>
      <c r="AJ44" s="177"/>
      <c r="AK44" s="204"/>
      <c r="AL44" s="204"/>
      <c r="AM44" s="204"/>
      <c r="AN44" s="204"/>
      <c r="AO44" s="204"/>
      <c r="AP44" s="204"/>
      <c r="AQ44" s="204"/>
      <c r="AR44" s="176" t="s">
        <v>5060</v>
      </c>
      <c r="AS44" s="177"/>
      <c r="AT44" s="204"/>
      <c r="AU44" s="204"/>
      <c r="AV44" s="204"/>
      <c r="AW44" s="204"/>
      <c r="AX44" s="204"/>
      <c r="AY44" s="204"/>
      <c r="AZ44" s="207"/>
      <c r="BA44" s="210"/>
      <c r="BB44" s="211"/>
      <c r="BC44" s="584"/>
      <c r="BD44" s="576"/>
      <c r="BE44" s="164"/>
      <c r="BF44" s="165"/>
    </row>
    <row r="45" spans="1:58" ht="8.1" customHeight="1">
      <c r="A45" s="391"/>
      <c r="B45" s="395"/>
      <c r="C45" s="245"/>
      <c r="D45" s="245"/>
      <c r="E45" s="245"/>
      <c r="F45" s="245"/>
      <c r="G45" s="245"/>
      <c r="H45" s="245"/>
      <c r="I45" s="245"/>
      <c r="J45" s="246"/>
      <c r="K45" s="244"/>
      <c r="L45" s="245"/>
      <c r="M45" s="245"/>
      <c r="N45" s="246"/>
      <c r="O45" s="244"/>
      <c r="P45" s="245"/>
      <c r="Q45" s="245"/>
      <c r="R45" s="402"/>
      <c r="S45" s="258"/>
      <c r="T45" s="179"/>
      <c r="U45" s="205"/>
      <c r="V45" s="205"/>
      <c r="W45" s="205"/>
      <c r="X45" s="205"/>
      <c r="Y45" s="205"/>
      <c r="Z45" s="205"/>
      <c r="AA45" s="208"/>
      <c r="AB45" s="254" t="s">
        <v>5105</v>
      </c>
      <c r="AC45" s="255"/>
      <c r="AD45" s="255"/>
      <c r="AE45" s="255"/>
      <c r="AF45" s="255"/>
      <c r="AG45" s="256"/>
      <c r="AH45" s="239"/>
      <c r="AI45" s="178"/>
      <c r="AJ45" s="179"/>
      <c r="AK45" s="205"/>
      <c r="AL45" s="205"/>
      <c r="AM45" s="205"/>
      <c r="AN45" s="205"/>
      <c r="AO45" s="205"/>
      <c r="AP45" s="205"/>
      <c r="AQ45" s="205"/>
      <c r="AR45" s="178"/>
      <c r="AS45" s="179"/>
      <c r="AT45" s="205"/>
      <c r="AU45" s="205"/>
      <c r="AV45" s="205"/>
      <c r="AW45" s="205"/>
      <c r="AX45" s="205"/>
      <c r="AY45" s="205"/>
      <c r="AZ45" s="208"/>
      <c r="BA45" s="212"/>
      <c r="BB45" s="213"/>
      <c r="BC45" s="585"/>
      <c r="BD45" s="577"/>
      <c r="BE45" s="166"/>
      <c r="BF45" s="167"/>
    </row>
    <row r="46" spans="1:58" ht="8.1" customHeight="1">
      <c r="A46" s="391"/>
      <c r="B46" s="396"/>
      <c r="C46" s="397"/>
      <c r="D46" s="397"/>
      <c r="E46" s="397"/>
      <c r="F46" s="397"/>
      <c r="G46" s="397"/>
      <c r="H46" s="397"/>
      <c r="I46" s="397"/>
      <c r="J46" s="398"/>
      <c r="K46" s="400"/>
      <c r="L46" s="397"/>
      <c r="M46" s="397"/>
      <c r="N46" s="398"/>
      <c r="O46" s="400"/>
      <c r="P46" s="397"/>
      <c r="Q46" s="397"/>
      <c r="R46" s="403"/>
      <c r="S46" s="259"/>
      <c r="T46" s="181"/>
      <c r="U46" s="206"/>
      <c r="V46" s="206"/>
      <c r="W46" s="206"/>
      <c r="X46" s="206"/>
      <c r="Y46" s="206"/>
      <c r="Z46" s="206"/>
      <c r="AA46" s="209"/>
      <c r="AB46" s="254" t="s">
        <v>5101</v>
      </c>
      <c r="AC46" s="255"/>
      <c r="AD46" s="255"/>
      <c r="AE46" s="255"/>
      <c r="AF46" s="255"/>
      <c r="AG46" s="256"/>
      <c r="AH46" s="239"/>
      <c r="AI46" s="180"/>
      <c r="AJ46" s="181"/>
      <c r="AK46" s="206"/>
      <c r="AL46" s="206"/>
      <c r="AM46" s="206"/>
      <c r="AN46" s="206"/>
      <c r="AO46" s="206"/>
      <c r="AP46" s="206"/>
      <c r="AQ46" s="206"/>
      <c r="AR46" s="180"/>
      <c r="AS46" s="181"/>
      <c r="AT46" s="206"/>
      <c r="AU46" s="206"/>
      <c r="AV46" s="206"/>
      <c r="AW46" s="206"/>
      <c r="AX46" s="206"/>
      <c r="AY46" s="206"/>
      <c r="AZ46" s="209"/>
      <c r="BA46" s="214"/>
      <c r="BB46" s="215"/>
      <c r="BC46" s="83"/>
      <c r="BD46" s="84"/>
      <c r="BE46" s="166"/>
      <c r="BF46" s="167"/>
    </row>
    <row r="47" spans="1:58" ht="8.1" customHeight="1">
      <c r="A47" s="391"/>
      <c r="B47" s="416" t="s">
        <v>5037</v>
      </c>
      <c r="C47" s="417"/>
      <c r="D47" s="407"/>
      <c r="E47" s="407"/>
      <c r="F47" s="407"/>
      <c r="G47" s="407"/>
      <c r="H47" s="407"/>
      <c r="I47" s="407"/>
      <c r="J47" s="407"/>
      <c r="K47" s="241"/>
      <c r="L47" s="242"/>
      <c r="M47" s="242"/>
      <c r="N47" s="243"/>
      <c r="O47" s="241"/>
      <c r="P47" s="242"/>
      <c r="Q47" s="242"/>
      <c r="R47" s="409"/>
      <c r="S47" s="411"/>
      <c r="T47" s="412"/>
      <c r="U47" s="412"/>
      <c r="V47" s="412"/>
      <c r="W47" s="412"/>
      <c r="X47" s="412"/>
      <c r="Y47" s="412"/>
      <c r="Z47" s="412"/>
      <c r="AA47" s="413"/>
      <c r="AB47" s="254" t="s">
        <v>5102</v>
      </c>
      <c r="AC47" s="255"/>
      <c r="AD47" s="255"/>
      <c r="AE47" s="255"/>
      <c r="AF47" s="255"/>
      <c r="AG47" s="256"/>
      <c r="AH47" s="239"/>
      <c r="AI47" s="241"/>
      <c r="AJ47" s="242"/>
      <c r="AK47" s="242"/>
      <c r="AL47" s="242"/>
      <c r="AM47" s="242"/>
      <c r="AN47" s="242"/>
      <c r="AO47" s="242"/>
      <c r="AP47" s="242"/>
      <c r="AQ47" s="243"/>
      <c r="AR47" s="578"/>
      <c r="AS47" s="579"/>
      <c r="AT47" s="579"/>
      <c r="AU47" s="579"/>
      <c r="AV47" s="579"/>
      <c r="AW47" s="579"/>
      <c r="AX47" s="579"/>
      <c r="AY47" s="579"/>
      <c r="AZ47" s="579"/>
      <c r="BA47" s="579"/>
      <c r="BB47" s="580"/>
      <c r="BC47" s="83"/>
      <c r="BD47" s="84"/>
      <c r="BE47" s="166"/>
      <c r="BF47" s="167"/>
    </row>
    <row r="48" spans="1:58" ht="8.1" customHeight="1">
      <c r="A48" s="391"/>
      <c r="B48" s="258"/>
      <c r="C48" s="179"/>
      <c r="D48" s="205"/>
      <c r="E48" s="205"/>
      <c r="F48" s="205"/>
      <c r="G48" s="205"/>
      <c r="H48" s="205"/>
      <c r="I48" s="205"/>
      <c r="J48" s="205"/>
      <c r="K48" s="244"/>
      <c r="L48" s="245"/>
      <c r="M48" s="245"/>
      <c r="N48" s="246"/>
      <c r="O48" s="244"/>
      <c r="P48" s="245"/>
      <c r="Q48" s="245"/>
      <c r="R48" s="402"/>
      <c r="S48" s="212"/>
      <c r="T48" s="414"/>
      <c r="U48" s="414"/>
      <c r="V48" s="414"/>
      <c r="W48" s="414"/>
      <c r="X48" s="414"/>
      <c r="Y48" s="414"/>
      <c r="Z48" s="414"/>
      <c r="AA48" s="213"/>
      <c r="AB48" s="254" t="s">
        <v>5103</v>
      </c>
      <c r="AC48" s="255"/>
      <c r="AD48" s="255"/>
      <c r="AE48" s="255"/>
      <c r="AF48" s="255"/>
      <c r="AG48" s="256"/>
      <c r="AH48" s="239"/>
      <c r="AI48" s="244"/>
      <c r="AJ48" s="245"/>
      <c r="AK48" s="245"/>
      <c r="AL48" s="245"/>
      <c r="AM48" s="245"/>
      <c r="AN48" s="245"/>
      <c r="AO48" s="245"/>
      <c r="AP48" s="245"/>
      <c r="AQ48" s="246"/>
      <c r="AR48" s="578"/>
      <c r="AS48" s="579"/>
      <c r="AT48" s="579"/>
      <c r="AU48" s="579"/>
      <c r="AV48" s="579"/>
      <c r="AW48" s="579"/>
      <c r="AX48" s="579"/>
      <c r="AY48" s="579"/>
      <c r="AZ48" s="579"/>
      <c r="BA48" s="579"/>
      <c r="BB48" s="580"/>
      <c r="BC48" s="83"/>
      <c r="BD48" s="84"/>
      <c r="BE48" s="166"/>
      <c r="BF48" s="167"/>
    </row>
    <row r="49" spans="1:58" ht="8.1" customHeight="1">
      <c r="A49" s="391"/>
      <c r="B49" s="418"/>
      <c r="C49" s="419"/>
      <c r="D49" s="408"/>
      <c r="E49" s="408"/>
      <c r="F49" s="408"/>
      <c r="G49" s="408"/>
      <c r="H49" s="408"/>
      <c r="I49" s="408"/>
      <c r="J49" s="408"/>
      <c r="K49" s="247"/>
      <c r="L49" s="248"/>
      <c r="M49" s="248"/>
      <c r="N49" s="249"/>
      <c r="O49" s="247"/>
      <c r="P49" s="248"/>
      <c r="Q49" s="248"/>
      <c r="R49" s="410"/>
      <c r="S49" s="214"/>
      <c r="T49" s="415"/>
      <c r="U49" s="415"/>
      <c r="V49" s="415"/>
      <c r="W49" s="415"/>
      <c r="X49" s="415"/>
      <c r="Y49" s="415"/>
      <c r="Z49" s="415"/>
      <c r="AA49" s="215"/>
      <c r="AB49" s="404"/>
      <c r="AC49" s="405"/>
      <c r="AD49" s="405"/>
      <c r="AE49" s="405"/>
      <c r="AF49" s="405"/>
      <c r="AG49" s="406"/>
      <c r="AH49" s="240"/>
      <c r="AI49" s="247"/>
      <c r="AJ49" s="248"/>
      <c r="AK49" s="248"/>
      <c r="AL49" s="248"/>
      <c r="AM49" s="248"/>
      <c r="AN49" s="248"/>
      <c r="AO49" s="248"/>
      <c r="AP49" s="248"/>
      <c r="AQ49" s="249"/>
      <c r="AR49" s="581"/>
      <c r="AS49" s="582"/>
      <c r="AT49" s="582"/>
      <c r="AU49" s="582"/>
      <c r="AV49" s="582"/>
      <c r="AW49" s="582"/>
      <c r="AX49" s="582"/>
      <c r="AY49" s="582"/>
      <c r="AZ49" s="582"/>
      <c r="BA49" s="582"/>
      <c r="BB49" s="583"/>
      <c r="BC49" s="85"/>
      <c r="BD49" s="86"/>
      <c r="BE49" s="168"/>
      <c r="BF49" s="169"/>
    </row>
    <row r="50" spans="1:58" ht="8.1" customHeight="1">
      <c r="A50" s="391">
        <v>4</v>
      </c>
      <c r="B50" s="392"/>
      <c r="C50" s="393"/>
      <c r="D50" s="393"/>
      <c r="E50" s="393"/>
      <c r="F50" s="393"/>
      <c r="G50" s="393"/>
      <c r="H50" s="393"/>
      <c r="I50" s="393"/>
      <c r="J50" s="394"/>
      <c r="K50" s="399"/>
      <c r="L50" s="393"/>
      <c r="M50" s="393"/>
      <c r="N50" s="394"/>
      <c r="O50" s="399"/>
      <c r="P50" s="393"/>
      <c r="Q50" s="393"/>
      <c r="R50" s="401"/>
      <c r="S50" s="257" t="s">
        <v>5060</v>
      </c>
      <c r="T50" s="177"/>
      <c r="U50" s="204"/>
      <c r="V50" s="204"/>
      <c r="W50" s="204"/>
      <c r="X50" s="204"/>
      <c r="Y50" s="204"/>
      <c r="Z50" s="204"/>
      <c r="AA50" s="207"/>
      <c r="AB50" s="235" t="s">
        <v>5104</v>
      </c>
      <c r="AC50" s="236"/>
      <c r="AD50" s="236"/>
      <c r="AE50" s="236"/>
      <c r="AF50" s="236"/>
      <c r="AG50" s="237"/>
      <c r="AH50" s="238"/>
      <c r="AI50" s="176" t="s">
        <v>5060</v>
      </c>
      <c r="AJ50" s="177"/>
      <c r="AK50" s="204"/>
      <c r="AL50" s="204"/>
      <c r="AM50" s="204"/>
      <c r="AN50" s="204"/>
      <c r="AO50" s="204"/>
      <c r="AP50" s="204"/>
      <c r="AQ50" s="204"/>
      <c r="AR50" s="176" t="s">
        <v>5060</v>
      </c>
      <c r="AS50" s="177"/>
      <c r="AT50" s="204"/>
      <c r="AU50" s="204"/>
      <c r="AV50" s="204"/>
      <c r="AW50" s="204"/>
      <c r="AX50" s="204"/>
      <c r="AY50" s="204"/>
      <c r="AZ50" s="207"/>
      <c r="BA50" s="210"/>
      <c r="BB50" s="211"/>
      <c r="BC50" s="584"/>
      <c r="BD50" s="576"/>
      <c r="BE50" s="164"/>
      <c r="BF50" s="165"/>
    </row>
    <row r="51" spans="1:58" ht="8.1" customHeight="1">
      <c r="A51" s="391"/>
      <c r="B51" s="395"/>
      <c r="C51" s="245"/>
      <c r="D51" s="245"/>
      <c r="E51" s="245"/>
      <c r="F51" s="245"/>
      <c r="G51" s="245"/>
      <c r="H51" s="245"/>
      <c r="I51" s="245"/>
      <c r="J51" s="246"/>
      <c r="K51" s="244"/>
      <c r="L51" s="245"/>
      <c r="M51" s="245"/>
      <c r="N51" s="246"/>
      <c r="O51" s="244"/>
      <c r="P51" s="245"/>
      <c r="Q51" s="245"/>
      <c r="R51" s="402"/>
      <c r="S51" s="258"/>
      <c r="T51" s="179"/>
      <c r="U51" s="205"/>
      <c r="V51" s="205"/>
      <c r="W51" s="205"/>
      <c r="X51" s="205"/>
      <c r="Y51" s="205"/>
      <c r="Z51" s="205"/>
      <c r="AA51" s="208"/>
      <c r="AB51" s="254" t="s">
        <v>5105</v>
      </c>
      <c r="AC51" s="255"/>
      <c r="AD51" s="255"/>
      <c r="AE51" s="255"/>
      <c r="AF51" s="255"/>
      <c r="AG51" s="256"/>
      <c r="AH51" s="239"/>
      <c r="AI51" s="178"/>
      <c r="AJ51" s="179"/>
      <c r="AK51" s="205"/>
      <c r="AL51" s="205"/>
      <c r="AM51" s="205"/>
      <c r="AN51" s="205"/>
      <c r="AO51" s="205"/>
      <c r="AP51" s="205"/>
      <c r="AQ51" s="205"/>
      <c r="AR51" s="178"/>
      <c r="AS51" s="179"/>
      <c r="AT51" s="205"/>
      <c r="AU51" s="205"/>
      <c r="AV51" s="205"/>
      <c r="AW51" s="205"/>
      <c r="AX51" s="205"/>
      <c r="AY51" s="205"/>
      <c r="AZ51" s="208"/>
      <c r="BA51" s="212"/>
      <c r="BB51" s="213"/>
      <c r="BC51" s="585"/>
      <c r="BD51" s="577"/>
      <c r="BE51" s="166"/>
      <c r="BF51" s="167"/>
    </row>
    <row r="52" spans="1:58" ht="8.1" customHeight="1">
      <c r="A52" s="391"/>
      <c r="B52" s="396"/>
      <c r="C52" s="397"/>
      <c r="D52" s="397"/>
      <c r="E52" s="397"/>
      <c r="F52" s="397"/>
      <c r="G52" s="397"/>
      <c r="H52" s="397"/>
      <c r="I52" s="397"/>
      <c r="J52" s="398"/>
      <c r="K52" s="400"/>
      <c r="L52" s="397"/>
      <c r="M52" s="397"/>
      <c r="N52" s="398"/>
      <c r="O52" s="400"/>
      <c r="P52" s="397"/>
      <c r="Q52" s="397"/>
      <c r="R52" s="403"/>
      <c r="S52" s="259"/>
      <c r="T52" s="181"/>
      <c r="U52" s="206"/>
      <c r="V52" s="206"/>
      <c r="W52" s="206"/>
      <c r="X52" s="206"/>
      <c r="Y52" s="206"/>
      <c r="Z52" s="206"/>
      <c r="AA52" s="209"/>
      <c r="AB52" s="254" t="s">
        <v>5101</v>
      </c>
      <c r="AC52" s="255"/>
      <c r="AD52" s="255"/>
      <c r="AE52" s="255"/>
      <c r="AF52" s="255"/>
      <c r="AG52" s="256"/>
      <c r="AH52" s="239"/>
      <c r="AI52" s="180"/>
      <c r="AJ52" s="181"/>
      <c r="AK52" s="206"/>
      <c r="AL52" s="206"/>
      <c r="AM52" s="206"/>
      <c r="AN52" s="206"/>
      <c r="AO52" s="206"/>
      <c r="AP52" s="206"/>
      <c r="AQ52" s="206"/>
      <c r="AR52" s="180"/>
      <c r="AS52" s="181"/>
      <c r="AT52" s="206"/>
      <c r="AU52" s="206"/>
      <c r="AV52" s="206"/>
      <c r="AW52" s="206"/>
      <c r="AX52" s="206"/>
      <c r="AY52" s="206"/>
      <c r="AZ52" s="209"/>
      <c r="BA52" s="214"/>
      <c r="BB52" s="215"/>
      <c r="BC52" s="83"/>
      <c r="BD52" s="84"/>
      <c r="BE52" s="166"/>
      <c r="BF52" s="167"/>
    </row>
    <row r="53" spans="1:58" ht="8.1" customHeight="1">
      <c r="A53" s="391"/>
      <c r="B53" s="416" t="s">
        <v>5037</v>
      </c>
      <c r="C53" s="417"/>
      <c r="D53" s="407"/>
      <c r="E53" s="407"/>
      <c r="F53" s="407"/>
      <c r="G53" s="407"/>
      <c r="H53" s="407"/>
      <c r="I53" s="407"/>
      <c r="J53" s="407"/>
      <c r="K53" s="241"/>
      <c r="L53" s="242"/>
      <c r="M53" s="242"/>
      <c r="N53" s="243"/>
      <c r="O53" s="241"/>
      <c r="P53" s="242"/>
      <c r="Q53" s="242"/>
      <c r="R53" s="409"/>
      <c r="S53" s="411"/>
      <c r="T53" s="412"/>
      <c r="U53" s="412"/>
      <c r="V53" s="412"/>
      <c r="W53" s="412"/>
      <c r="X53" s="412"/>
      <c r="Y53" s="412"/>
      <c r="Z53" s="412"/>
      <c r="AA53" s="413"/>
      <c r="AB53" s="254" t="s">
        <v>5102</v>
      </c>
      <c r="AC53" s="255"/>
      <c r="AD53" s="255"/>
      <c r="AE53" s="255"/>
      <c r="AF53" s="255"/>
      <c r="AG53" s="256"/>
      <c r="AH53" s="239"/>
      <c r="AI53" s="241"/>
      <c r="AJ53" s="242"/>
      <c r="AK53" s="242"/>
      <c r="AL53" s="242"/>
      <c r="AM53" s="242"/>
      <c r="AN53" s="242"/>
      <c r="AO53" s="242"/>
      <c r="AP53" s="242"/>
      <c r="AQ53" s="243"/>
      <c r="AR53" s="578"/>
      <c r="AS53" s="579"/>
      <c r="AT53" s="579"/>
      <c r="AU53" s="579"/>
      <c r="AV53" s="579"/>
      <c r="AW53" s="579"/>
      <c r="AX53" s="579"/>
      <c r="AY53" s="579"/>
      <c r="AZ53" s="579"/>
      <c r="BA53" s="579"/>
      <c r="BB53" s="580"/>
      <c r="BC53" s="83"/>
      <c r="BD53" s="84"/>
      <c r="BE53" s="166"/>
      <c r="BF53" s="167"/>
    </row>
    <row r="54" spans="1:58" ht="8.1" customHeight="1">
      <c r="A54" s="391"/>
      <c r="B54" s="258"/>
      <c r="C54" s="179"/>
      <c r="D54" s="205"/>
      <c r="E54" s="205"/>
      <c r="F54" s="205"/>
      <c r="G54" s="205"/>
      <c r="H54" s="205"/>
      <c r="I54" s="205"/>
      <c r="J54" s="205"/>
      <c r="K54" s="244"/>
      <c r="L54" s="245"/>
      <c r="M54" s="245"/>
      <c r="N54" s="246"/>
      <c r="O54" s="244"/>
      <c r="P54" s="245"/>
      <c r="Q54" s="245"/>
      <c r="R54" s="402"/>
      <c r="S54" s="212"/>
      <c r="T54" s="414"/>
      <c r="U54" s="414"/>
      <c r="V54" s="414"/>
      <c r="W54" s="414"/>
      <c r="X54" s="414"/>
      <c r="Y54" s="414"/>
      <c r="Z54" s="414"/>
      <c r="AA54" s="213"/>
      <c r="AB54" s="254" t="s">
        <v>5103</v>
      </c>
      <c r="AC54" s="255"/>
      <c r="AD54" s="255"/>
      <c r="AE54" s="255"/>
      <c r="AF54" s="255"/>
      <c r="AG54" s="256"/>
      <c r="AH54" s="239"/>
      <c r="AI54" s="244"/>
      <c r="AJ54" s="245"/>
      <c r="AK54" s="245"/>
      <c r="AL54" s="245"/>
      <c r="AM54" s="245"/>
      <c r="AN54" s="245"/>
      <c r="AO54" s="245"/>
      <c r="AP54" s="245"/>
      <c r="AQ54" s="246"/>
      <c r="AR54" s="578"/>
      <c r="AS54" s="579"/>
      <c r="AT54" s="579"/>
      <c r="AU54" s="579"/>
      <c r="AV54" s="579"/>
      <c r="AW54" s="579"/>
      <c r="AX54" s="579"/>
      <c r="AY54" s="579"/>
      <c r="AZ54" s="579"/>
      <c r="BA54" s="579"/>
      <c r="BB54" s="580"/>
      <c r="BC54" s="83"/>
      <c r="BD54" s="84"/>
      <c r="BE54" s="166"/>
      <c r="BF54" s="167"/>
    </row>
    <row r="55" spans="1:58" ht="8.1" customHeight="1">
      <c r="A55" s="391"/>
      <c r="B55" s="418"/>
      <c r="C55" s="419"/>
      <c r="D55" s="408"/>
      <c r="E55" s="408"/>
      <c r="F55" s="408"/>
      <c r="G55" s="408"/>
      <c r="H55" s="408"/>
      <c r="I55" s="408"/>
      <c r="J55" s="408"/>
      <c r="K55" s="247"/>
      <c r="L55" s="248"/>
      <c r="M55" s="248"/>
      <c r="N55" s="249"/>
      <c r="O55" s="247"/>
      <c r="P55" s="248"/>
      <c r="Q55" s="248"/>
      <c r="R55" s="410"/>
      <c r="S55" s="214"/>
      <c r="T55" s="415"/>
      <c r="U55" s="415"/>
      <c r="V55" s="415"/>
      <c r="W55" s="415"/>
      <c r="X55" s="415"/>
      <c r="Y55" s="415"/>
      <c r="Z55" s="415"/>
      <c r="AA55" s="215"/>
      <c r="AB55" s="404"/>
      <c r="AC55" s="405"/>
      <c r="AD55" s="405"/>
      <c r="AE55" s="405"/>
      <c r="AF55" s="405"/>
      <c r="AG55" s="406"/>
      <c r="AH55" s="240"/>
      <c r="AI55" s="247"/>
      <c r="AJ55" s="248"/>
      <c r="AK55" s="248"/>
      <c r="AL55" s="248"/>
      <c r="AM55" s="248"/>
      <c r="AN55" s="248"/>
      <c r="AO55" s="248"/>
      <c r="AP55" s="248"/>
      <c r="AQ55" s="249"/>
      <c r="AR55" s="581"/>
      <c r="AS55" s="582"/>
      <c r="AT55" s="582"/>
      <c r="AU55" s="582"/>
      <c r="AV55" s="582"/>
      <c r="AW55" s="582"/>
      <c r="AX55" s="582"/>
      <c r="AY55" s="582"/>
      <c r="AZ55" s="582"/>
      <c r="BA55" s="582"/>
      <c r="BB55" s="583"/>
      <c r="BC55" s="85"/>
      <c r="BD55" s="86"/>
      <c r="BE55" s="168"/>
      <c r="BF55" s="169"/>
    </row>
    <row r="56" spans="1:58" ht="8.1" customHeight="1">
      <c r="A56" s="391">
        <v>5</v>
      </c>
      <c r="B56" s="392"/>
      <c r="C56" s="393"/>
      <c r="D56" s="393"/>
      <c r="E56" s="393"/>
      <c r="F56" s="393"/>
      <c r="G56" s="393"/>
      <c r="H56" s="393"/>
      <c r="I56" s="393"/>
      <c r="J56" s="394"/>
      <c r="K56" s="399"/>
      <c r="L56" s="393"/>
      <c r="M56" s="393"/>
      <c r="N56" s="394"/>
      <c r="O56" s="399"/>
      <c r="P56" s="393"/>
      <c r="Q56" s="393"/>
      <c r="R56" s="401"/>
      <c r="S56" s="257" t="s">
        <v>5060</v>
      </c>
      <c r="T56" s="177"/>
      <c r="U56" s="204"/>
      <c r="V56" s="204"/>
      <c r="W56" s="204"/>
      <c r="X56" s="204"/>
      <c r="Y56" s="204"/>
      <c r="Z56" s="204"/>
      <c r="AA56" s="207"/>
      <c r="AB56" s="235" t="s">
        <v>5104</v>
      </c>
      <c r="AC56" s="236"/>
      <c r="AD56" s="236"/>
      <c r="AE56" s="236"/>
      <c r="AF56" s="236"/>
      <c r="AG56" s="237"/>
      <c r="AH56" s="238"/>
      <c r="AI56" s="176" t="s">
        <v>5060</v>
      </c>
      <c r="AJ56" s="177"/>
      <c r="AK56" s="204"/>
      <c r="AL56" s="204"/>
      <c r="AM56" s="204"/>
      <c r="AN56" s="204"/>
      <c r="AO56" s="204"/>
      <c r="AP56" s="204"/>
      <c r="AQ56" s="204"/>
      <c r="AR56" s="176" t="s">
        <v>5060</v>
      </c>
      <c r="AS56" s="177"/>
      <c r="AT56" s="204"/>
      <c r="AU56" s="204"/>
      <c r="AV56" s="204"/>
      <c r="AW56" s="204"/>
      <c r="AX56" s="204"/>
      <c r="AY56" s="204"/>
      <c r="AZ56" s="207"/>
      <c r="BA56" s="210"/>
      <c r="BB56" s="211"/>
      <c r="BC56" s="584"/>
      <c r="BD56" s="576"/>
      <c r="BE56" s="164"/>
      <c r="BF56" s="165"/>
    </row>
    <row r="57" spans="1:58" ht="8.1" customHeight="1">
      <c r="A57" s="391"/>
      <c r="B57" s="395"/>
      <c r="C57" s="245"/>
      <c r="D57" s="245"/>
      <c r="E57" s="245"/>
      <c r="F57" s="245"/>
      <c r="G57" s="245"/>
      <c r="H57" s="245"/>
      <c r="I57" s="245"/>
      <c r="J57" s="246"/>
      <c r="K57" s="244"/>
      <c r="L57" s="245"/>
      <c r="M57" s="245"/>
      <c r="N57" s="246"/>
      <c r="O57" s="244"/>
      <c r="P57" s="245"/>
      <c r="Q57" s="245"/>
      <c r="R57" s="402"/>
      <c r="S57" s="258"/>
      <c r="T57" s="179"/>
      <c r="U57" s="205"/>
      <c r="V57" s="205"/>
      <c r="W57" s="205"/>
      <c r="X57" s="205"/>
      <c r="Y57" s="205"/>
      <c r="Z57" s="205"/>
      <c r="AA57" s="208"/>
      <c r="AB57" s="254" t="s">
        <v>5105</v>
      </c>
      <c r="AC57" s="255"/>
      <c r="AD57" s="255"/>
      <c r="AE57" s="255"/>
      <c r="AF57" s="255"/>
      <c r="AG57" s="256"/>
      <c r="AH57" s="239"/>
      <c r="AI57" s="178"/>
      <c r="AJ57" s="179"/>
      <c r="AK57" s="205"/>
      <c r="AL57" s="205"/>
      <c r="AM57" s="205"/>
      <c r="AN57" s="205"/>
      <c r="AO57" s="205"/>
      <c r="AP57" s="205"/>
      <c r="AQ57" s="205"/>
      <c r="AR57" s="178"/>
      <c r="AS57" s="179"/>
      <c r="AT57" s="205"/>
      <c r="AU57" s="205"/>
      <c r="AV57" s="205"/>
      <c r="AW57" s="205"/>
      <c r="AX57" s="205"/>
      <c r="AY57" s="205"/>
      <c r="AZ57" s="208"/>
      <c r="BA57" s="212"/>
      <c r="BB57" s="213"/>
      <c r="BC57" s="585"/>
      <c r="BD57" s="577"/>
      <c r="BE57" s="166"/>
      <c r="BF57" s="167"/>
    </row>
    <row r="58" spans="1:58" ht="8.1" customHeight="1">
      <c r="A58" s="391"/>
      <c r="B58" s="396"/>
      <c r="C58" s="397"/>
      <c r="D58" s="397"/>
      <c r="E58" s="397"/>
      <c r="F58" s="397"/>
      <c r="G58" s="397"/>
      <c r="H58" s="397"/>
      <c r="I58" s="397"/>
      <c r="J58" s="398"/>
      <c r="K58" s="400"/>
      <c r="L58" s="397"/>
      <c r="M58" s="397"/>
      <c r="N58" s="398"/>
      <c r="O58" s="400"/>
      <c r="P58" s="397"/>
      <c r="Q58" s="397"/>
      <c r="R58" s="403"/>
      <c r="S58" s="259"/>
      <c r="T58" s="181"/>
      <c r="U58" s="206"/>
      <c r="V58" s="206"/>
      <c r="W58" s="206"/>
      <c r="X58" s="206"/>
      <c r="Y58" s="206"/>
      <c r="Z58" s="206"/>
      <c r="AA58" s="209"/>
      <c r="AB58" s="254" t="s">
        <v>5101</v>
      </c>
      <c r="AC58" s="255"/>
      <c r="AD58" s="255"/>
      <c r="AE58" s="255"/>
      <c r="AF58" s="255"/>
      <c r="AG58" s="256"/>
      <c r="AH58" s="239"/>
      <c r="AI58" s="180"/>
      <c r="AJ58" s="181"/>
      <c r="AK58" s="206"/>
      <c r="AL58" s="206"/>
      <c r="AM58" s="206"/>
      <c r="AN58" s="206"/>
      <c r="AO58" s="206"/>
      <c r="AP58" s="206"/>
      <c r="AQ58" s="206"/>
      <c r="AR58" s="180"/>
      <c r="AS58" s="181"/>
      <c r="AT58" s="206"/>
      <c r="AU58" s="206"/>
      <c r="AV58" s="206"/>
      <c r="AW58" s="206"/>
      <c r="AX58" s="206"/>
      <c r="AY58" s="206"/>
      <c r="AZ58" s="209"/>
      <c r="BA58" s="214"/>
      <c r="BB58" s="215"/>
      <c r="BC58" s="83"/>
      <c r="BD58" s="84"/>
      <c r="BE58" s="166"/>
      <c r="BF58" s="167"/>
    </row>
    <row r="59" spans="1:58" ht="8.1" customHeight="1">
      <c r="A59" s="391"/>
      <c r="B59" s="416" t="s">
        <v>5037</v>
      </c>
      <c r="C59" s="417"/>
      <c r="D59" s="407"/>
      <c r="E59" s="407"/>
      <c r="F59" s="407"/>
      <c r="G59" s="407"/>
      <c r="H59" s="407"/>
      <c r="I59" s="407"/>
      <c r="J59" s="407"/>
      <c r="K59" s="241"/>
      <c r="L59" s="242"/>
      <c r="M59" s="242"/>
      <c r="N59" s="243"/>
      <c r="O59" s="241"/>
      <c r="P59" s="242"/>
      <c r="Q59" s="242"/>
      <c r="R59" s="409"/>
      <c r="S59" s="411"/>
      <c r="T59" s="412"/>
      <c r="U59" s="412"/>
      <c r="V59" s="412"/>
      <c r="W59" s="412"/>
      <c r="X59" s="412"/>
      <c r="Y59" s="412"/>
      <c r="Z59" s="412"/>
      <c r="AA59" s="413"/>
      <c r="AB59" s="254" t="s">
        <v>5102</v>
      </c>
      <c r="AC59" s="255"/>
      <c r="AD59" s="255"/>
      <c r="AE59" s="255"/>
      <c r="AF59" s="255"/>
      <c r="AG59" s="256"/>
      <c r="AH59" s="239"/>
      <c r="AI59" s="241"/>
      <c r="AJ59" s="242"/>
      <c r="AK59" s="242"/>
      <c r="AL59" s="242"/>
      <c r="AM59" s="242"/>
      <c r="AN59" s="242"/>
      <c r="AO59" s="242"/>
      <c r="AP59" s="242"/>
      <c r="AQ59" s="243"/>
      <c r="AR59" s="578"/>
      <c r="AS59" s="579"/>
      <c r="AT59" s="579"/>
      <c r="AU59" s="579"/>
      <c r="AV59" s="579"/>
      <c r="AW59" s="579"/>
      <c r="AX59" s="579"/>
      <c r="AY59" s="579"/>
      <c r="AZ59" s="579"/>
      <c r="BA59" s="579"/>
      <c r="BB59" s="580"/>
      <c r="BC59" s="83"/>
      <c r="BD59" s="84"/>
      <c r="BE59" s="166"/>
      <c r="BF59" s="167"/>
    </row>
    <row r="60" spans="1:58" ht="8.1" customHeight="1">
      <c r="A60" s="391"/>
      <c r="B60" s="258"/>
      <c r="C60" s="179"/>
      <c r="D60" s="205"/>
      <c r="E60" s="205"/>
      <c r="F60" s="205"/>
      <c r="G60" s="205"/>
      <c r="H60" s="205"/>
      <c r="I60" s="205"/>
      <c r="J60" s="205"/>
      <c r="K60" s="244"/>
      <c r="L60" s="245"/>
      <c r="M60" s="245"/>
      <c r="N60" s="246"/>
      <c r="O60" s="244"/>
      <c r="P60" s="245"/>
      <c r="Q60" s="245"/>
      <c r="R60" s="402"/>
      <c r="S60" s="212"/>
      <c r="T60" s="414"/>
      <c r="U60" s="414"/>
      <c r="V60" s="414"/>
      <c r="W60" s="414"/>
      <c r="X60" s="414"/>
      <c r="Y60" s="414"/>
      <c r="Z60" s="414"/>
      <c r="AA60" s="213"/>
      <c r="AB60" s="254" t="s">
        <v>5103</v>
      </c>
      <c r="AC60" s="255"/>
      <c r="AD60" s="255"/>
      <c r="AE60" s="255"/>
      <c r="AF60" s="255"/>
      <c r="AG60" s="256"/>
      <c r="AH60" s="239"/>
      <c r="AI60" s="244"/>
      <c r="AJ60" s="245"/>
      <c r="AK60" s="245"/>
      <c r="AL60" s="245"/>
      <c r="AM60" s="245"/>
      <c r="AN60" s="245"/>
      <c r="AO60" s="245"/>
      <c r="AP60" s="245"/>
      <c r="AQ60" s="246"/>
      <c r="AR60" s="578"/>
      <c r="AS60" s="579"/>
      <c r="AT60" s="579"/>
      <c r="AU60" s="579"/>
      <c r="AV60" s="579"/>
      <c r="AW60" s="579"/>
      <c r="AX60" s="579"/>
      <c r="AY60" s="579"/>
      <c r="AZ60" s="579"/>
      <c r="BA60" s="579"/>
      <c r="BB60" s="580"/>
      <c r="BC60" s="83"/>
      <c r="BD60" s="84"/>
      <c r="BE60" s="166"/>
      <c r="BF60" s="167"/>
    </row>
    <row r="61" spans="1:58" ht="8.1" customHeight="1">
      <c r="A61" s="391"/>
      <c r="B61" s="418"/>
      <c r="C61" s="419"/>
      <c r="D61" s="408"/>
      <c r="E61" s="408"/>
      <c r="F61" s="408"/>
      <c r="G61" s="408"/>
      <c r="H61" s="408"/>
      <c r="I61" s="408"/>
      <c r="J61" s="408"/>
      <c r="K61" s="247"/>
      <c r="L61" s="248"/>
      <c r="M61" s="248"/>
      <c r="N61" s="249"/>
      <c r="O61" s="247"/>
      <c r="P61" s="248"/>
      <c r="Q61" s="248"/>
      <c r="R61" s="410"/>
      <c r="S61" s="214"/>
      <c r="T61" s="415"/>
      <c r="U61" s="415"/>
      <c r="V61" s="415"/>
      <c r="W61" s="415"/>
      <c r="X61" s="415"/>
      <c r="Y61" s="415"/>
      <c r="Z61" s="415"/>
      <c r="AA61" s="215"/>
      <c r="AB61" s="404"/>
      <c r="AC61" s="405"/>
      <c r="AD61" s="405"/>
      <c r="AE61" s="405"/>
      <c r="AF61" s="405"/>
      <c r="AG61" s="406"/>
      <c r="AH61" s="240"/>
      <c r="AI61" s="247"/>
      <c r="AJ61" s="248"/>
      <c r="AK61" s="248"/>
      <c r="AL61" s="248"/>
      <c r="AM61" s="248"/>
      <c r="AN61" s="248"/>
      <c r="AO61" s="248"/>
      <c r="AP61" s="248"/>
      <c r="AQ61" s="249"/>
      <c r="AR61" s="581"/>
      <c r="AS61" s="582"/>
      <c r="AT61" s="582"/>
      <c r="AU61" s="582"/>
      <c r="AV61" s="582"/>
      <c r="AW61" s="582"/>
      <c r="AX61" s="582"/>
      <c r="AY61" s="582"/>
      <c r="AZ61" s="582"/>
      <c r="BA61" s="582"/>
      <c r="BB61" s="583"/>
      <c r="BC61" s="85"/>
      <c r="BD61" s="86"/>
      <c r="BE61" s="168"/>
      <c r="BF61" s="169"/>
    </row>
    <row r="62" spans="1:58" ht="8.1" customHeight="1">
      <c r="A62" s="391">
        <v>6</v>
      </c>
      <c r="B62" s="392"/>
      <c r="C62" s="393"/>
      <c r="D62" s="393"/>
      <c r="E62" s="393"/>
      <c r="F62" s="393"/>
      <c r="G62" s="393"/>
      <c r="H62" s="393"/>
      <c r="I62" s="393"/>
      <c r="J62" s="394"/>
      <c r="K62" s="399"/>
      <c r="L62" s="393"/>
      <c r="M62" s="393"/>
      <c r="N62" s="394"/>
      <c r="O62" s="399"/>
      <c r="P62" s="393"/>
      <c r="Q62" s="393"/>
      <c r="R62" s="401"/>
      <c r="S62" s="257" t="s">
        <v>5060</v>
      </c>
      <c r="T62" s="177"/>
      <c r="U62" s="204"/>
      <c r="V62" s="204"/>
      <c r="W62" s="204"/>
      <c r="X62" s="204"/>
      <c r="Y62" s="204"/>
      <c r="Z62" s="204"/>
      <c r="AA62" s="207"/>
      <c r="AB62" s="235" t="s">
        <v>5104</v>
      </c>
      <c r="AC62" s="236"/>
      <c r="AD62" s="236"/>
      <c r="AE62" s="236"/>
      <c r="AF62" s="236"/>
      <c r="AG62" s="237"/>
      <c r="AH62" s="238"/>
      <c r="AI62" s="176" t="s">
        <v>5060</v>
      </c>
      <c r="AJ62" s="177"/>
      <c r="AK62" s="204"/>
      <c r="AL62" s="204"/>
      <c r="AM62" s="204"/>
      <c r="AN62" s="204"/>
      <c r="AO62" s="204"/>
      <c r="AP62" s="204"/>
      <c r="AQ62" s="204"/>
      <c r="AR62" s="176" t="s">
        <v>5060</v>
      </c>
      <c r="AS62" s="177"/>
      <c r="AT62" s="204"/>
      <c r="AU62" s="204"/>
      <c r="AV62" s="204"/>
      <c r="AW62" s="204"/>
      <c r="AX62" s="204"/>
      <c r="AY62" s="204"/>
      <c r="AZ62" s="207"/>
      <c r="BA62" s="210"/>
      <c r="BB62" s="211"/>
      <c r="BC62" s="584"/>
      <c r="BD62" s="576"/>
      <c r="BE62" s="164"/>
      <c r="BF62" s="165"/>
    </row>
    <row r="63" spans="1:58" ht="8.1" customHeight="1">
      <c r="A63" s="391"/>
      <c r="B63" s="395"/>
      <c r="C63" s="245"/>
      <c r="D63" s="245"/>
      <c r="E63" s="245"/>
      <c r="F63" s="245"/>
      <c r="G63" s="245"/>
      <c r="H63" s="245"/>
      <c r="I63" s="245"/>
      <c r="J63" s="246"/>
      <c r="K63" s="244"/>
      <c r="L63" s="245"/>
      <c r="M63" s="245"/>
      <c r="N63" s="246"/>
      <c r="O63" s="244"/>
      <c r="P63" s="245"/>
      <c r="Q63" s="245"/>
      <c r="R63" s="402"/>
      <c r="S63" s="258"/>
      <c r="T63" s="179"/>
      <c r="U63" s="205"/>
      <c r="V63" s="205"/>
      <c r="W63" s="205"/>
      <c r="X63" s="205"/>
      <c r="Y63" s="205"/>
      <c r="Z63" s="205"/>
      <c r="AA63" s="208"/>
      <c r="AB63" s="254" t="s">
        <v>5105</v>
      </c>
      <c r="AC63" s="255"/>
      <c r="AD63" s="255"/>
      <c r="AE63" s="255"/>
      <c r="AF63" s="255"/>
      <c r="AG63" s="256"/>
      <c r="AH63" s="239"/>
      <c r="AI63" s="178"/>
      <c r="AJ63" s="179"/>
      <c r="AK63" s="205"/>
      <c r="AL63" s="205"/>
      <c r="AM63" s="205"/>
      <c r="AN63" s="205"/>
      <c r="AO63" s="205"/>
      <c r="AP63" s="205"/>
      <c r="AQ63" s="205"/>
      <c r="AR63" s="178"/>
      <c r="AS63" s="179"/>
      <c r="AT63" s="205"/>
      <c r="AU63" s="205"/>
      <c r="AV63" s="205"/>
      <c r="AW63" s="205"/>
      <c r="AX63" s="205"/>
      <c r="AY63" s="205"/>
      <c r="AZ63" s="208"/>
      <c r="BA63" s="212"/>
      <c r="BB63" s="213"/>
      <c r="BC63" s="585"/>
      <c r="BD63" s="577"/>
      <c r="BE63" s="166"/>
      <c r="BF63" s="167"/>
    </row>
    <row r="64" spans="1:58" ht="8.1" customHeight="1">
      <c r="A64" s="391"/>
      <c r="B64" s="396"/>
      <c r="C64" s="397"/>
      <c r="D64" s="397"/>
      <c r="E64" s="397"/>
      <c r="F64" s="397"/>
      <c r="G64" s="397"/>
      <c r="H64" s="397"/>
      <c r="I64" s="397"/>
      <c r="J64" s="398"/>
      <c r="K64" s="400"/>
      <c r="L64" s="397"/>
      <c r="M64" s="397"/>
      <c r="N64" s="398"/>
      <c r="O64" s="400"/>
      <c r="P64" s="397"/>
      <c r="Q64" s="397"/>
      <c r="R64" s="403"/>
      <c r="S64" s="259"/>
      <c r="T64" s="181"/>
      <c r="U64" s="206"/>
      <c r="V64" s="206"/>
      <c r="W64" s="206"/>
      <c r="X64" s="206"/>
      <c r="Y64" s="206"/>
      <c r="Z64" s="206"/>
      <c r="AA64" s="209"/>
      <c r="AB64" s="254" t="s">
        <v>5101</v>
      </c>
      <c r="AC64" s="255"/>
      <c r="AD64" s="255"/>
      <c r="AE64" s="255"/>
      <c r="AF64" s="255"/>
      <c r="AG64" s="256"/>
      <c r="AH64" s="239"/>
      <c r="AI64" s="180"/>
      <c r="AJ64" s="181"/>
      <c r="AK64" s="206"/>
      <c r="AL64" s="206"/>
      <c r="AM64" s="206"/>
      <c r="AN64" s="206"/>
      <c r="AO64" s="206"/>
      <c r="AP64" s="206"/>
      <c r="AQ64" s="206"/>
      <c r="AR64" s="180"/>
      <c r="AS64" s="181"/>
      <c r="AT64" s="206"/>
      <c r="AU64" s="206"/>
      <c r="AV64" s="206"/>
      <c r="AW64" s="206"/>
      <c r="AX64" s="206"/>
      <c r="AY64" s="206"/>
      <c r="AZ64" s="209"/>
      <c r="BA64" s="214"/>
      <c r="BB64" s="215"/>
      <c r="BC64" s="83"/>
      <c r="BD64" s="84"/>
      <c r="BE64" s="166"/>
      <c r="BF64" s="167"/>
    </row>
    <row r="65" spans="1:58" ht="8.1" customHeight="1">
      <c r="A65" s="391"/>
      <c r="B65" s="416" t="s">
        <v>5037</v>
      </c>
      <c r="C65" s="417"/>
      <c r="D65" s="407"/>
      <c r="E65" s="407"/>
      <c r="F65" s="407"/>
      <c r="G65" s="407"/>
      <c r="H65" s="407"/>
      <c r="I65" s="407"/>
      <c r="J65" s="407"/>
      <c r="K65" s="241"/>
      <c r="L65" s="242"/>
      <c r="M65" s="242"/>
      <c r="N65" s="243"/>
      <c r="O65" s="241"/>
      <c r="P65" s="242"/>
      <c r="Q65" s="242"/>
      <c r="R65" s="409"/>
      <c r="S65" s="411"/>
      <c r="T65" s="412"/>
      <c r="U65" s="412"/>
      <c r="V65" s="412"/>
      <c r="W65" s="412"/>
      <c r="X65" s="412"/>
      <c r="Y65" s="412"/>
      <c r="Z65" s="412"/>
      <c r="AA65" s="413"/>
      <c r="AB65" s="254" t="s">
        <v>5102</v>
      </c>
      <c r="AC65" s="255"/>
      <c r="AD65" s="255"/>
      <c r="AE65" s="255"/>
      <c r="AF65" s="255"/>
      <c r="AG65" s="256"/>
      <c r="AH65" s="239"/>
      <c r="AI65" s="241"/>
      <c r="AJ65" s="242"/>
      <c r="AK65" s="242"/>
      <c r="AL65" s="242"/>
      <c r="AM65" s="242"/>
      <c r="AN65" s="242"/>
      <c r="AO65" s="242"/>
      <c r="AP65" s="242"/>
      <c r="AQ65" s="243"/>
      <c r="AR65" s="578"/>
      <c r="AS65" s="579"/>
      <c r="AT65" s="579"/>
      <c r="AU65" s="579"/>
      <c r="AV65" s="579"/>
      <c r="AW65" s="579"/>
      <c r="AX65" s="579"/>
      <c r="AY65" s="579"/>
      <c r="AZ65" s="579"/>
      <c r="BA65" s="579"/>
      <c r="BB65" s="580"/>
      <c r="BC65" s="83"/>
      <c r="BD65" s="84"/>
      <c r="BE65" s="166"/>
      <c r="BF65" s="167"/>
    </row>
    <row r="66" spans="1:58" ht="8.1" customHeight="1">
      <c r="A66" s="391"/>
      <c r="B66" s="258"/>
      <c r="C66" s="179"/>
      <c r="D66" s="205"/>
      <c r="E66" s="205"/>
      <c r="F66" s="205"/>
      <c r="G66" s="205"/>
      <c r="H66" s="205"/>
      <c r="I66" s="205"/>
      <c r="J66" s="205"/>
      <c r="K66" s="244"/>
      <c r="L66" s="245"/>
      <c r="M66" s="245"/>
      <c r="N66" s="246"/>
      <c r="O66" s="244"/>
      <c r="P66" s="245"/>
      <c r="Q66" s="245"/>
      <c r="R66" s="402"/>
      <c r="S66" s="212"/>
      <c r="T66" s="414"/>
      <c r="U66" s="414"/>
      <c r="V66" s="414"/>
      <c r="W66" s="414"/>
      <c r="X66" s="414"/>
      <c r="Y66" s="414"/>
      <c r="Z66" s="414"/>
      <c r="AA66" s="213"/>
      <c r="AB66" s="254" t="s">
        <v>5103</v>
      </c>
      <c r="AC66" s="255"/>
      <c r="AD66" s="255"/>
      <c r="AE66" s="255"/>
      <c r="AF66" s="255"/>
      <c r="AG66" s="256"/>
      <c r="AH66" s="239"/>
      <c r="AI66" s="244"/>
      <c r="AJ66" s="245"/>
      <c r="AK66" s="245"/>
      <c r="AL66" s="245"/>
      <c r="AM66" s="245"/>
      <c r="AN66" s="245"/>
      <c r="AO66" s="245"/>
      <c r="AP66" s="245"/>
      <c r="AQ66" s="246"/>
      <c r="AR66" s="578"/>
      <c r="AS66" s="579"/>
      <c r="AT66" s="579"/>
      <c r="AU66" s="579"/>
      <c r="AV66" s="579"/>
      <c r="AW66" s="579"/>
      <c r="AX66" s="579"/>
      <c r="AY66" s="579"/>
      <c r="AZ66" s="579"/>
      <c r="BA66" s="579"/>
      <c r="BB66" s="580"/>
      <c r="BC66" s="83"/>
      <c r="BD66" s="84"/>
      <c r="BE66" s="166"/>
      <c r="BF66" s="167"/>
    </row>
    <row r="67" spans="1:58" ht="8.1" customHeight="1">
      <c r="A67" s="391"/>
      <c r="B67" s="418"/>
      <c r="C67" s="419"/>
      <c r="D67" s="408"/>
      <c r="E67" s="408"/>
      <c r="F67" s="408"/>
      <c r="G67" s="408"/>
      <c r="H67" s="408"/>
      <c r="I67" s="408"/>
      <c r="J67" s="408"/>
      <c r="K67" s="247"/>
      <c r="L67" s="248"/>
      <c r="M67" s="248"/>
      <c r="N67" s="249"/>
      <c r="O67" s="247"/>
      <c r="P67" s="248"/>
      <c r="Q67" s="248"/>
      <c r="R67" s="410"/>
      <c r="S67" s="214"/>
      <c r="T67" s="415"/>
      <c r="U67" s="415"/>
      <c r="V67" s="415"/>
      <c r="W67" s="415"/>
      <c r="X67" s="415"/>
      <c r="Y67" s="415"/>
      <c r="Z67" s="415"/>
      <c r="AA67" s="215"/>
      <c r="AB67" s="404"/>
      <c r="AC67" s="405"/>
      <c r="AD67" s="405"/>
      <c r="AE67" s="405"/>
      <c r="AF67" s="405"/>
      <c r="AG67" s="406"/>
      <c r="AH67" s="240"/>
      <c r="AI67" s="247"/>
      <c r="AJ67" s="248"/>
      <c r="AK67" s="248"/>
      <c r="AL67" s="248"/>
      <c r="AM67" s="248"/>
      <c r="AN67" s="248"/>
      <c r="AO67" s="248"/>
      <c r="AP67" s="248"/>
      <c r="AQ67" s="249"/>
      <c r="AR67" s="581"/>
      <c r="AS67" s="582"/>
      <c r="AT67" s="582"/>
      <c r="AU67" s="582"/>
      <c r="AV67" s="582"/>
      <c r="AW67" s="582"/>
      <c r="AX67" s="582"/>
      <c r="AY67" s="582"/>
      <c r="AZ67" s="582"/>
      <c r="BA67" s="582"/>
      <c r="BB67" s="583"/>
      <c r="BC67" s="85"/>
      <c r="BD67" s="86"/>
      <c r="BE67" s="168"/>
      <c r="BF67" s="169"/>
    </row>
    <row r="68" spans="1:58" ht="8.1" customHeight="1">
      <c r="A68" s="391">
        <v>7</v>
      </c>
      <c r="B68" s="392"/>
      <c r="C68" s="393"/>
      <c r="D68" s="393"/>
      <c r="E68" s="393"/>
      <c r="F68" s="393"/>
      <c r="G68" s="393"/>
      <c r="H68" s="393"/>
      <c r="I68" s="393"/>
      <c r="J68" s="394"/>
      <c r="K68" s="399"/>
      <c r="L68" s="393"/>
      <c r="M68" s="393"/>
      <c r="N68" s="394"/>
      <c r="O68" s="399"/>
      <c r="P68" s="393"/>
      <c r="Q68" s="393"/>
      <c r="R68" s="401"/>
      <c r="S68" s="257" t="s">
        <v>5060</v>
      </c>
      <c r="T68" s="177"/>
      <c r="U68" s="204"/>
      <c r="V68" s="204"/>
      <c r="W68" s="204"/>
      <c r="X68" s="204"/>
      <c r="Y68" s="204"/>
      <c r="Z68" s="204"/>
      <c r="AA68" s="207"/>
      <c r="AB68" s="235" t="s">
        <v>5104</v>
      </c>
      <c r="AC68" s="236"/>
      <c r="AD68" s="236"/>
      <c r="AE68" s="236"/>
      <c r="AF68" s="236"/>
      <c r="AG68" s="237"/>
      <c r="AH68" s="238"/>
      <c r="AI68" s="176" t="s">
        <v>5060</v>
      </c>
      <c r="AJ68" s="177"/>
      <c r="AK68" s="204"/>
      <c r="AL68" s="204"/>
      <c r="AM68" s="204"/>
      <c r="AN68" s="204"/>
      <c r="AO68" s="204"/>
      <c r="AP68" s="204"/>
      <c r="AQ68" s="204"/>
      <c r="AR68" s="176" t="s">
        <v>5060</v>
      </c>
      <c r="AS68" s="177"/>
      <c r="AT68" s="204"/>
      <c r="AU68" s="204"/>
      <c r="AV68" s="204"/>
      <c r="AW68" s="204"/>
      <c r="AX68" s="204"/>
      <c r="AY68" s="204"/>
      <c r="AZ68" s="207"/>
      <c r="BA68" s="210"/>
      <c r="BB68" s="211"/>
      <c r="BC68" s="584"/>
      <c r="BD68" s="576"/>
      <c r="BE68" s="164"/>
      <c r="BF68" s="165"/>
    </row>
    <row r="69" spans="1:58" ht="8.1" customHeight="1">
      <c r="A69" s="391"/>
      <c r="B69" s="395"/>
      <c r="C69" s="245"/>
      <c r="D69" s="245"/>
      <c r="E69" s="245"/>
      <c r="F69" s="245"/>
      <c r="G69" s="245"/>
      <c r="H69" s="245"/>
      <c r="I69" s="245"/>
      <c r="J69" s="246"/>
      <c r="K69" s="244"/>
      <c r="L69" s="245"/>
      <c r="M69" s="245"/>
      <c r="N69" s="246"/>
      <c r="O69" s="244"/>
      <c r="P69" s="245"/>
      <c r="Q69" s="245"/>
      <c r="R69" s="402"/>
      <c r="S69" s="258"/>
      <c r="T69" s="179"/>
      <c r="U69" s="205"/>
      <c r="V69" s="205"/>
      <c r="W69" s="205"/>
      <c r="X69" s="205"/>
      <c r="Y69" s="205"/>
      <c r="Z69" s="205"/>
      <c r="AA69" s="208"/>
      <c r="AB69" s="254" t="s">
        <v>5105</v>
      </c>
      <c r="AC69" s="255"/>
      <c r="AD69" s="255"/>
      <c r="AE69" s="255"/>
      <c r="AF69" s="255"/>
      <c r="AG69" s="256"/>
      <c r="AH69" s="239"/>
      <c r="AI69" s="178"/>
      <c r="AJ69" s="179"/>
      <c r="AK69" s="205"/>
      <c r="AL69" s="205"/>
      <c r="AM69" s="205"/>
      <c r="AN69" s="205"/>
      <c r="AO69" s="205"/>
      <c r="AP69" s="205"/>
      <c r="AQ69" s="205"/>
      <c r="AR69" s="178"/>
      <c r="AS69" s="179"/>
      <c r="AT69" s="205"/>
      <c r="AU69" s="205"/>
      <c r="AV69" s="205"/>
      <c r="AW69" s="205"/>
      <c r="AX69" s="205"/>
      <c r="AY69" s="205"/>
      <c r="AZ69" s="208"/>
      <c r="BA69" s="212"/>
      <c r="BB69" s="213"/>
      <c r="BC69" s="585"/>
      <c r="BD69" s="577"/>
      <c r="BE69" s="166"/>
      <c r="BF69" s="167"/>
    </row>
    <row r="70" spans="1:58" ht="8.1" customHeight="1">
      <c r="A70" s="391"/>
      <c r="B70" s="396"/>
      <c r="C70" s="397"/>
      <c r="D70" s="397"/>
      <c r="E70" s="397"/>
      <c r="F70" s="397"/>
      <c r="G70" s="397"/>
      <c r="H70" s="397"/>
      <c r="I70" s="397"/>
      <c r="J70" s="398"/>
      <c r="K70" s="400"/>
      <c r="L70" s="397"/>
      <c r="M70" s="397"/>
      <c r="N70" s="398"/>
      <c r="O70" s="400"/>
      <c r="P70" s="397"/>
      <c r="Q70" s="397"/>
      <c r="R70" s="403"/>
      <c r="S70" s="259"/>
      <c r="T70" s="181"/>
      <c r="U70" s="206"/>
      <c r="V70" s="206"/>
      <c r="W70" s="206"/>
      <c r="X70" s="206"/>
      <c r="Y70" s="206"/>
      <c r="Z70" s="206"/>
      <c r="AA70" s="209"/>
      <c r="AB70" s="254" t="s">
        <v>5101</v>
      </c>
      <c r="AC70" s="255"/>
      <c r="AD70" s="255"/>
      <c r="AE70" s="255"/>
      <c r="AF70" s="255"/>
      <c r="AG70" s="256"/>
      <c r="AH70" s="239"/>
      <c r="AI70" s="180"/>
      <c r="AJ70" s="181"/>
      <c r="AK70" s="206"/>
      <c r="AL70" s="206"/>
      <c r="AM70" s="206"/>
      <c r="AN70" s="206"/>
      <c r="AO70" s="206"/>
      <c r="AP70" s="206"/>
      <c r="AQ70" s="206"/>
      <c r="AR70" s="180"/>
      <c r="AS70" s="181"/>
      <c r="AT70" s="206"/>
      <c r="AU70" s="206"/>
      <c r="AV70" s="206"/>
      <c r="AW70" s="206"/>
      <c r="AX70" s="206"/>
      <c r="AY70" s="206"/>
      <c r="AZ70" s="209"/>
      <c r="BA70" s="214"/>
      <c r="BB70" s="215"/>
      <c r="BC70" s="83"/>
      <c r="BD70" s="84"/>
      <c r="BE70" s="166"/>
      <c r="BF70" s="167"/>
    </row>
    <row r="71" spans="1:58" ht="8.1" customHeight="1">
      <c r="A71" s="391"/>
      <c r="B71" s="416" t="s">
        <v>5037</v>
      </c>
      <c r="C71" s="417"/>
      <c r="D71" s="407"/>
      <c r="E71" s="407"/>
      <c r="F71" s="407"/>
      <c r="G71" s="407"/>
      <c r="H71" s="407"/>
      <c r="I71" s="407"/>
      <c r="J71" s="407"/>
      <c r="K71" s="241"/>
      <c r="L71" s="242"/>
      <c r="M71" s="242"/>
      <c r="N71" s="243"/>
      <c r="O71" s="241"/>
      <c r="P71" s="242"/>
      <c r="Q71" s="242"/>
      <c r="R71" s="409"/>
      <c r="S71" s="411"/>
      <c r="T71" s="412"/>
      <c r="U71" s="412"/>
      <c r="V71" s="412"/>
      <c r="W71" s="412"/>
      <c r="X71" s="412"/>
      <c r="Y71" s="412"/>
      <c r="Z71" s="412"/>
      <c r="AA71" s="413"/>
      <c r="AB71" s="254" t="s">
        <v>5102</v>
      </c>
      <c r="AC71" s="255"/>
      <c r="AD71" s="255"/>
      <c r="AE71" s="255"/>
      <c r="AF71" s="255"/>
      <c r="AG71" s="256"/>
      <c r="AH71" s="239"/>
      <c r="AI71" s="241"/>
      <c r="AJ71" s="242"/>
      <c r="AK71" s="242"/>
      <c r="AL71" s="242"/>
      <c r="AM71" s="242"/>
      <c r="AN71" s="242"/>
      <c r="AO71" s="242"/>
      <c r="AP71" s="242"/>
      <c r="AQ71" s="243"/>
      <c r="AR71" s="578"/>
      <c r="AS71" s="579"/>
      <c r="AT71" s="579"/>
      <c r="AU71" s="579"/>
      <c r="AV71" s="579"/>
      <c r="AW71" s="579"/>
      <c r="AX71" s="579"/>
      <c r="AY71" s="579"/>
      <c r="AZ71" s="579"/>
      <c r="BA71" s="579"/>
      <c r="BB71" s="580"/>
      <c r="BC71" s="83"/>
      <c r="BD71" s="84"/>
      <c r="BE71" s="166"/>
      <c r="BF71" s="167"/>
    </row>
    <row r="72" spans="1:58" ht="8.1" customHeight="1">
      <c r="A72" s="391"/>
      <c r="B72" s="258"/>
      <c r="C72" s="179"/>
      <c r="D72" s="205"/>
      <c r="E72" s="205"/>
      <c r="F72" s="205"/>
      <c r="G72" s="205"/>
      <c r="H72" s="205"/>
      <c r="I72" s="205"/>
      <c r="J72" s="205"/>
      <c r="K72" s="244"/>
      <c r="L72" s="245"/>
      <c r="M72" s="245"/>
      <c r="N72" s="246"/>
      <c r="O72" s="244"/>
      <c r="P72" s="245"/>
      <c r="Q72" s="245"/>
      <c r="R72" s="402"/>
      <c r="S72" s="212"/>
      <c r="T72" s="414"/>
      <c r="U72" s="414"/>
      <c r="V72" s="414"/>
      <c r="W72" s="414"/>
      <c r="X72" s="414"/>
      <c r="Y72" s="414"/>
      <c r="Z72" s="414"/>
      <c r="AA72" s="213"/>
      <c r="AB72" s="254" t="s">
        <v>5103</v>
      </c>
      <c r="AC72" s="255"/>
      <c r="AD72" s="255"/>
      <c r="AE72" s="255"/>
      <c r="AF72" s="255"/>
      <c r="AG72" s="256"/>
      <c r="AH72" s="239"/>
      <c r="AI72" s="244"/>
      <c r="AJ72" s="245"/>
      <c r="AK72" s="245"/>
      <c r="AL72" s="245"/>
      <c r="AM72" s="245"/>
      <c r="AN72" s="245"/>
      <c r="AO72" s="245"/>
      <c r="AP72" s="245"/>
      <c r="AQ72" s="246"/>
      <c r="AR72" s="578"/>
      <c r="AS72" s="579"/>
      <c r="AT72" s="579"/>
      <c r="AU72" s="579"/>
      <c r="AV72" s="579"/>
      <c r="AW72" s="579"/>
      <c r="AX72" s="579"/>
      <c r="AY72" s="579"/>
      <c r="AZ72" s="579"/>
      <c r="BA72" s="579"/>
      <c r="BB72" s="580"/>
      <c r="BC72" s="83"/>
      <c r="BD72" s="84"/>
      <c r="BE72" s="166"/>
      <c r="BF72" s="167"/>
    </row>
    <row r="73" spans="1:58" ht="8.1" customHeight="1">
      <c r="A73" s="391"/>
      <c r="B73" s="418"/>
      <c r="C73" s="419"/>
      <c r="D73" s="408"/>
      <c r="E73" s="408"/>
      <c r="F73" s="408"/>
      <c r="G73" s="408"/>
      <c r="H73" s="408"/>
      <c r="I73" s="408"/>
      <c r="J73" s="408"/>
      <c r="K73" s="247"/>
      <c r="L73" s="248"/>
      <c r="M73" s="248"/>
      <c r="N73" s="249"/>
      <c r="O73" s="247"/>
      <c r="P73" s="248"/>
      <c r="Q73" s="248"/>
      <c r="R73" s="410"/>
      <c r="S73" s="214"/>
      <c r="T73" s="415"/>
      <c r="U73" s="415"/>
      <c r="V73" s="415"/>
      <c r="W73" s="415"/>
      <c r="X73" s="415"/>
      <c r="Y73" s="415"/>
      <c r="Z73" s="415"/>
      <c r="AA73" s="215"/>
      <c r="AB73" s="404"/>
      <c r="AC73" s="405"/>
      <c r="AD73" s="405"/>
      <c r="AE73" s="405"/>
      <c r="AF73" s="405"/>
      <c r="AG73" s="406"/>
      <c r="AH73" s="240"/>
      <c r="AI73" s="247"/>
      <c r="AJ73" s="248"/>
      <c r="AK73" s="248"/>
      <c r="AL73" s="248"/>
      <c r="AM73" s="248"/>
      <c r="AN73" s="248"/>
      <c r="AO73" s="248"/>
      <c r="AP73" s="248"/>
      <c r="AQ73" s="249"/>
      <c r="AR73" s="581"/>
      <c r="AS73" s="582"/>
      <c r="AT73" s="582"/>
      <c r="AU73" s="582"/>
      <c r="AV73" s="582"/>
      <c r="AW73" s="582"/>
      <c r="AX73" s="582"/>
      <c r="AY73" s="582"/>
      <c r="AZ73" s="582"/>
      <c r="BA73" s="582"/>
      <c r="BB73" s="583"/>
      <c r="BC73" s="85"/>
      <c r="BD73" s="86"/>
      <c r="BE73" s="168"/>
      <c r="BF73" s="169"/>
    </row>
    <row r="74" spans="1:58" ht="8.1" customHeight="1">
      <c r="A74" s="391">
        <v>8</v>
      </c>
      <c r="B74" s="392"/>
      <c r="C74" s="393"/>
      <c r="D74" s="393"/>
      <c r="E74" s="393"/>
      <c r="F74" s="393"/>
      <c r="G74" s="393"/>
      <c r="H74" s="393"/>
      <c r="I74" s="393"/>
      <c r="J74" s="394"/>
      <c r="K74" s="399"/>
      <c r="L74" s="393"/>
      <c r="M74" s="393"/>
      <c r="N74" s="394"/>
      <c r="O74" s="399"/>
      <c r="P74" s="393"/>
      <c r="Q74" s="393"/>
      <c r="R74" s="401"/>
      <c r="S74" s="257" t="s">
        <v>5060</v>
      </c>
      <c r="T74" s="177"/>
      <c r="U74" s="204"/>
      <c r="V74" s="204"/>
      <c r="W74" s="204"/>
      <c r="X74" s="204"/>
      <c r="Y74" s="204"/>
      <c r="Z74" s="204"/>
      <c r="AA74" s="207"/>
      <c r="AB74" s="235" t="s">
        <v>5104</v>
      </c>
      <c r="AC74" s="236"/>
      <c r="AD74" s="236"/>
      <c r="AE74" s="236"/>
      <c r="AF74" s="236"/>
      <c r="AG74" s="237"/>
      <c r="AH74" s="238"/>
      <c r="AI74" s="176" t="s">
        <v>5060</v>
      </c>
      <c r="AJ74" s="177"/>
      <c r="AK74" s="204"/>
      <c r="AL74" s="204"/>
      <c r="AM74" s="204"/>
      <c r="AN74" s="204"/>
      <c r="AO74" s="204"/>
      <c r="AP74" s="204"/>
      <c r="AQ74" s="204"/>
      <c r="AR74" s="176" t="s">
        <v>5060</v>
      </c>
      <c r="AS74" s="177"/>
      <c r="AT74" s="204"/>
      <c r="AU74" s="204"/>
      <c r="AV74" s="204"/>
      <c r="AW74" s="204"/>
      <c r="AX74" s="204"/>
      <c r="AY74" s="204"/>
      <c r="AZ74" s="207"/>
      <c r="BA74" s="210"/>
      <c r="BB74" s="211"/>
      <c r="BC74" s="584"/>
      <c r="BD74" s="576"/>
      <c r="BE74" s="164"/>
      <c r="BF74" s="165"/>
    </row>
    <row r="75" spans="1:58" ht="8.1" customHeight="1">
      <c r="A75" s="391"/>
      <c r="B75" s="395"/>
      <c r="C75" s="245"/>
      <c r="D75" s="245"/>
      <c r="E75" s="245"/>
      <c r="F75" s="245"/>
      <c r="G75" s="245"/>
      <c r="H75" s="245"/>
      <c r="I75" s="245"/>
      <c r="J75" s="246"/>
      <c r="K75" s="244"/>
      <c r="L75" s="245"/>
      <c r="M75" s="245"/>
      <c r="N75" s="246"/>
      <c r="O75" s="244"/>
      <c r="P75" s="245"/>
      <c r="Q75" s="245"/>
      <c r="R75" s="402"/>
      <c r="S75" s="258"/>
      <c r="T75" s="179"/>
      <c r="U75" s="205"/>
      <c r="V75" s="205"/>
      <c r="W75" s="205"/>
      <c r="X75" s="205"/>
      <c r="Y75" s="205"/>
      <c r="Z75" s="205"/>
      <c r="AA75" s="208"/>
      <c r="AB75" s="254" t="s">
        <v>5105</v>
      </c>
      <c r="AC75" s="255"/>
      <c r="AD75" s="255"/>
      <c r="AE75" s="255"/>
      <c r="AF75" s="255"/>
      <c r="AG75" s="256"/>
      <c r="AH75" s="239"/>
      <c r="AI75" s="178"/>
      <c r="AJ75" s="179"/>
      <c r="AK75" s="205"/>
      <c r="AL75" s="205"/>
      <c r="AM75" s="205"/>
      <c r="AN75" s="205"/>
      <c r="AO75" s="205"/>
      <c r="AP75" s="205"/>
      <c r="AQ75" s="205"/>
      <c r="AR75" s="178"/>
      <c r="AS75" s="179"/>
      <c r="AT75" s="205"/>
      <c r="AU75" s="205"/>
      <c r="AV75" s="205"/>
      <c r="AW75" s="205"/>
      <c r="AX75" s="205"/>
      <c r="AY75" s="205"/>
      <c r="AZ75" s="208"/>
      <c r="BA75" s="212"/>
      <c r="BB75" s="213"/>
      <c r="BC75" s="585"/>
      <c r="BD75" s="577"/>
      <c r="BE75" s="166"/>
      <c r="BF75" s="167"/>
    </row>
    <row r="76" spans="1:58" ht="8.1" customHeight="1">
      <c r="A76" s="391"/>
      <c r="B76" s="396"/>
      <c r="C76" s="397"/>
      <c r="D76" s="397"/>
      <c r="E76" s="397"/>
      <c r="F76" s="397"/>
      <c r="G76" s="397"/>
      <c r="H76" s="397"/>
      <c r="I76" s="397"/>
      <c r="J76" s="398"/>
      <c r="K76" s="400"/>
      <c r="L76" s="397"/>
      <c r="M76" s="397"/>
      <c r="N76" s="398"/>
      <c r="O76" s="400"/>
      <c r="P76" s="397"/>
      <c r="Q76" s="397"/>
      <c r="R76" s="403"/>
      <c r="S76" s="259"/>
      <c r="T76" s="181"/>
      <c r="U76" s="206"/>
      <c r="V76" s="206"/>
      <c r="W76" s="206"/>
      <c r="X76" s="206"/>
      <c r="Y76" s="206"/>
      <c r="Z76" s="206"/>
      <c r="AA76" s="209"/>
      <c r="AB76" s="254" t="s">
        <v>5101</v>
      </c>
      <c r="AC76" s="255"/>
      <c r="AD76" s="255"/>
      <c r="AE76" s="255"/>
      <c r="AF76" s="255"/>
      <c r="AG76" s="256"/>
      <c r="AH76" s="239"/>
      <c r="AI76" s="180"/>
      <c r="AJ76" s="181"/>
      <c r="AK76" s="206"/>
      <c r="AL76" s="206"/>
      <c r="AM76" s="206"/>
      <c r="AN76" s="206"/>
      <c r="AO76" s="206"/>
      <c r="AP76" s="206"/>
      <c r="AQ76" s="206"/>
      <c r="AR76" s="180"/>
      <c r="AS76" s="181"/>
      <c r="AT76" s="206"/>
      <c r="AU76" s="206"/>
      <c r="AV76" s="206"/>
      <c r="AW76" s="206"/>
      <c r="AX76" s="206"/>
      <c r="AY76" s="206"/>
      <c r="AZ76" s="209"/>
      <c r="BA76" s="214"/>
      <c r="BB76" s="215"/>
      <c r="BC76" s="83"/>
      <c r="BD76" s="84"/>
      <c r="BE76" s="166"/>
      <c r="BF76" s="167"/>
    </row>
    <row r="77" spans="1:58" ht="8.1" customHeight="1">
      <c r="A77" s="391"/>
      <c r="B77" s="416" t="s">
        <v>5037</v>
      </c>
      <c r="C77" s="417"/>
      <c r="D77" s="407"/>
      <c r="E77" s="407"/>
      <c r="F77" s="407"/>
      <c r="G77" s="407"/>
      <c r="H77" s="407"/>
      <c r="I77" s="407"/>
      <c r="J77" s="407"/>
      <c r="K77" s="241"/>
      <c r="L77" s="242"/>
      <c r="M77" s="242"/>
      <c r="N77" s="243"/>
      <c r="O77" s="241"/>
      <c r="P77" s="242"/>
      <c r="Q77" s="242"/>
      <c r="R77" s="409"/>
      <c r="S77" s="411"/>
      <c r="T77" s="412"/>
      <c r="U77" s="412"/>
      <c r="V77" s="412"/>
      <c r="W77" s="412"/>
      <c r="X77" s="412"/>
      <c r="Y77" s="412"/>
      <c r="Z77" s="412"/>
      <c r="AA77" s="413"/>
      <c r="AB77" s="254" t="s">
        <v>5102</v>
      </c>
      <c r="AC77" s="255"/>
      <c r="AD77" s="255"/>
      <c r="AE77" s="255"/>
      <c r="AF77" s="255"/>
      <c r="AG77" s="256"/>
      <c r="AH77" s="239"/>
      <c r="AI77" s="241"/>
      <c r="AJ77" s="242"/>
      <c r="AK77" s="242"/>
      <c r="AL77" s="242"/>
      <c r="AM77" s="242"/>
      <c r="AN77" s="242"/>
      <c r="AO77" s="242"/>
      <c r="AP77" s="242"/>
      <c r="AQ77" s="243"/>
      <c r="AR77" s="578"/>
      <c r="AS77" s="579"/>
      <c r="AT77" s="579"/>
      <c r="AU77" s="579"/>
      <c r="AV77" s="579"/>
      <c r="AW77" s="579"/>
      <c r="AX77" s="579"/>
      <c r="AY77" s="579"/>
      <c r="AZ77" s="579"/>
      <c r="BA77" s="579"/>
      <c r="BB77" s="580"/>
      <c r="BC77" s="83"/>
      <c r="BD77" s="84"/>
      <c r="BE77" s="166"/>
      <c r="BF77" s="167"/>
    </row>
    <row r="78" spans="1:58" ht="8.1" customHeight="1">
      <c r="A78" s="391"/>
      <c r="B78" s="258"/>
      <c r="C78" s="179"/>
      <c r="D78" s="205"/>
      <c r="E78" s="205"/>
      <c r="F78" s="205"/>
      <c r="G78" s="205"/>
      <c r="H78" s="205"/>
      <c r="I78" s="205"/>
      <c r="J78" s="205"/>
      <c r="K78" s="244"/>
      <c r="L78" s="245"/>
      <c r="M78" s="245"/>
      <c r="N78" s="246"/>
      <c r="O78" s="244"/>
      <c r="P78" s="245"/>
      <c r="Q78" s="245"/>
      <c r="R78" s="402"/>
      <c r="S78" s="212"/>
      <c r="T78" s="414"/>
      <c r="U78" s="414"/>
      <c r="V78" s="414"/>
      <c r="W78" s="414"/>
      <c r="X78" s="414"/>
      <c r="Y78" s="414"/>
      <c r="Z78" s="414"/>
      <c r="AA78" s="213"/>
      <c r="AB78" s="254" t="s">
        <v>5103</v>
      </c>
      <c r="AC78" s="255"/>
      <c r="AD78" s="255"/>
      <c r="AE78" s="255"/>
      <c r="AF78" s="255"/>
      <c r="AG78" s="256"/>
      <c r="AH78" s="239"/>
      <c r="AI78" s="244"/>
      <c r="AJ78" s="245"/>
      <c r="AK78" s="245"/>
      <c r="AL78" s="245"/>
      <c r="AM78" s="245"/>
      <c r="AN78" s="245"/>
      <c r="AO78" s="245"/>
      <c r="AP78" s="245"/>
      <c r="AQ78" s="246"/>
      <c r="AR78" s="578"/>
      <c r="AS78" s="579"/>
      <c r="AT78" s="579"/>
      <c r="AU78" s="579"/>
      <c r="AV78" s="579"/>
      <c r="AW78" s="579"/>
      <c r="AX78" s="579"/>
      <c r="AY78" s="579"/>
      <c r="AZ78" s="579"/>
      <c r="BA78" s="579"/>
      <c r="BB78" s="580"/>
      <c r="BC78" s="83"/>
      <c r="BD78" s="84"/>
      <c r="BE78" s="166"/>
      <c r="BF78" s="167"/>
    </row>
    <row r="79" spans="1:58" ht="8.1" customHeight="1">
      <c r="A79" s="391"/>
      <c r="B79" s="418"/>
      <c r="C79" s="419"/>
      <c r="D79" s="408"/>
      <c r="E79" s="408"/>
      <c r="F79" s="408"/>
      <c r="G79" s="408"/>
      <c r="H79" s="408"/>
      <c r="I79" s="408"/>
      <c r="J79" s="408"/>
      <c r="K79" s="247"/>
      <c r="L79" s="248"/>
      <c r="M79" s="248"/>
      <c r="N79" s="249"/>
      <c r="O79" s="247"/>
      <c r="P79" s="248"/>
      <c r="Q79" s="248"/>
      <c r="R79" s="410"/>
      <c r="S79" s="214"/>
      <c r="T79" s="415"/>
      <c r="U79" s="415"/>
      <c r="V79" s="415"/>
      <c r="W79" s="415"/>
      <c r="X79" s="415"/>
      <c r="Y79" s="415"/>
      <c r="Z79" s="415"/>
      <c r="AA79" s="215"/>
      <c r="AB79" s="404"/>
      <c r="AC79" s="405"/>
      <c r="AD79" s="405"/>
      <c r="AE79" s="405"/>
      <c r="AF79" s="405"/>
      <c r="AG79" s="406"/>
      <c r="AH79" s="240"/>
      <c r="AI79" s="247"/>
      <c r="AJ79" s="248"/>
      <c r="AK79" s="248"/>
      <c r="AL79" s="248"/>
      <c r="AM79" s="248"/>
      <c r="AN79" s="248"/>
      <c r="AO79" s="248"/>
      <c r="AP79" s="248"/>
      <c r="AQ79" s="249"/>
      <c r="AR79" s="581"/>
      <c r="AS79" s="582"/>
      <c r="AT79" s="582"/>
      <c r="AU79" s="582"/>
      <c r="AV79" s="582"/>
      <c r="AW79" s="582"/>
      <c r="AX79" s="582"/>
      <c r="AY79" s="582"/>
      <c r="AZ79" s="582"/>
      <c r="BA79" s="582"/>
      <c r="BB79" s="583"/>
      <c r="BC79" s="85"/>
      <c r="BD79" s="86"/>
      <c r="BE79" s="168"/>
      <c r="BF79" s="169"/>
    </row>
    <row r="80" spans="1:58" ht="8.1" customHeight="1">
      <c r="A80" s="391">
        <v>9</v>
      </c>
      <c r="B80" s="392"/>
      <c r="C80" s="393"/>
      <c r="D80" s="393"/>
      <c r="E80" s="393"/>
      <c r="F80" s="393"/>
      <c r="G80" s="393"/>
      <c r="H80" s="393"/>
      <c r="I80" s="393"/>
      <c r="J80" s="394"/>
      <c r="K80" s="399"/>
      <c r="L80" s="393"/>
      <c r="M80" s="393"/>
      <c r="N80" s="394"/>
      <c r="O80" s="399"/>
      <c r="P80" s="393"/>
      <c r="Q80" s="393"/>
      <c r="R80" s="401"/>
      <c r="S80" s="257" t="s">
        <v>5060</v>
      </c>
      <c r="T80" s="177"/>
      <c r="U80" s="204"/>
      <c r="V80" s="204"/>
      <c r="W80" s="204"/>
      <c r="X80" s="204"/>
      <c r="Y80" s="204"/>
      <c r="Z80" s="204"/>
      <c r="AA80" s="207"/>
      <c r="AB80" s="235" t="s">
        <v>5104</v>
      </c>
      <c r="AC80" s="236"/>
      <c r="AD80" s="236"/>
      <c r="AE80" s="236"/>
      <c r="AF80" s="236"/>
      <c r="AG80" s="237"/>
      <c r="AH80" s="238"/>
      <c r="AI80" s="176" t="s">
        <v>5060</v>
      </c>
      <c r="AJ80" s="177"/>
      <c r="AK80" s="204"/>
      <c r="AL80" s="204"/>
      <c r="AM80" s="204"/>
      <c r="AN80" s="204"/>
      <c r="AO80" s="204"/>
      <c r="AP80" s="204"/>
      <c r="AQ80" s="204"/>
      <c r="AR80" s="176" t="s">
        <v>5060</v>
      </c>
      <c r="AS80" s="177"/>
      <c r="AT80" s="204"/>
      <c r="AU80" s="204"/>
      <c r="AV80" s="204"/>
      <c r="AW80" s="204"/>
      <c r="AX80" s="204"/>
      <c r="AY80" s="204"/>
      <c r="AZ80" s="207"/>
      <c r="BA80" s="210"/>
      <c r="BB80" s="211"/>
      <c r="BC80" s="584"/>
      <c r="BD80" s="576"/>
      <c r="BE80" s="164"/>
      <c r="BF80" s="165"/>
    </row>
    <row r="81" spans="1:58" ht="8.1" customHeight="1">
      <c r="A81" s="391"/>
      <c r="B81" s="395"/>
      <c r="C81" s="245"/>
      <c r="D81" s="245"/>
      <c r="E81" s="245"/>
      <c r="F81" s="245"/>
      <c r="G81" s="245"/>
      <c r="H81" s="245"/>
      <c r="I81" s="245"/>
      <c r="J81" s="246"/>
      <c r="K81" s="244"/>
      <c r="L81" s="245"/>
      <c r="M81" s="245"/>
      <c r="N81" s="246"/>
      <c r="O81" s="244"/>
      <c r="P81" s="245"/>
      <c r="Q81" s="245"/>
      <c r="R81" s="402"/>
      <c r="S81" s="258"/>
      <c r="T81" s="179"/>
      <c r="U81" s="205"/>
      <c r="V81" s="205"/>
      <c r="W81" s="205"/>
      <c r="X81" s="205"/>
      <c r="Y81" s="205"/>
      <c r="Z81" s="205"/>
      <c r="AA81" s="208"/>
      <c r="AB81" s="254" t="s">
        <v>5105</v>
      </c>
      <c r="AC81" s="255"/>
      <c r="AD81" s="255"/>
      <c r="AE81" s="255"/>
      <c r="AF81" s="255"/>
      <c r="AG81" s="256"/>
      <c r="AH81" s="239"/>
      <c r="AI81" s="178"/>
      <c r="AJ81" s="179"/>
      <c r="AK81" s="205"/>
      <c r="AL81" s="205"/>
      <c r="AM81" s="205"/>
      <c r="AN81" s="205"/>
      <c r="AO81" s="205"/>
      <c r="AP81" s="205"/>
      <c r="AQ81" s="205"/>
      <c r="AR81" s="178"/>
      <c r="AS81" s="179"/>
      <c r="AT81" s="205"/>
      <c r="AU81" s="205"/>
      <c r="AV81" s="205"/>
      <c r="AW81" s="205"/>
      <c r="AX81" s="205"/>
      <c r="AY81" s="205"/>
      <c r="AZ81" s="208"/>
      <c r="BA81" s="212"/>
      <c r="BB81" s="213"/>
      <c r="BC81" s="585"/>
      <c r="BD81" s="577"/>
      <c r="BE81" s="166"/>
      <c r="BF81" s="167"/>
    </row>
    <row r="82" spans="1:58" ht="8.1" customHeight="1">
      <c r="A82" s="391"/>
      <c r="B82" s="396"/>
      <c r="C82" s="397"/>
      <c r="D82" s="397"/>
      <c r="E82" s="397"/>
      <c r="F82" s="397"/>
      <c r="G82" s="397"/>
      <c r="H82" s="397"/>
      <c r="I82" s="397"/>
      <c r="J82" s="398"/>
      <c r="K82" s="400"/>
      <c r="L82" s="397"/>
      <c r="M82" s="397"/>
      <c r="N82" s="398"/>
      <c r="O82" s="400"/>
      <c r="P82" s="397"/>
      <c r="Q82" s="397"/>
      <c r="R82" s="403"/>
      <c r="S82" s="259"/>
      <c r="T82" s="181"/>
      <c r="U82" s="206"/>
      <c r="V82" s="206"/>
      <c r="W82" s="206"/>
      <c r="X82" s="206"/>
      <c r="Y82" s="206"/>
      <c r="Z82" s="206"/>
      <c r="AA82" s="209"/>
      <c r="AB82" s="254" t="s">
        <v>5101</v>
      </c>
      <c r="AC82" s="255"/>
      <c r="AD82" s="255"/>
      <c r="AE82" s="255"/>
      <c r="AF82" s="255"/>
      <c r="AG82" s="256"/>
      <c r="AH82" s="239"/>
      <c r="AI82" s="180"/>
      <c r="AJ82" s="181"/>
      <c r="AK82" s="206"/>
      <c r="AL82" s="206"/>
      <c r="AM82" s="206"/>
      <c r="AN82" s="206"/>
      <c r="AO82" s="206"/>
      <c r="AP82" s="206"/>
      <c r="AQ82" s="206"/>
      <c r="AR82" s="180"/>
      <c r="AS82" s="181"/>
      <c r="AT82" s="206"/>
      <c r="AU82" s="206"/>
      <c r="AV82" s="206"/>
      <c r="AW82" s="206"/>
      <c r="AX82" s="206"/>
      <c r="AY82" s="206"/>
      <c r="AZ82" s="209"/>
      <c r="BA82" s="214"/>
      <c r="BB82" s="215"/>
      <c r="BC82" s="83"/>
      <c r="BD82" s="84"/>
      <c r="BE82" s="166"/>
      <c r="BF82" s="167"/>
    </row>
    <row r="83" spans="1:58" ht="8.1" customHeight="1">
      <c r="A83" s="391"/>
      <c r="B83" s="416" t="s">
        <v>5037</v>
      </c>
      <c r="C83" s="417"/>
      <c r="D83" s="407"/>
      <c r="E83" s="407"/>
      <c r="F83" s="407"/>
      <c r="G83" s="407"/>
      <c r="H83" s="407"/>
      <c r="I83" s="407"/>
      <c r="J83" s="407"/>
      <c r="K83" s="241"/>
      <c r="L83" s="242"/>
      <c r="M83" s="242"/>
      <c r="N83" s="243"/>
      <c r="O83" s="241"/>
      <c r="P83" s="242"/>
      <c r="Q83" s="242"/>
      <c r="R83" s="409"/>
      <c r="S83" s="411"/>
      <c r="T83" s="412"/>
      <c r="U83" s="412"/>
      <c r="V83" s="412"/>
      <c r="W83" s="412"/>
      <c r="X83" s="412"/>
      <c r="Y83" s="412"/>
      <c r="Z83" s="412"/>
      <c r="AA83" s="413"/>
      <c r="AB83" s="254" t="s">
        <v>5102</v>
      </c>
      <c r="AC83" s="255"/>
      <c r="AD83" s="255"/>
      <c r="AE83" s="255"/>
      <c r="AF83" s="255"/>
      <c r="AG83" s="256"/>
      <c r="AH83" s="239"/>
      <c r="AI83" s="241"/>
      <c r="AJ83" s="242"/>
      <c r="AK83" s="242"/>
      <c r="AL83" s="242"/>
      <c r="AM83" s="242"/>
      <c r="AN83" s="242"/>
      <c r="AO83" s="242"/>
      <c r="AP83" s="242"/>
      <c r="AQ83" s="243"/>
      <c r="AR83" s="578"/>
      <c r="AS83" s="579"/>
      <c r="AT83" s="579"/>
      <c r="AU83" s="579"/>
      <c r="AV83" s="579"/>
      <c r="AW83" s="579"/>
      <c r="AX83" s="579"/>
      <c r="AY83" s="579"/>
      <c r="AZ83" s="579"/>
      <c r="BA83" s="579"/>
      <c r="BB83" s="580"/>
      <c r="BC83" s="83"/>
      <c r="BD83" s="84"/>
      <c r="BE83" s="166"/>
      <c r="BF83" s="167"/>
    </row>
    <row r="84" spans="1:58" ht="8.1" customHeight="1">
      <c r="A84" s="391"/>
      <c r="B84" s="258"/>
      <c r="C84" s="179"/>
      <c r="D84" s="205"/>
      <c r="E84" s="205"/>
      <c r="F84" s="205"/>
      <c r="G84" s="205"/>
      <c r="H84" s="205"/>
      <c r="I84" s="205"/>
      <c r="J84" s="205"/>
      <c r="K84" s="244"/>
      <c r="L84" s="245"/>
      <c r="M84" s="245"/>
      <c r="N84" s="246"/>
      <c r="O84" s="244"/>
      <c r="P84" s="245"/>
      <c r="Q84" s="245"/>
      <c r="R84" s="402"/>
      <c r="S84" s="212"/>
      <c r="T84" s="414"/>
      <c r="U84" s="414"/>
      <c r="V84" s="414"/>
      <c r="W84" s="414"/>
      <c r="X84" s="414"/>
      <c r="Y84" s="414"/>
      <c r="Z84" s="414"/>
      <c r="AA84" s="213"/>
      <c r="AB84" s="254" t="s">
        <v>5103</v>
      </c>
      <c r="AC84" s="255"/>
      <c r="AD84" s="255"/>
      <c r="AE84" s="255"/>
      <c r="AF84" s="255"/>
      <c r="AG84" s="256"/>
      <c r="AH84" s="239"/>
      <c r="AI84" s="244"/>
      <c r="AJ84" s="245"/>
      <c r="AK84" s="245"/>
      <c r="AL84" s="245"/>
      <c r="AM84" s="245"/>
      <c r="AN84" s="245"/>
      <c r="AO84" s="245"/>
      <c r="AP84" s="245"/>
      <c r="AQ84" s="246"/>
      <c r="AR84" s="578"/>
      <c r="AS84" s="579"/>
      <c r="AT84" s="579"/>
      <c r="AU84" s="579"/>
      <c r="AV84" s="579"/>
      <c r="AW84" s="579"/>
      <c r="AX84" s="579"/>
      <c r="AY84" s="579"/>
      <c r="AZ84" s="579"/>
      <c r="BA84" s="579"/>
      <c r="BB84" s="580"/>
      <c r="BC84" s="83"/>
      <c r="BD84" s="84"/>
      <c r="BE84" s="166"/>
      <c r="BF84" s="167"/>
    </row>
    <row r="85" spans="1:58" ht="8.1" customHeight="1">
      <c r="A85" s="391"/>
      <c r="B85" s="418"/>
      <c r="C85" s="419"/>
      <c r="D85" s="408"/>
      <c r="E85" s="408"/>
      <c r="F85" s="408"/>
      <c r="G85" s="408"/>
      <c r="H85" s="408"/>
      <c r="I85" s="408"/>
      <c r="J85" s="408"/>
      <c r="K85" s="247"/>
      <c r="L85" s="248"/>
      <c r="M85" s="248"/>
      <c r="N85" s="249"/>
      <c r="O85" s="247"/>
      <c r="P85" s="248"/>
      <c r="Q85" s="248"/>
      <c r="R85" s="410"/>
      <c r="S85" s="214"/>
      <c r="T85" s="415"/>
      <c r="U85" s="415"/>
      <c r="V85" s="415"/>
      <c r="W85" s="415"/>
      <c r="X85" s="415"/>
      <c r="Y85" s="415"/>
      <c r="Z85" s="415"/>
      <c r="AA85" s="215"/>
      <c r="AB85" s="404"/>
      <c r="AC85" s="405"/>
      <c r="AD85" s="405"/>
      <c r="AE85" s="405"/>
      <c r="AF85" s="405"/>
      <c r="AG85" s="406"/>
      <c r="AH85" s="240"/>
      <c r="AI85" s="247"/>
      <c r="AJ85" s="248"/>
      <c r="AK85" s="248"/>
      <c r="AL85" s="248"/>
      <c r="AM85" s="248"/>
      <c r="AN85" s="248"/>
      <c r="AO85" s="248"/>
      <c r="AP85" s="248"/>
      <c r="AQ85" s="249"/>
      <c r="AR85" s="581"/>
      <c r="AS85" s="582"/>
      <c r="AT85" s="582"/>
      <c r="AU85" s="582"/>
      <c r="AV85" s="582"/>
      <c r="AW85" s="582"/>
      <c r="AX85" s="582"/>
      <c r="AY85" s="582"/>
      <c r="AZ85" s="582"/>
      <c r="BA85" s="582"/>
      <c r="BB85" s="583"/>
      <c r="BC85" s="85"/>
      <c r="BD85" s="86"/>
      <c r="BE85" s="168"/>
      <c r="BF85" s="169"/>
    </row>
    <row r="86" spans="1:58" ht="8.1" customHeight="1">
      <c r="A86" s="391">
        <v>10</v>
      </c>
      <c r="B86" s="392"/>
      <c r="C86" s="393"/>
      <c r="D86" s="393"/>
      <c r="E86" s="393"/>
      <c r="F86" s="393"/>
      <c r="G86" s="393"/>
      <c r="H86" s="393"/>
      <c r="I86" s="393"/>
      <c r="J86" s="394"/>
      <c r="K86" s="399"/>
      <c r="L86" s="393"/>
      <c r="M86" s="393"/>
      <c r="N86" s="394"/>
      <c r="O86" s="399"/>
      <c r="P86" s="393"/>
      <c r="Q86" s="393"/>
      <c r="R86" s="401"/>
      <c r="S86" s="257" t="s">
        <v>5060</v>
      </c>
      <c r="T86" s="177"/>
      <c r="U86" s="204"/>
      <c r="V86" s="204"/>
      <c r="W86" s="204"/>
      <c r="X86" s="204"/>
      <c r="Y86" s="204"/>
      <c r="Z86" s="204"/>
      <c r="AA86" s="207"/>
      <c r="AB86" s="235" t="s">
        <v>5104</v>
      </c>
      <c r="AC86" s="236"/>
      <c r="AD86" s="236"/>
      <c r="AE86" s="236"/>
      <c r="AF86" s="236"/>
      <c r="AG86" s="237"/>
      <c r="AH86" s="238"/>
      <c r="AI86" s="176" t="s">
        <v>5060</v>
      </c>
      <c r="AJ86" s="177"/>
      <c r="AK86" s="204"/>
      <c r="AL86" s="204"/>
      <c r="AM86" s="204"/>
      <c r="AN86" s="204"/>
      <c r="AO86" s="204"/>
      <c r="AP86" s="204"/>
      <c r="AQ86" s="204"/>
      <c r="AR86" s="176" t="s">
        <v>5060</v>
      </c>
      <c r="AS86" s="177"/>
      <c r="AT86" s="204"/>
      <c r="AU86" s="204"/>
      <c r="AV86" s="204"/>
      <c r="AW86" s="204"/>
      <c r="AX86" s="204"/>
      <c r="AY86" s="204"/>
      <c r="AZ86" s="207"/>
      <c r="BA86" s="210"/>
      <c r="BB86" s="211"/>
      <c r="BC86" s="584"/>
      <c r="BD86" s="576"/>
      <c r="BE86" s="164"/>
      <c r="BF86" s="165"/>
    </row>
    <row r="87" spans="1:58" ht="8.1" customHeight="1">
      <c r="A87" s="391"/>
      <c r="B87" s="395"/>
      <c r="C87" s="245"/>
      <c r="D87" s="245"/>
      <c r="E87" s="245"/>
      <c r="F87" s="245"/>
      <c r="G87" s="245"/>
      <c r="H87" s="245"/>
      <c r="I87" s="245"/>
      <c r="J87" s="246"/>
      <c r="K87" s="244"/>
      <c r="L87" s="245"/>
      <c r="M87" s="245"/>
      <c r="N87" s="246"/>
      <c r="O87" s="244"/>
      <c r="P87" s="245"/>
      <c r="Q87" s="245"/>
      <c r="R87" s="402"/>
      <c r="S87" s="258"/>
      <c r="T87" s="179"/>
      <c r="U87" s="205"/>
      <c r="V87" s="205"/>
      <c r="W87" s="205"/>
      <c r="X87" s="205"/>
      <c r="Y87" s="205"/>
      <c r="Z87" s="205"/>
      <c r="AA87" s="208"/>
      <c r="AB87" s="254" t="s">
        <v>5105</v>
      </c>
      <c r="AC87" s="255"/>
      <c r="AD87" s="255"/>
      <c r="AE87" s="255"/>
      <c r="AF87" s="255"/>
      <c r="AG87" s="256"/>
      <c r="AH87" s="239"/>
      <c r="AI87" s="178"/>
      <c r="AJ87" s="179"/>
      <c r="AK87" s="205"/>
      <c r="AL87" s="205"/>
      <c r="AM87" s="205"/>
      <c r="AN87" s="205"/>
      <c r="AO87" s="205"/>
      <c r="AP87" s="205"/>
      <c r="AQ87" s="205"/>
      <c r="AR87" s="178"/>
      <c r="AS87" s="179"/>
      <c r="AT87" s="205"/>
      <c r="AU87" s="205"/>
      <c r="AV87" s="205"/>
      <c r="AW87" s="205"/>
      <c r="AX87" s="205"/>
      <c r="AY87" s="205"/>
      <c r="AZ87" s="208"/>
      <c r="BA87" s="212"/>
      <c r="BB87" s="213"/>
      <c r="BC87" s="585"/>
      <c r="BD87" s="577"/>
      <c r="BE87" s="166"/>
      <c r="BF87" s="167"/>
    </row>
    <row r="88" spans="1:58" ht="8.1" customHeight="1">
      <c r="A88" s="391"/>
      <c r="B88" s="396"/>
      <c r="C88" s="397"/>
      <c r="D88" s="397"/>
      <c r="E88" s="397"/>
      <c r="F88" s="397"/>
      <c r="G88" s="397"/>
      <c r="H88" s="397"/>
      <c r="I88" s="397"/>
      <c r="J88" s="398"/>
      <c r="K88" s="400"/>
      <c r="L88" s="397"/>
      <c r="M88" s="397"/>
      <c r="N88" s="398"/>
      <c r="O88" s="400"/>
      <c r="P88" s="397"/>
      <c r="Q88" s="397"/>
      <c r="R88" s="403"/>
      <c r="S88" s="259"/>
      <c r="T88" s="181"/>
      <c r="U88" s="206"/>
      <c r="V88" s="206"/>
      <c r="W88" s="206"/>
      <c r="X88" s="206"/>
      <c r="Y88" s="206"/>
      <c r="Z88" s="206"/>
      <c r="AA88" s="209"/>
      <c r="AB88" s="254" t="s">
        <v>5101</v>
      </c>
      <c r="AC88" s="255"/>
      <c r="AD88" s="255"/>
      <c r="AE88" s="255"/>
      <c r="AF88" s="255"/>
      <c r="AG88" s="256"/>
      <c r="AH88" s="239"/>
      <c r="AI88" s="180"/>
      <c r="AJ88" s="181"/>
      <c r="AK88" s="206"/>
      <c r="AL88" s="206"/>
      <c r="AM88" s="206"/>
      <c r="AN88" s="206"/>
      <c r="AO88" s="206"/>
      <c r="AP88" s="206"/>
      <c r="AQ88" s="206"/>
      <c r="AR88" s="180"/>
      <c r="AS88" s="181"/>
      <c r="AT88" s="206"/>
      <c r="AU88" s="206"/>
      <c r="AV88" s="206"/>
      <c r="AW88" s="206"/>
      <c r="AX88" s="206"/>
      <c r="AY88" s="206"/>
      <c r="AZ88" s="209"/>
      <c r="BA88" s="214"/>
      <c r="BB88" s="215"/>
      <c r="BC88" s="83"/>
      <c r="BD88" s="84"/>
      <c r="BE88" s="166"/>
      <c r="BF88" s="167"/>
    </row>
    <row r="89" spans="1:58" ht="8.1" customHeight="1">
      <c r="A89" s="391"/>
      <c r="B89" s="416" t="s">
        <v>5037</v>
      </c>
      <c r="C89" s="417"/>
      <c r="D89" s="407"/>
      <c r="E89" s="407"/>
      <c r="F89" s="407"/>
      <c r="G89" s="407"/>
      <c r="H89" s="407"/>
      <c r="I89" s="407"/>
      <c r="J89" s="407"/>
      <c r="K89" s="241"/>
      <c r="L89" s="242"/>
      <c r="M89" s="242"/>
      <c r="N89" s="243"/>
      <c r="O89" s="241"/>
      <c r="P89" s="242"/>
      <c r="Q89" s="242"/>
      <c r="R89" s="409"/>
      <c r="S89" s="411"/>
      <c r="T89" s="412"/>
      <c r="U89" s="412"/>
      <c r="V89" s="412"/>
      <c r="W89" s="412"/>
      <c r="X89" s="412"/>
      <c r="Y89" s="412"/>
      <c r="Z89" s="412"/>
      <c r="AA89" s="413"/>
      <c r="AB89" s="254" t="s">
        <v>5102</v>
      </c>
      <c r="AC89" s="255"/>
      <c r="AD89" s="255"/>
      <c r="AE89" s="255"/>
      <c r="AF89" s="255"/>
      <c r="AG89" s="256"/>
      <c r="AH89" s="239"/>
      <c r="AI89" s="241"/>
      <c r="AJ89" s="242"/>
      <c r="AK89" s="242"/>
      <c r="AL89" s="242"/>
      <c r="AM89" s="242"/>
      <c r="AN89" s="242"/>
      <c r="AO89" s="242"/>
      <c r="AP89" s="242"/>
      <c r="AQ89" s="243"/>
      <c r="AR89" s="578"/>
      <c r="AS89" s="579"/>
      <c r="AT89" s="579"/>
      <c r="AU89" s="579"/>
      <c r="AV89" s="579"/>
      <c r="AW89" s="579"/>
      <c r="AX89" s="579"/>
      <c r="AY89" s="579"/>
      <c r="AZ89" s="579"/>
      <c r="BA89" s="579"/>
      <c r="BB89" s="580"/>
      <c r="BC89" s="83"/>
      <c r="BD89" s="84"/>
      <c r="BE89" s="166"/>
      <c r="BF89" s="167"/>
    </row>
    <row r="90" spans="1:58" ht="8.1" customHeight="1">
      <c r="A90" s="391"/>
      <c r="B90" s="258"/>
      <c r="C90" s="179"/>
      <c r="D90" s="205"/>
      <c r="E90" s="205"/>
      <c r="F90" s="205"/>
      <c r="G90" s="205"/>
      <c r="H90" s="205"/>
      <c r="I90" s="205"/>
      <c r="J90" s="205"/>
      <c r="K90" s="244"/>
      <c r="L90" s="245"/>
      <c r="M90" s="245"/>
      <c r="N90" s="246"/>
      <c r="O90" s="244"/>
      <c r="P90" s="245"/>
      <c r="Q90" s="245"/>
      <c r="R90" s="402"/>
      <c r="S90" s="212"/>
      <c r="T90" s="414"/>
      <c r="U90" s="414"/>
      <c r="V90" s="414"/>
      <c r="W90" s="414"/>
      <c r="X90" s="414"/>
      <c r="Y90" s="414"/>
      <c r="Z90" s="414"/>
      <c r="AA90" s="213"/>
      <c r="AB90" s="254" t="s">
        <v>5103</v>
      </c>
      <c r="AC90" s="255"/>
      <c r="AD90" s="255"/>
      <c r="AE90" s="255"/>
      <c r="AF90" s="255"/>
      <c r="AG90" s="256"/>
      <c r="AH90" s="239"/>
      <c r="AI90" s="244"/>
      <c r="AJ90" s="245"/>
      <c r="AK90" s="245"/>
      <c r="AL90" s="245"/>
      <c r="AM90" s="245"/>
      <c r="AN90" s="245"/>
      <c r="AO90" s="245"/>
      <c r="AP90" s="245"/>
      <c r="AQ90" s="246"/>
      <c r="AR90" s="578"/>
      <c r="AS90" s="579"/>
      <c r="AT90" s="579"/>
      <c r="AU90" s="579"/>
      <c r="AV90" s="579"/>
      <c r="AW90" s="579"/>
      <c r="AX90" s="579"/>
      <c r="AY90" s="579"/>
      <c r="AZ90" s="579"/>
      <c r="BA90" s="579"/>
      <c r="BB90" s="580"/>
      <c r="BC90" s="83"/>
      <c r="BD90" s="84"/>
      <c r="BE90" s="166"/>
      <c r="BF90" s="167"/>
    </row>
    <row r="91" spans="1:58" ht="8.1" customHeight="1">
      <c r="A91" s="391"/>
      <c r="B91" s="418"/>
      <c r="C91" s="419"/>
      <c r="D91" s="408"/>
      <c r="E91" s="408"/>
      <c r="F91" s="408"/>
      <c r="G91" s="408"/>
      <c r="H91" s="408"/>
      <c r="I91" s="408"/>
      <c r="J91" s="408"/>
      <c r="K91" s="247"/>
      <c r="L91" s="248"/>
      <c r="M91" s="248"/>
      <c r="N91" s="249"/>
      <c r="O91" s="247"/>
      <c r="P91" s="248"/>
      <c r="Q91" s="248"/>
      <c r="R91" s="410"/>
      <c r="S91" s="214"/>
      <c r="T91" s="415"/>
      <c r="U91" s="415"/>
      <c r="V91" s="415"/>
      <c r="W91" s="415"/>
      <c r="X91" s="415"/>
      <c r="Y91" s="415"/>
      <c r="Z91" s="415"/>
      <c r="AA91" s="215"/>
      <c r="AB91" s="404"/>
      <c r="AC91" s="405"/>
      <c r="AD91" s="405"/>
      <c r="AE91" s="405"/>
      <c r="AF91" s="405"/>
      <c r="AG91" s="406"/>
      <c r="AH91" s="240"/>
      <c r="AI91" s="247"/>
      <c r="AJ91" s="248"/>
      <c r="AK91" s="248"/>
      <c r="AL91" s="248"/>
      <c r="AM91" s="248"/>
      <c r="AN91" s="248"/>
      <c r="AO91" s="248"/>
      <c r="AP91" s="248"/>
      <c r="AQ91" s="249"/>
      <c r="AR91" s="581"/>
      <c r="AS91" s="582"/>
      <c r="AT91" s="582"/>
      <c r="AU91" s="582"/>
      <c r="AV91" s="582"/>
      <c r="AW91" s="582"/>
      <c r="AX91" s="582"/>
      <c r="AY91" s="582"/>
      <c r="AZ91" s="582"/>
      <c r="BA91" s="582"/>
      <c r="BB91" s="583"/>
      <c r="BC91" s="85"/>
      <c r="BD91" s="86"/>
      <c r="BE91" s="168"/>
      <c r="BF91" s="169"/>
    </row>
    <row r="92" spans="1:58" ht="8.1" customHeight="1">
      <c r="A92" s="391">
        <v>11</v>
      </c>
      <c r="B92" s="392"/>
      <c r="C92" s="393"/>
      <c r="D92" s="393"/>
      <c r="E92" s="393"/>
      <c r="F92" s="393"/>
      <c r="G92" s="393"/>
      <c r="H92" s="393"/>
      <c r="I92" s="393"/>
      <c r="J92" s="394"/>
      <c r="K92" s="399"/>
      <c r="L92" s="393"/>
      <c r="M92" s="393"/>
      <c r="N92" s="394"/>
      <c r="O92" s="399"/>
      <c r="P92" s="393"/>
      <c r="Q92" s="393"/>
      <c r="R92" s="401"/>
      <c r="S92" s="257" t="s">
        <v>5060</v>
      </c>
      <c r="T92" s="177"/>
      <c r="U92" s="204"/>
      <c r="V92" s="204"/>
      <c r="W92" s="204"/>
      <c r="X92" s="204"/>
      <c r="Y92" s="204"/>
      <c r="Z92" s="204"/>
      <c r="AA92" s="207"/>
      <c r="AB92" s="235" t="s">
        <v>5104</v>
      </c>
      <c r="AC92" s="236"/>
      <c r="AD92" s="236"/>
      <c r="AE92" s="236"/>
      <c r="AF92" s="236"/>
      <c r="AG92" s="237"/>
      <c r="AH92" s="238"/>
      <c r="AI92" s="176" t="s">
        <v>5060</v>
      </c>
      <c r="AJ92" s="177"/>
      <c r="AK92" s="204"/>
      <c r="AL92" s="204"/>
      <c r="AM92" s="204"/>
      <c r="AN92" s="204"/>
      <c r="AO92" s="204"/>
      <c r="AP92" s="204"/>
      <c r="AQ92" s="204"/>
      <c r="AR92" s="176" t="s">
        <v>5060</v>
      </c>
      <c r="AS92" s="177"/>
      <c r="AT92" s="204"/>
      <c r="AU92" s="204"/>
      <c r="AV92" s="204"/>
      <c r="AW92" s="204"/>
      <c r="AX92" s="204"/>
      <c r="AY92" s="204"/>
      <c r="AZ92" s="207"/>
      <c r="BA92" s="210"/>
      <c r="BB92" s="211"/>
      <c r="BC92" s="584"/>
      <c r="BD92" s="576"/>
      <c r="BE92" s="164"/>
      <c r="BF92" s="165"/>
    </row>
    <row r="93" spans="1:58" ht="8.1" customHeight="1">
      <c r="A93" s="391"/>
      <c r="B93" s="395"/>
      <c r="C93" s="245"/>
      <c r="D93" s="245"/>
      <c r="E93" s="245"/>
      <c r="F93" s="245"/>
      <c r="G93" s="245"/>
      <c r="H93" s="245"/>
      <c r="I93" s="245"/>
      <c r="J93" s="246"/>
      <c r="K93" s="244"/>
      <c r="L93" s="245"/>
      <c r="M93" s="245"/>
      <c r="N93" s="246"/>
      <c r="O93" s="244"/>
      <c r="P93" s="245"/>
      <c r="Q93" s="245"/>
      <c r="R93" s="402"/>
      <c r="S93" s="258"/>
      <c r="T93" s="179"/>
      <c r="U93" s="205"/>
      <c r="V93" s="205"/>
      <c r="W93" s="205"/>
      <c r="X93" s="205"/>
      <c r="Y93" s="205"/>
      <c r="Z93" s="205"/>
      <c r="AA93" s="208"/>
      <c r="AB93" s="254" t="s">
        <v>5105</v>
      </c>
      <c r="AC93" s="255"/>
      <c r="AD93" s="255"/>
      <c r="AE93" s="255"/>
      <c r="AF93" s="255"/>
      <c r="AG93" s="256"/>
      <c r="AH93" s="239"/>
      <c r="AI93" s="178"/>
      <c r="AJ93" s="179"/>
      <c r="AK93" s="205"/>
      <c r="AL93" s="205"/>
      <c r="AM93" s="205"/>
      <c r="AN93" s="205"/>
      <c r="AO93" s="205"/>
      <c r="AP93" s="205"/>
      <c r="AQ93" s="205"/>
      <c r="AR93" s="178"/>
      <c r="AS93" s="179"/>
      <c r="AT93" s="205"/>
      <c r="AU93" s="205"/>
      <c r="AV93" s="205"/>
      <c r="AW93" s="205"/>
      <c r="AX93" s="205"/>
      <c r="AY93" s="205"/>
      <c r="AZ93" s="208"/>
      <c r="BA93" s="212"/>
      <c r="BB93" s="213"/>
      <c r="BC93" s="585"/>
      <c r="BD93" s="577"/>
      <c r="BE93" s="166"/>
      <c r="BF93" s="167"/>
    </row>
    <row r="94" spans="1:58" ht="8.1" customHeight="1">
      <c r="A94" s="391"/>
      <c r="B94" s="396"/>
      <c r="C94" s="397"/>
      <c r="D94" s="397"/>
      <c r="E94" s="397"/>
      <c r="F94" s="397"/>
      <c r="G94" s="397"/>
      <c r="H94" s="397"/>
      <c r="I94" s="397"/>
      <c r="J94" s="398"/>
      <c r="K94" s="400"/>
      <c r="L94" s="397"/>
      <c r="M94" s="397"/>
      <c r="N94" s="398"/>
      <c r="O94" s="400"/>
      <c r="P94" s="397"/>
      <c r="Q94" s="397"/>
      <c r="R94" s="403"/>
      <c r="S94" s="259"/>
      <c r="T94" s="181"/>
      <c r="U94" s="206"/>
      <c r="V94" s="206"/>
      <c r="W94" s="206"/>
      <c r="X94" s="206"/>
      <c r="Y94" s="206"/>
      <c r="Z94" s="206"/>
      <c r="AA94" s="209"/>
      <c r="AB94" s="254" t="s">
        <v>5101</v>
      </c>
      <c r="AC94" s="255"/>
      <c r="AD94" s="255"/>
      <c r="AE94" s="255"/>
      <c r="AF94" s="255"/>
      <c r="AG94" s="256"/>
      <c r="AH94" s="239"/>
      <c r="AI94" s="180"/>
      <c r="AJ94" s="181"/>
      <c r="AK94" s="206"/>
      <c r="AL94" s="206"/>
      <c r="AM94" s="206"/>
      <c r="AN94" s="206"/>
      <c r="AO94" s="206"/>
      <c r="AP94" s="206"/>
      <c r="AQ94" s="206"/>
      <c r="AR94" s="180"/>
      <c r="AS94" s="181"/>
      <c r="AT94" s="206"/>
      <c r="AU94" s="206"/>
      <c r="AV94" s="206"/>
      <c r="AW94" s="206"/>
      <c r="AX94" s="206"/>
      <c r="AY94" s="206"/>
      <c r="AZ94" s="209"/>
      <c r="BA94" s="214"/>
      <c r="BB94" s="215"/>
      <c r="BC94" s="83"/>
      <c r="BD94" s="84"/>
      <c r="BE94" s="166"/>
      <c r="BF94" s="167"/>
    </row>
    <row r="95" spans="1:58" ht="8.1" customHeight="1">
      <c r="A95" s="391"/>
      <c r="B95" s="416" t="s">
        <v>5037</v>
      </c>
      <c r="C95" s="417"/>
      <c r="D95" s="407"/>
      <c r="E95" s="407"/>
      <c r="F95" s="407"/>
      <c r="G95" s="407"/>
      <c r="H95" s="407"/>
      <c r="I95" s="407"/>
      <c r="J95" s="407"/>
      <c r="K95" s="241"/>
      <c r="L95" s="242"/>
      <c r="M95" s="242"/>
      <c r="N95" s="243"/>
      <c r="O95" s="241"/>
      <c r="P95" s="242"/>
      <c r="Q95" s="242"/>
      <c r="R95" s="409"/>
      <c r="S95" s="411"/>
      <c r="T95" s="412"/>
      <c r="U95" s="412"/>
      <c r="V95" s="412"/>
      <c r="W95" s="412"/>
      <c r="X95" s="412"/>
      <c r="Y95" s="412"/>
      <c r="Z95" s="412"/>
      <c r="AA95" s="413"/>
      <c r="AB95" s="254" t="s">
        <v>5102</v>
      </c>
      <c r="AC95" s="255"/>
      <c r="AD95" s="255"/>
      <c r="AE95" s="255"/>
      <c r="AF95" s="255"/>
      <c r="AG95" s="256"/>
      <c r="AH95" s="239"/>
      <c r="AI95" s="241"/>
      <c r="AJ95" s="242"/>
      <c r="AK95" s="242"/>
      <c r="AL95" s="242"/>
      <c r="AM95" s="242"/>
      <c r="AN95" s="242"/>
      <c r="AO95" s="242"/>
      <c r="AP95" s="242"/>
      <c r="AQ95" s="243"/>
      <c r="AR95" s="578"/>
      <c r="AS95" s="579"/>
      <c r="AT95" s="579"/>
      <c r="AU95" s="579"/>
      <c r="AV95" s="579"/>
      <c r="AW95" s="579"/>
      <c r="AX95" s="579"/>
      <c r="AY95" s="579"/>
      <c r="AZ95" s="579"/>
      <c r="BA95" s="579"/>
      <c r="BB95" s="580"/>
      <c r="BC95" s="83"/>
      <c r="BD95" s="84"/>
      <c r="BE95" s="166"/>
      <c r="BF95" s="167"/>
    </row>
    <row r="96" spans="1:58" ht="8.1" customHeight="1">
      <c r="A96" s="391"/>
      <c r="B96" s="258"/>
      <c r="C96" s="179"/>
      <c r="D96" s="205"/>
      <c r="E96" s="205"/>
      <c r="F96" s="205"/>
      <c r="G96" s="205"/>
      <c r="H96" s="205"/>
      <c r="I96" s="205"/>
      <c r="J96" s="205"/>
      <c r="K96" s="244"/>
      <c r="L96" s="245"/>
      <c r="M96" s="245"/>
      <c r="N96" s="246"/>
      <c r="O96" s="244"/>
      <c r="P96" s="245"/>
      <c r="Q96" s="245"/>
      <c r="R96" s="402"/>
      <c r="S96" s="212"/>
      <c r="T96" s="414"/>
      <c r="U96" s="414"/>
      <c r="V96" s="414"/>
      <c r="W96" s="414"/>
      <c r="X96" s="414"/>
      <c r="Y96" s="414"/>
      <c r="Z96" s="414"/>
      <c r="AA96" s="213"/>
      <c r="AB96" s="254" t="s">
        <v>5103</v>
      </c>
      <c r="AC96" s="255"/>
      <c r="AD96" s="255"/>
      <c r="AE96" s="255"/>
      <c r="AF96" s="255"/>
      <c r="AG96" s="256"/>
      <c r="AH96" s="239"/>
      <c r="AI96" s="244"/>
      <c r="AJ96" s="245"/>
      <c r="AK96" s="245"/>
      <c r="AL96" s="245"/>
      <c r="AM96" s="245"/>
      <c r="AN96" s="245"/>
      <c r="AO96" s="245"/>
      <c r="AP96" s="245"/>
      <c r="AQ96" s="246"/>
      <c r="AR96" s="578"/>
      <c r="AS96" s="579"/>
      <c r="AT96" s="579"/>
      <c r="AU96" s="579"/>
      <c r="AV96" s="579"/>
      <c r="AW96" s="579"/>
      <c r="AX96" s="579"/>
      <c r="AY96" s="579"/>
      <c r="AZ96" s="579"/>
      <c r="BA96" s="579"/>
      <c r="BB96" s="580"/>
      <c r="BC96" s="83"/>
      <c r="BD96" s="84"/>
      <c r="BE96" s="166"/>
      <c r="BF96" s="167"/>
    </row>
    <row r="97" spans="1:58" ht="8.1" customHeight="1">
      <c r="A97" s="391"/>
      <c r="B97" s="418"/>
      <c r="C97" s="419"/>
      <c r="D97" s="408"/>
      <c r="E97" s="408"/>
      <c r="F97" s="408"/>
      <c r="G97" s="408"/>
      <c r="H97" s="408"/>
      <c r="I97" s="408"/>
      <c r="J97" s="408"/>
      <c r="K97" s="247"/>
      <c r="L97" s="248"/>
      <c r="M97" s="248"/>
      <c r="N97" s="249"/>
      <c r="O97" s="247"/>
      <c r="P97" s="248"/>
      <c r="Q97" s="248"/>
      <c r="R97" s="410"/>
      <c r="S97" s="214"/>
      <c r="T97" s="415"/>
      <c r="U97" s="415"/>
      <c r="V97" s="415"/>
      <c r="W97" s="415"/>
      <c r="X97" s="415"/>
      <c r="Y97" s="415"/>
      <c r="Z97" s="415"/>
      <c r="AA97" s="215"/>
      <c r="AB97" s="404"/>
      <c r="AC97" s="405"/>
      <c r="AD97" s="405"/>
      <c r="AE97" s="405"/>
      <c r="AF97" s="405"/>
      <c r="AG97" s="406"/>
      <c r="AH97" s="240"/>
      <c r="AI97" s="247"/>
      <c r="AJ97" s="248"/>
      <c r="AK97" s="248"/>
      <c r="AL97" s="248"/>
      <c r="AM97" s="248"/>
      <c r="AN97" s="248"/>
      <c r="AO97" s="248"/>
      <c r="AP97" s="248"/>
      <c r="AQ97" s="249"/>
      <c r="AR97" s="581"/>
      <c r="AS97" s="582"/>
      <c r="AT97" s="582"/>
      <c r="AU97" s="582"/>
      <c r="AV97" s="582"/>
      <c r="AW97" s="582"/>
      <c r="AX97" s="582"/>
      <c r="AY97" s="582"/>
      <c r="AZ97" s="582"/>
      <c r="BA97" s="582"/>
      <c r="BB97" s="583"/>
      <c r="BC97" s="85"/>
      <c r="BD97" s="86"/>
      <c r="BE97" s="168"/>
      <c r="BF97" s="169"/>
    </row>
    <row r="98" spans="1:58" ht="8.1" customHeight="1">
      <c r="A98" s="391">
        <v>12</v>
      </c>
      <c r="B98" s="392"/>
      <c r="C98" s="393"/>
      <c r="D98" s="393"/>
      <c r="E98" s="393"/>
      <c r="F98" s="393"/>
      <c r="G98" s="393"/>
      <c r="H98" s="393"/>
      <c r="I98" s="393"/>
      <c r="J98" s="394"/>
      <c r="K98" s="399"/>
      <c r="L98" s="393"/>
      <c r="M98" s="393"/>
      <c r="N98" s="394"/>
      <c r="O98" s="399"/>
      <c r="P98" s="393"/>
      <c r="Q98" s="393"/>
      <c r="R98" s="401"/>
      <c r="S98" s="257" t="s">
        <v>5060</v>
      </c>
      <c r="T98" s="177"/>
      <c r="U98" s="204"/>
      <c r="V98" s="204"/>
      <c r="W98" s="204"/>
      <c r="X98" s="204"/>
      <c r="Y98" s="204"/>
      <c r="Z98" s="204"/>
      <c r="AA98" s="207"/>
      <c r="AB98" s="235" t="s">
        <v>5104</v>
      </c>
      <c r="AC98" s="236"/>
      <c r="AD98" s="236"/>
      <c r="AE98" s="236"/>
      <c r="AF98" s="236"/>
      <c r="AG98" s="237"/>
      <c r="AH98" s="238"/>
      <c r="AI98" s="176" t="s">
        <v>5060</v>
      </c>
      <c r="AJ98" s="177"/>
      <c r="AK98" s="204"/>
      <c r="AL98" s="204"/>
      <c r="AM98" s="204"/>
      <c r="AN98" s="204"/>
      <c r="AO98" s="204"/>
      <c r="AP98" s="204"/>
      <c r="AQ98" s="204"/>
      <c r="AR98" s="176" t="s">
        <v>5060</v>
      </c>
      <c r="AS98" s="177"/>
      <c r="AT98" s="204"/>
      <c r="AU98" s="204"/>
      <c r="AV98" s="204"/>
      <c r="AW98" s="204"/>
      <c r="AX98" s="204"/>
      <c r="AY98" s="204"/>
      <c r="AZ98" s="207"/>
      <c r="BA98" s="210"/>
      <c r="BB98" s="211"/>
      <c r="BC98" s="584"/>
      <c r="BD98" s="576"/>
      <c r="BE98" s="164"/>
      <c r="BF98" s="165"/>
    </row>
    <row r="99" spans="1:58" ht="8.1" customHeight="1">
      <c r="A99" s="391"/>
      <c r="B99" s="395"/>
      <c r="C99" s="245"/>
      <c r="D99" s="245"/>
      <c r="E99" s="245"/>
      <c r="F99" s="245"/>
      <c r="G99" s="245"/>
      <c r="H99" s="245"/>
      <c r="I99" s="245"/>
      <c r="J99" s="246"/>
      <c r="K99" s="244"/>
      <c r="L99" s="245"/>
      <c r="M99" s="245"/>
      <c r="N99" s="246"/>
      <c r="O99" s="244"/>
      <c r="P99" s="245"/>
      <c r="Q99" s="245"/>
      <c r="R99" s="402"/>
      <c r="S99" s="258"/>
      <c r="T99" s="179"/>
      <c r="U99" s="205"/>
      <c r="V99" s="205"/>
      <c r="W99" s="205"/>
      <c r="X99" s="205"/>
      <c r="Y99" s="205"/>
      <c r="Z99" s="205"/>
      <c r="AA99" s="208"/>
      <c r="AB99" s="254" t="s">
        <v>5105</v>
      </c>
      <c r="AC99" s="255"/>
      <c r="AD99" s="255"/>
      <c r="AE99" s="255"/>
      <c r="AF99" s="255"/>
      <c r="AG99" s="256"/>
      <c r="AH99" s="239"/>
      <c r="AI99" s="178"/>
      <c r="AJ99" s="179"/>
      <c r="AK99" s="205"/>
      <c r="AL99" s="205"/>
      <c r="AM99" s="205"/>
      <c r="AN99" s="205"/>
      <c r="AO99" s="205"/>
      <c r="AP99" s="205"/>
      <c r="AQ99" s="205"/>
      <c r="AR99" s="178"/>
      <c r="AS99" s="179"/>
      <c r="AT99" s="205"/>
      <c r="AU99" s="205"/>
      <c r="AV99" s="205"/>
      <c r="AW99" s="205"/>
      <c r="AX99" s="205"/>
      <c r="AY99" s="205"/>
      <c r="AZ99" s="208"/>
      <c r="BA99" s="212"/>
      <c r="BB99" s="213"/>
      <c r="BC99" s="585"/>
      <c r="BD99" s="577"/>
      <c r="BE99" s="166"/>
      <c r="BF99" s="167"/>
    </row>
    <row r="100" spans="1:58" ht="8.1" customHeight="1">
      <c r="A100" s="391"/>
      <c r="B100" s="396"/>
      <c r="C100" s="397"/>
      <c r="D100" s="397"/>
      <c r="E100" s="397"/>
      <c r="F100" s="397"/>
      <c r="G100" s="397"/>
      <c r="H100" s="397"/>
      <c r="I100" s="397"/>
      <c r="J100" s="398"/>
      <c r="K100" s="400"/>
      <c r="L100" s="397"/>
      <c r="M100" s="397"/>
      <c r="N100" s="398"/>
      <c r="O100" s="400"/>
      <c r="P100" s="397"/>
      <c r="Q100" s="397"/>
      <c r="R100" s="403"/>
      <c r="S100" s="259"/>
      <c r="T100" s="181"/>
      <c r="U100" s="206"/>
      <c r="V100" s="206"/>
      <c r="W100" s="206"/>
      <c r="X100" s="206"/>
      <c r="Y100" s="206"/>
      <c r="Z100" s="206"/>
      <c r="AA100" s="209"/>
      <c r="AB100" s="254" t="s">
        <v>5101</v>
      </c>
      <c r="AC100" s="255"/>
      <c r="AD100" s="255"/>
      <c r="AE100" s="255"/>
      <c r="AF100" s="255"/>
      <c r="AG100" s="256"/>
      <c r="AH100" s="239"/>
      <c r="AI100" s="180"/>
      <c r="AJ100" s="181"/>
      <c r="AK100" s="206"/>
      <c r="AL100" s="206"/>
      <c r="AM100" s="206"/>
      <c r="AN100" s="206"/>
      <c r="AO100" s="206"/>
      <c r="AP100" s="206"/>
      <c r="AQ100" s="206"/>
      <c r="AR100" s="180"/>
      <c r="AS100" s="181"/>
      <c r="AT100" s="206"/>
      <c r="AU100" s="206"/>
      <c r="AV100" s="206"/>
      <c r="AW100" s="206"/>
      <c r="AX100" s="206"/>
      <c r="AY100" s="206"/>
      <c r="AZ100" s="209"/>
      <c r="BA100" s="214"/>
      <c r="BB100" s="215"/>
      <c r="BC100" s="83"/>
      <c r="BD100" s="84"/>
      <c r="BE100" s="166"/>
      <c r="BF100" s="167"/>
    </row>
    <row r="101" spans="1:58" ht="8.1" customHeight="1">
      <c r="A101" s="391"/>
      <c r="B101" s="416" t="s">
        <v>5037</v>
      </c>
      <c r="C101" s="417"/>
      <c r="D101" s="407"/>
      <c r="E101" s="407"/>
      <c r="F101" s="407"/>
      <c r="G101" s="407"/>
      <c r="H101" s="407"/>
      <c r="I101" s="407"/>
      <c r="J101" s="407"/>
      <c r="K101" s="241"/>
      <c r="L101" s="242"/>
      <c r="M101" s="242"/>
      <c r="N101" s="243"/>
      <c r="O101" s="241"/>
      <c r="P101" s="242"/>
      <c r="Q101" s="242"/>
      <c r="R101" s="409"/>
      <c r="S101" s="411"/>
      <c r="T101" s="412"/>
      <c r="U101" s="412"/>
      <c r="V101" s="412"/>
      <c r="W101" s="412"/>
      <c r="X101" s="412"/>
      <c r="Y101" s="412"/>
      <c r="Z101" s="412"/>
      <c r="AA101" s="413"/>
      <c r="AB101" s="254" t="s">
        <v>5102</v>
      </c>
      <c r="AC101" s="255"/>
      <c r="AD101" s="255"/>
      <c r="AE101" s="255"/>
      <c r="AF101" s="255"/>
      <c r="AG101" s="256"/>
      <c r="AH101" s="239"/>
      <c r="AI101" s="241"/>
      <c r="AJ101" s="242"/>
      <c r="AK101" s="242"/>
      <c r="AL101" s="242"/>
      <c r="AM101" s="242"/>
      <c r="AN101" s="242"/>
      <c r="AO101" s="242"/>
      <c r="AP101" s="242"/>
      <c r="AQ101" s="243"/>
      <c r="AR101" s="578"/>
      <c r="AS101" s="579"/>
      <c r="AT101" s="579"/>
      <c r="AU101" s="579"/>
      <c r="AV101" s="579"/>
      <c r="AW101" s="579"/>
      <c r="AX101" s="579"/>
      <c r="AY101" s="579"/>
      <c r="AZ101" s="579"/>
      <c r="BA101" s="579"/>
      <c r="BB101" s="580"/>
      <c r="BC101" s="83"/>
      <c r="BD101" s="84"/>
      <c r="BE101" s="166"/>
      <c r="BF101" s="167"/>
    </row>
    <row r="102" spans="1:58" ht="8.1" customHeight="1">
      <c r="A102" s="391"/>
      <c r="B102" s="258"/>
      <c r="C102" s="179"/>
      <c r="D102" s="205"/>
      <c r="E102" s="205"/>
      <c r="F102" s="205"/>
      <c r="G102" s="205"/>
      <c r="H102" s="205"/>
      <c r="I102" s="205"/>
      <c r="J102" s="205"/>
      <c r="K102" s="244"/>
      <c r="L102" s="245"/>
      <c r="M102" s="245"/>
      <c r="N102" s="246"/>
      <c r="O102" s="244"/>
      <c r="P102" s="245"/>
      <c r="Q102" s="245"/>
      <c r="R102" s="402"/>
      <c r="S102" s="212"/>
      <c r="T102" s="414"/>
      <c r="U102" s="414"/>
      <c r="V102" s="414"/>
      <c r="W102" s="414"/>
      <c r="X102" s="414"/>
      <c r="Y102" s="414"/>
      <c r="Z102" s="414"/>
      <c r="AA102" s="213"/>
      <c r="AB102" s="254" t="s">
        <v>5103</v>
      </c>
      <c r="AC102" s="255"/>
      <c r="AD102" s="255"/>
      <c r="AE102" s="255"/>
      <c r="AF102" s="255"/>
      <c r="AG102" s="256"/>
      <c r="AH102" s="239"/>
      <c r="AI102" s="244"/>
      <c r="AJ102" s="245"/>
      <c r="AK102" s="245"/>
      <c r="AL102" s="245"/>
      <c r="AM102" s="245"/>
      <c r="AN102" s="245"/>
      <c r="AO102" s="245"/>
      <c r="AP102" s="245"/>
      <c r="AQ102" s="246"/>
      <c r="AR102" s="578"/>
      <c r="AS102" s="579"/>
      <c r="AT102" s="579"/>
      <c r="AU102" s="579"/>
      <c r="AV102" s="579"/>
      <c r="AW102" s="579"/>
      <c r="AX102" s="579"/>
      <c r="AY102" s="579"/>
      <c r="AZ102" s="579"/>
      <c r="BA102" s="579"/>
      <c r="BB102" s="580"/>
      <c r="BC102" s="83"/>
      <c r="BD102" s="84"/>
      <c r="BE102" s="166"/>
      <c r="BF102" s="167"/>
    </row>
    <row r="103" spans="1:58" ht="8.1" customHeight="1">
      <c r="A103" s="391"/>
      <c r="B103" s="418"/>
      <c r="C103" s="419"/>
      <c r="D103" s="408"/>
      <c r="E103" s="408"/>
      <c r="F103" s="408"/>
      <c r="G103" s="408"/>
      <c r="H103" s="408"/>
      <c r="I103" s="408"/>
      <c r="J103" s="408"/>
      <c r="K103" s="247"/>
      <c r="L103" s="248"/>
      <c r="M103" s="248"/>
      <c r="N103" s="249"/>
      <c r="O103" s="247"/>
      <c r="P103" s="248"/>
      <c r="Q103" s="248"/>
      <c r="R103" s="410"/>
      <c r="S103" s="214"/>
      <c r="T103" s="415"/>
      <c r="U103" s="415"/>
      <c r="V103" s="415"/>
      <c r="W103" s="415"/>
      <c r="X103" s="415"/>
      <c r="Y103" s="415"/>
      <c r="Z103" s="415"/>
      <c r="AA103" s="215"/>
      <c r="AB103" s="404"/>
      <c r="AC103" s="405"/>
      <c r="AD103" s="405"/>
      <c r="AE103" s="405"/>
      <c r="AF103" s="405"/>
      <c r="AG103" s="406"/>
      <c r="AH103" s="240"/>
      <c r="AI103" s="247"/>
      <c r="AJ103" s="248"/>
      <c r="AK103" s="248"/>
      <c r="AL103" s="248"/>
      <c r="AM103" s="248"/>
      <c r="AN103" s="248"/>
      <c r="AO103" s="248"/>
      <c r="AP103" s="248"/>
      <c r="AQ103" s="249"/>
      <c r="AR103" s="581"/>
      <c r="AS103" s="582"/>
      <c r="AT103" s="582"/>
      <c r="AU103" s="582"/>
      <c r="AV103" s="582"/>
      <c r="AW103" s="582"/>
      <c r="AX103" s="582"/>
      <c r="AY103" s="582"/>
      <c r="AZ103" s="582"/>
      <c r="BA103" s="582"/>
      <c r="BB103" s="583"/>
      <c r="BC103" s="85"/>
      <c r="BD103" s="86"/>
      <c r="BE103" s="168"/>
      <c r="BF103" s="169"/>
    </row>
    <row r="104" spans="1:58" ht="8.1" customHeight="1">
      <c r="A104" s="391">
        <v>13</v>
      </c>
      <c r="B104" s="392"/>
      <c r="C104" s="393"/>
      <c r="D104" s="393"/>
      <c r="E104" s="393"/>
      <c r="F104" s="393"/>
      <c r="G104" s="393"/>
      <c r="H104" s="393"/>
      <c r="I104" s="393"/>
      <c r="J104" s="394"/>
      <c r="K104" s="399"/>
      <c r="L104" s="393"/>
      <c r="M104" s="393"/>
      <c r="N104" s="394"/>
      <c r="O104" s="399"/>
      <c r="P104" s="393"/>
      <c r="Q104" s="393"/>
      <c r="R104" s="401"/>
      <c r="S104" s="257" t="s">
        <v>5060</v>
      </c>
      <c r="T104" s="177"/>
      <c r="U104" s="204"/>
      <c r="V104" s="204"/>
      <c r="W104" s="204"/>
      <c r="X104" s="204"/>
      <c r="Y104" s="204"/>
      <c r="Z104" s="204"/>
      <c r="AA104" s="207"/>
      <c r="AB104" s="235" t="s">
        <v>5104</v>
      </c>
      <c r="AC104" s="236"/>
      <c r="AD104" s="236"/>
      <c r="AE104" s="236"/>
      <c r="AF104" s="236"/>
      <c r="AG104" s="237"/>
      <c r="AH104" s="238"/>
      <c r="AI104" s="176" t="s">
        <v>5060</v>
      </c>
      <c r="AJ104" s="177"/>
      <c r="AK104" s="204"/>
      <c r="AL104" s="204"/>
      <c r="AM104" s="204"/>
      <c r="AN104" s="204"/>
      <c r="AO104" s="204"/>
      <c r="AP104" s="204"/>
      <c r="AQ104" s="204"/>
      <c r="AR104" s="176" t="s">
        <v>5060</v>
      </c>
      <c r="AS104" s="177"/>
      <c r="AT104" s="204"/>
      <c r="AU104" s="204"/>
      <c r="AV104" s="204"/>
      <c r="AW104" s="204"/>
      <c r="AX104" s="204"/>
      <c r="AY104" s="204"/>
      <c r="AZ104" s="207"/>
      <c r="BA104" s="210"/>
      <c r="BB104" s="211"/>
      <c r="BC104" s="584"/>
      <c r="BD104" s="576"/>
      <c r="BE104" s="164"/>
      <c r="BF104" s="165"/>
    </row>
    <row r="105" spans="1:58" ht="8.1" customHeight="1">
      <c r="A105" s="391"/>
      <c r="B105" s="395"/>
      <c r="C105" s="245"/>
      <c r="D105" s="245"/>
      <c r="E105" s="245"/>
      <c r="F105" s="245"/>
      <c r="G105" s="245"/>
      <c r="H105" s="245"/>
      <c r="I105" s="245"/>
      <c r="J105" s="246"/>
      <c r="K105" s="244"/>
      <c r="L105" s="245"/>
      <c r="M105" s="245"/>
      <c r="N105" s="246"/>
      <c r="O105" s="244"/>
      <c r="P105" s="245"/>
      <c r="Q105" s="245"/>
      <c r="R105" s="402"/>
      <c r="S105" s="258"/>
      <c r="T105" s="179"/>
      <c r="U105" s="205"/>
      <c r="V105" s="205"/>
      <c r="W105" s="205"/>
      <c r="X105" s="205"/>
      <c r="Y105" s="205"/>
      <c r="Z105" s="205"/>
      <c r="AA105" s="208"/>
      <c r="AB105" s="254" t="s">
        <v>5105</v>
      </c>
      <c r="AC105" s="255"/>
      <c r="AD105" s="255"/>
      <c r="AE105" s="255"/>
      <c r="AF105" s="255"/>
      <c r="AG105" s="256"/>
      <c r="AH105" s="239"/>
      <c r="AI105" s="178"/>
      <c r="AJ105" s="179"/>
      <c r="AK105" s="205"/>
      <c r="AL105" s="205"/>
      <c r="AM105" s="205"/>
      <c r="AN105" s="205"/>
      <c r="AO105" s="205"/>
      <c r="AP105" s="205"/>
      <c r="AQ105" s="205"/>
      <c r="AR105" s="178"/>
      <c r="AS105" s="179"/>
      <c r="AT105" s="205"/>
      <c r="AU105" s="205"/>
      <c r="AV105" s="205"/>
      <c r="AW105" s="205"/>
      <c r="AX105" s="205"/>
      <c r="AY105" s="205"/>
      <c r="AZ105" s="208"/>
      <c r="BA105" s="212"/>
      <c r="BB105" s="213"/>
      <c r="BC105" s="585"/>
      <c r="BD105" s="577"/>
      <c r="BE105" s="166"/>
      <c r="BF105" s="167"/>
    </row>
    <row r="106" spans="1:58" ht="8.1" customHeight="1">
      <c r="A106" s="391"/>
      <c r="B106" s="396"/>
      <c r="C106" s="397"/>
      <c r="D106" s="397"/>
      <c r="E106" s="397"/>
      <c r="F106" s="397"/>
      <c r="G106" s="397"/>
      <c r="H106" s="397"/>
      <c r="I106" s="397"/>
      <c r="J106" s="398"/>
      <c r="K106" s="400"/>
      <c r="L106" s="397"/>
      <c r="M106" s="397"/>
      <c r="N106" s="398"/>
      <c r="O106" s="400"/>
      <c r="P106" s="397"/>
      <c r="Q106" s="397"/>
      <c r="R106" s="403"/>
      <c r="S106" s="259"/>
      <c r="T106" s="181"/>
      <c r="U106" s="206"/>
      <c r="V106" s="206"/>
      <c r="W106" s="206"/>
      <c r="X106" s="206"/>
      <c r="Y106" s="206"/>
      <c r="Z106" s="206"/>
      <c r="AA106" s="209"/>
      <c r="AB106" s="254" t="s">
        <v>5101</v>
      </c>
      <c r="AC106" s="255"/>
      <c r="AD106" s="255"/>
      <c r="AE106" s="255"/>
      <c r="AF106" s="255"/>
      <c r="AG106" s="256"/>
      <c r="AH106" s="239"/>
      <c r="AI106" s="180"/>
      <c r="AJ106" s="181"/>
      <c r="AK106" s="206"/>
      <c r="AL106" s="206"/>
      <c r="AM106" s="206"/>
      <c r="AN106" s="206"/>
      <c r="AO106" s="206"/>
      <c r="AP106" s="206"/>
      <c r="AQ106" s="206"/>
      <c r="AR106" s="180"/>
      <c r="AS106" s="181"/>
      <c r="AT106" s="206"/>
      <c r="AU106" s="206"/>
      <c r="AV106" s="206"/>
      <c r="AW106" s="206"/>
      <c r="AX106" s="206"/>
      <c r="AY106" s="206"/>
      <c r="AZ106" s="209"/>
      <c r="BA106" s="214"/>
      <c r="BB106" s="215"/>
      <c r="BC106" s="83"/>
      <c r="BD106" s="84"/>
      <c r="BE106" s="166"/>
      <c r="BF106" s="167"/>
    </row>
    <row r="107" spans="1:58" ht="8.1" customHeight="1">
      <c r="A107" s="391"/>
      <c r="B107" s="416" t="s">
        <v>5037</v>
      </c>
      <c r="C107" s="417"/>
      <c r="D107" s="407"/>
      <c r="E107" s="407"/>
      <c r="F107" s="407"/>
      <c r="G107" s="407"/>
      <c r="H107" s="407"/>
      <c r="I107" s="407"/>
      <c r="J107" s="407"/>
      <c r="K107" s="241"/>
      <c r="L107" s="242"/>
      <c r="M107" s="242"/>
      <c r="N107" s="243"/>
      <c r="O107" s="241"/>
      <c r="P107" s="242"/>
      <c r="Q107" s="242"/>
      <c r="R107" s="409"/>
      <c r="S107" s="411"/>
      <c r="T107" s="412"/>
      <c r="U107" s="412"/>
      <c r="V107" s="412"/>
      <c r="W107" s="412"/>
      <c r="X107" s="412"/>
      <c r="Y107" s="412"/>
      <c r="Z107" s="412"/>
      <c r="AA107" s="413"/>
      <c r="AB107" s="254" t="s">
        <v>5102</v>
      </c>
      <c r="AC107" s="255"/>
      <c r="AD107" s="255"/>
      <c r="AE107" s="255"/>
      <c r="AF107" s="255"/>
      <c r="AG107" s="256"/>
      <c r="AH107" s="239"/>
      <c r="AI107" s="241"/>
      <c r="AJ107" s="242"/>
      <c r="AK107" s="242"/>
      <c r="AL107" s="242"/>
      <c r="AM107" s="242"/>
      <c r="AN107" s="242"/>
      <c r="AO107" s="242"/>
      <c r="AP107" s="242"/>
      <c r="AQ107" s="243"/>
      <c r="AR107" s="578"/>
      <c r="AS107" s="579"/>
      <c r="AT107" s="579"/>
      <c r="AU107" s="579"/>
      <c r="AV107" s="579"/>
      <c r="AW107" s="579"/>
      <c r="AX107" s="579"/>
      <c r="AY107" s="579"/>
      <c r="AZ107" s="579"/>
      <c r="BA107" s="579"/>
      <c r="BB107" s="580"/>
      <c r="BC107" s="83"/>
      <c r="BD107" s="84"/>
      <c r="BE107" s="166"/>
      <c r="BF107" s="167"/>
    </row>
    <row r="108" spans="1:58" ht="8.1" customHeight="1">
      <c r="A108" s="391"/>
      <c r="B108" s="258"/>
      <c r="C108" s="179"/>
      <c r="D108" s="205"/>
      <c r="E108" s="205"/>
      <c r="F108" s="205"/>
      <c r="G108" s="205"/>
      <c r="H108" s="205"/>
      <c r="I108" s="205"/>
      <c r="J108" s="205"/>
      <c r="K108" s="244"/>
      <c r="L108" s="245"/>
      <c r="M108" s="245"/>
      <c r="N108" s="246"/>
      <c r="O108" s="244"/>
      <c r="P108" s="245"/>
      <c r="Q108" s="245"/>
      <c r="R108" s="402"/>
      <c r="S108" s="212"/>
      <c r="T108" s="414"/>
      <c r="U108" s="414"/>
      <c r="V108" s="414"/>
      <c r="W108" s="414"/>
      <c r="X108" s="414"/>
      <c r="Y108" s="414"/>
      <c r="Z108" s="414"/>
      <c r="AA108" s="213"/>
      <c r="AB108" s="254" t="s">
        <v>5103</v>
      </c>
      <c r="AC108" s="255"/>
      <c r="AD108" s="255"/>
      <c r="AE108" s="255"/>
      <c r="AF108" s="255"/>
      <c r="AG108" s="256"/>
      <c r="AH108" s="239"/>
      <c r="AI108" s="244"/>
      <c r="AJ108" s="245"/>
      <c r="AK108" s="245"/>
      <c r="AL108" s="245"/>
      <c r="AM108" s="245"/>
      <c r="AN108" s="245"/>
      <c r="AO108" s="245"/>
      <c r="AP108" s="245"/>
      <c r="AQ108" s="246"/>
      <c r="AR108" s="578"/>
      <c r="AS108" s="579"/>
      <c r="AT108" s="579"/>
      <c r="AU108" s="579"/>
      <c r="AV108" s="579"/>
      <c r="AW108" s="579"/>
      <c r="AX108" s="579"/>
      <c r="AY108" s="579"/>
      <c r="AZ108" s="579"/>
      <c r="BA108" s="579"/>
      <c r="BB108" s="580"/>
      <c r="BC108" s="83"/>
      <c r="BD108" s="84"/>
      <c r="BE108" s="166"/>
      <c r="BF108" s="167"/>
    </row>
    <row r="109" spans="1:58" ht="8.1" customHeight="1">
      <c r="A109" s="391"/>
      <c r="B109" s="418"/>
      <c r="C109" s="419"/>
      <c r="D109" s="408"/>
      <c r="E109" s="408"/>
      <c r="F109" s="408"/>
      <c r="G109" s="408"/>
      <c r="H109" s="408"/>
      <c r="I109" s="408"/>
      <c r="J109" s="408"/>
      <c r="K109" s="247"/>
      <c r="L109" s="248"/>
      <c r="M109" s="248"/>
      <c r="N109" s="249"/>
      <c r="O109" s="247"/>
      <c r="P109" s="248"/>
      <c r="Q109" s="248"/>
      <c r="R109" s="410"/>
      <c r="S109" s="214"/>
      <c r="T109" s="415"/>
      <c r="U109" s="415"/>
      <c r="V109" s="415"/>
      <c r="W109" s="415"/>
      <c r="X109" s="415"/>
      <c r="Y109" s="415"/>
      <c r="Z109" s="415"/>
      <c r="AA109" s="215"/>
      <c r="AB109" s="404"/>
      <c r="AC109" s="405"/>
      <c r="AD109" s="405"/>
      <c r="AE109" s="405"/>
      <c r="AF109" s="405"/>
      <c r="AG109" s="406"/>
      <c r="AH109" s="240"/>
      <c r="AI109" s="247"/>
      <c r="AJ109" s="248"/>
      <c r="AK109" s="248"/>
      <c r="AL109" s="248"/>
      <c r="AM109" s="248"/>
      <c r="AN109" s="248"/>
      <c r="AO109" s="248"/>
      <c r="AP109" s="248"/>
      <c r="AQ109" s="249"/>
      <c r="AR109" s="581"/>
      <c r="AS109" s="582"/>
      <c r="AT109" s="582"/>
      <c r="AU109" s="582"/>
      <c r="AV109" s="582"/>
      <c r="AW109" s="582"/>
      <c r="AX109" s="582"/>
      <c r="AY109" s="582"/>
      <c r="AZ109" s="582"/>
      <c r="BA109" s="582"/>
      <c r="BB109" s="583"/>
      <c r="BC109" s="85"/>
      <c r="BD109" s="86"/>
      <c r="BE109" s="168"/>
      <c r="BF109" s="169"/>
    </row>
    <row r="110" spans="1:58" ht="8.1" customHeight="1">
      <c r="A110" s="391">
        <v>14</v>
      </c>
      <c r="B110" s="392"/>
      <c r="C110" s="393"/>
      <c r="D110" s="393"/>
      <c r="E110" s="393"/>
      <c r="F110" s="393"/>
      <c r="G110" s="393"/>
      <c r="H110" s="393"/>
      <c r="I110" s="393"/>
      <c r="J110" s="394"/>
      <c r="K110" s="399"/>
      <c r="L110" s="393"/>
      <c r="M110" s="393"/>
      <c r="N110" s="394"/>
      <c r="O110" s="399"/>
      <c r="P110" s="393"/>
      <c r="Q110" s="393"/>
      <c r="R110" s="401"/>
      <c r="S110" s="257" t="s">
        <v>5060</v>
      </c>
      <c r="T110" s="177"/>
      <c r="U110" s="204"/>
      <c r="V110" s="204"/>
      <c r="W110" s="204"/>
      <c r="X110" s="204"/>
      <c r="Y110" s="204"/>
      <c r="Z110" s="204"/>
      <c r="AA110" s="207"/>
      <c r="AB110" s="235" t="s">
        <v>5104</v>
      </c>
      <c r="AC110" s="236"/>
      <c r="AD110" s="236"/>
      <c r="AE110" s="236"/>
      <c r="AF110" s="236"/>
      <c r="AG110" s="237"/>
      <c r="AH110" s="238"/>
      <c r="AI110" s="176" t="s">
        <v>5060</v>
      </c>
      <c r="AJ110" s="177"/>
      <c r="AK110" s="204"/>
      <c r="AL110" s="204"/>
      <c r="AM110" s="204"/>
      <c r="AN110" s="204"/>
      <c r="AO110" s="204"/>
      <c r="AP110" s="204"/>
      <c r="AQ110" s="204"/>
      <c r="AR110" s="176" t="s">
        <v>5060</v>
      </c>
      <c r="AS110" s="177"/>
      <c r="AT110" s="204"/>
      <c r="AU110" s="204"/>
      <c r="AV110" s="204"/>
      <c r="AW110" s="204"/>
      <c r="AX110" s="204"/>
      <c r="AY110" s="204"/>
      <c r="AZ110" s="207"/>
      <c r="BA110" s="210"/>
      <c r="BB110" s="211"/>
      <c r="BC110" s="584"/>
      <c r="BD110" s="576"/>
      <c r="BE110" s="164"/>
      <c r="BF110" s="165"/>
    </row>
    <row r="111" spans="1:58" ht="8.1" customHeight="1">
      <c r="A111" s="391"/>
      <c r="B111" s="395"/>
      <c r="C111" s="245"/>
      <c r="D111" s="245"/>
      <c r="E111" s="245"/>
      <c r="F111" s="245"/>
      <c r="G111" s="245"/>
      <c r="H111" s="245"/>
      <c r="I111" s="245"/>
      <c r="J111" s="246"/>
      <c r="K111" s="244"/>
      <c r="L111" s="245"/>
      <c r="M111" s="245"/>
      <c r="N111" s="246"/>
      <c r="O111" s="244"/>
      <c r="P111" s="245"/>
      <c r="Q111" s="245"/>
      <c r="R111" s="402"/>
      <c r="S111" s="258"/>
      <c r="T111" s="179"/>
      <c r="U111" s="205"/>
      <c r="V111" s="205"/>
      <c r="W111" s="205"/>
      <c r="X111" s="205"/>
      <c r="Y111" s="205"/>
      <c r="Z111" s="205"/>
      <c r="AA111" s="208"/>
      <c r="AB111" s="254" t="s">
        <v>5105</v>
      </c>
      <c r="AC111" s="255"/>
      <c r="AD111" s="255"/>
      <c r="AE111" s="255"/>
      <c r="AF111" s="255"/>
      <c r="AG111" s="256"/>
      <c r="AH111" s="239"/>
      <c r="AI111" s="178"/>
      <c r="AJ111" s="179"/>
      <c r="AK111" s="205"/>
      <c r="AL111" s="205"/>
      <c r="AM111" s="205"/>
      <c r="AN111" s="205"/>
      <c r="AO111" s="205"/>
      <c r="AP111" s="205"/>
      <c r="AQ111" s="205"/>
      <c r="AR111" s="178"/>
      <c r="AS111" s="179"/>
      <c r="AT111" s="205"/>
      <c r="AU111" s="205"/>
      <c r="AV111" s="205"/>
      <c r="AW111" s="205"/>
      <c r="AX111" s="205"/>
      <c r="AY111" s="205"/>
      <c r="AZ111" s="208"/>
      <c r="BA111" s="212"/>
      <c r="BB111" s="213"/>
      <c r="BC111" s="585"/>
      <c r="BD111" s="577"/>
      <c r="BE111" s="166"/>
      <c r="BF111" s="167"/>
    </row>
    <row r="112" spans="1:58" ht="8.1" customHeight="1">
      <c r="A112" s="391"/>
      <c r="B112" s="396"/>
      <c r="C112" s="397"/>
      <c r="D112" s="397"/>
      <c r="E112" s="397"/>
      <c r="F112" s="397"/>
      <c r="G112" s="397"/>
      <c r="H112" s="397"/>
      <c r="I112" s="397"/>
      <c r="J112" s="398"/>
      <c r="K112" s="400"/>
      <c r="L112" s="397"/>
      <c r="M112" s="397"/>
      <c r="N112" s="398"/>
      <c r="O112" s="400"/>
      <c r="P112" s="397"/>
      <c r="Q112" s="397"/>
      <c r="R112" s="403"/>
      <c r="S112" s="259"/>
      <c r="T112" s="181"/>
      <c r="U112" s="206"/>
      <c r="V112" s="206"/>
      <c r="W112" s="206"/>
      <c r="X112" s="206"/>
      <c r="Y112" s="206"/>
      <c r="Z112" s="206"/>
      <c r="AA112" s="209"/>
      <c r="AB112" s="254" t="s">
        <v>5101</v>
      </c>
      <c r="AC112" s="255"/>
      <c r="AD112" s="255"/>
      <c r="AE112" s="255"/>
      <c r="AF112" s="255"/>
      <c r="AG112" s="256"/>
      <c r="AH112" s="239"/>
      <c r="AI112" s="180"/>
      <c r="AJ112" s="181"/>
      <c r="AK112" s="206"/>
      <c r="AL112" s="206"/>
      <c r="AM112" s="206"/>
      <c r="AN112" s="206"/>
      <c r="AO112" s="206"/>
      <c r="AP112" s="206"/>
      <c r="AQ112" s="206"/>
      <c r="AR112" s="180"/>
      <c r="AS112" s="181"/>
      <c r="AT112" s="206"/>
      <c r="AU112" s="206"/>
      <c r="AV112" s="206"/>
      <c r="AW112" s="206"/>
      <c r="AX112" s="206"/>
      <c r="AY112" s="206"/>
      <c r="AZ112" s="209"/>
      <c r="BA112" s="214"/>
      <c r="BB112" s="215"/>
      <c r="BC112" s="83"/>
      <c r="BD112" s="84"/>
      <c r="BE112" s="166"/>
      <c r="BF112" s="167"/>
    </row>
    <row r="113" spans="1:58" ht="8.1" customHeight="1">
      <c r="A113" s="391"/>
      <c r="B113" s="416" t="s">
        <v>5037</v>
      </c>
      <c r="C113" s="417"/>
      <c r="D113" s="407"/>
      <c r="E113" s="407"/>
      <c r="F113" s="407"/>
      <c r="G113" s="407"/>
      <c r="H113" s="407"/>
      <c r="I113" s="407"/>
      <c r="J113" s="407"/>
      <c r="K113" s="241"/>
      <c r="L113" s="242"/>
      <c r="M113" s="242"/>
      <c r="N113" s="243"/>
      <c r="O113" s="241"/>
      <c r="P113" s="242"/>
      <c r="Q113" s="242"/>
      <c r="R113" s="409"/>
      <c r="S113" s="411"/>
      <c r="T113" s="412"/>
      <c r="U113" s="412"/>
      <c r="V113" s="412"/>
      <c r="W113" s="412"/>
      <c r="X113" s="412"/>
      <c r="Y113" s="412"/>
      <c r="Z113" s="412"/>
      <c r="AA113" s="413"/>
      <c r="AB113" s="254" t="s">
        <v>5102</v>
      </c>
      <c r="AC113" s="255"/>
      <c r="AD113" s="255"/>
      <c r="AE113" s="255"/>
      <c r="AF113" s="255"/>
      <c r="AG113" s="256"/>
      <c r="AH113" s="239"/>
      <c r="AI113" s="241"/>
      <c r="AJ113" s="242"/>
      <c r="AK113" s="242"/>
      <c r="AL113" s="242"/>
      <c r="AM113" s="242"/>
      <c r="AN113" s="242"/>
      <c r="AO113" s="242"/>
      <c r="AP113" s="242"/>
      <c r="AQ113" s="243"/>
      <c r="AR113" s="578"/>
      <c r="AS113" s="579"/>
      <c r="AT113" s="579"/>
      <c r="AU113" s="579"/>
      <c r="AV113" s="579"/>
      <c r="AW113" s="579"/>
      <c r="AX113" s="579"/>
      <c r="AY113" s="579"/>
      <c r="AZ113" s="579"/>
      <c r="BA113" s="579"/>
      <c r="BB113" s="580"/>
      <c r="BC113" s="83"/>
      <c r="BD113" s="84"/>
      <c r="BE113" s="166"/>
      <c r="BF113" s="167"/>
    </row>
    <row r="114" spans="1:58" ht="8.1" customHeight="1">
      <c r="A114" s="391"/>
      <c r="B114" s="258"/>
      <c r="C114" s="179"/>
      <c r="D114" s="205"/>
      <c r="E114" s="205"/>
      <c r="F114" s="205"/>
      <c r="G114" s="205"/>
      <c r="H114" s="205"/>
      <c r="I114" s="205"/>
      <c r="J114" s="205"/>
      <c r="K114" s="244"/>
      <c r="L114" s="245"/>
      <c r="M114" s="245"/>
      <c r="N114" s="246"/>
      <c r="O114" s="244"/>
      <c r="P114" s="245"/>
      <c r="Q114" s="245"/>
      <c r="R114" s="402"/>
      <c r="S114" s="212"/>
      <c r="T114" s="414"/>
      <c r="U114" s="414"/>
      <c r="V114" s="414"/>
      <c r="W114" s="414"/>
      <c r="X114" s="414"/>
      <c r="Y114" s="414"/>
      <c r="Z114" s="414"/>
      <c r="AA114" s="213"/>
      <c r="AB114" s="254" t="s">
        <v>5103</v>
      </c>
      <c r="AC114" s="255"/>
      <c r="AD114" s="255"/>
      <c r="AE114" s="255"/>
      <c r="AF114" s="255"/>
      <c r="AG114" s="256"/>
      <c r="AH114" s="239"/>
      <c r="AI114" s="244"/>
      <c r="AJ114" s="245"/>
      <c r="AK114" s="245"/>
      <c r="AL114" s="245"/>
      <c r="AM114" s="245"/>
      <c r="AN114" s="245"/>
      <c r="AO114" s="245"/>
      <c r="AP114" s="245"/>
      <c r="AQ114" s="246"/>
      <c r="AR114" s="578"/>
      <c r="AS114" s="579"/>
      <c r="AT114" s="579"/>
      <c r="AU114" s="579"/>
      <c r="AV114" s="579"/>
      <c r="AW114" s="579"/>
      <c r="AX114" s="579"/>
      <c r="AY114" s="579"/>
      <c r="AZ114" s="579"/>
      <c r="BA114" s="579"/>
      <c r="BB114" s="580"/>
      <c r="BC114" s="83"/>
      <c r="BD114" s="84"/>
      <c r="BE114" s="166"/>
      <c r="BF114" s="167"/>
    </row>
    <row r="115" spans="1:58" ht="8.1" customHeight="1">
      <c r="A115" s="391"/>
      <c r="B115" s="418"/>
      <c r="C115" s="419"/>
      <c r="D115" s="408"/>
      <c r="E115" s="408"/>
      <c r="F115" s="408"/>
      <c r="G115" s="408"/>
      <c r="H115" s="408"/>
      <c r="I115" s="408"/>
      <c r="J115" s="408"/>
      <c r="K115" s="247"/>
      <c r="L115" s="248"/>
      <c r="M115" s="248"/>
      <c r="N115" s="249"/>
      <c r="O115" s="247"/>
      <c r="P115" s="248"/>
      <c r="Q115" s="248"/>
      <c r="R115" s="410"/>
      <c r="S115" s="214"/>
      <c r="T115" s="415"/>
      <c r="U115" s="415"/>
      <c r="V115" s="415"/>
      <c r="W115" s="415"/>
      <c r="X115" s="415"/>
      <c r="Y115" s="415"/>
      <c r="Z115" s="415"/>
      <c r="AA115" s="215"/>
      <c r="AB115" s="404"/>
      <c r="AC115" s="405"/>
      <c r="AD115" s="405"/>
      <c r="AE115" s="405"/>
      <c r="AF115" s="405"/>
      <c r="AG115" s="406"/>
      <c r="AH115" s="240"/>
      <c r="AI115" s="247"/>
      <c r="AJ115" s="248"/>
      <c r="AK115" s="248"/>
      <c r="AL115" s="248"/>
      <c r="AM115" s="248"/>
      <c r="AN115" s="248"/>
      <c r="AO115" s="248"/>
      <c r="AP115" s="248"/>
      <c r="AQ115" s="249"/>
      <c r="AR115" s="581"/>
      <c r="AS115" s="582"/>
      <c r="AT115" s="582"/>
      <c r="AU115" s="582"/>
      <c r="AV115" s="582"/>
      <c r="AW115" s="582"/>
      <c r="AX115" s="582"/>
      <c r="AY115" s="582"/>
      <c r="AZ115" s="582"/>
      <c r="BA115" s="582"/>
      <c r="BB115" s="583"/>
      <c r="BC115" s="85"/>
      <c r="BD115" s="86"/>
      <c r="BE115" s="168"/>
      <c r="BF115" s="169"/>
    </row>
    <row r="116" spans="1:58" ht="8.1" customHeight="1">
      <c r="A116" s="391">
        <v>15</v>
      </c>
      <c r="B116" s="392"/>
      <c r="C116" s="393"/>
      <c r="D116" s="393"/>
      <c r="E116" s="393"/>
      <c r="F116" s="393"/>
      <c r="G116" s="393"/>
      <c r="H116" s="393"/>
      <c r="I116" s="393"/>
      <c r="J116" s="394"/>
      <c r="K116" s="399"/>
      <c r="L116" s="393"/>
      <c r="M116" s="393"/>
      <c r="N116" s="394"/>
      <c r="O116" s="399"/>
      <c r="P116" s="393"/>
      <c r="Q116" s="393"/>
      <c r="R116" s="401"/>
      <c r="S116" s="257" t="s">
        <v>5060</v>
      </c>
      <c r="T116" s="177"/>
      <c r="U116" s="204"/>
      <c r="V116" s="204"/>
      <c r="W116" s="204"/>
      <c r="X116" s="204"/>
      <c r="Y116" s="204"/>
      <c r="Z116" s="204"/>
      <c r="AA116" s="207"/>
      <c r="AB116" s="235" t="s">
        <v>5104</v>
      </c>
      <c r="AC116" s="236"/>
      <c r="AD116" s="236"/>
      <c r="AE116" s="236"/>
      <c r="AF116" s="236"/>
      <c r="AG116" s="237"/>
      <c r="AH116" s="238"/>
      <c r="AI116" s="176" t="s">
        <v>5060</v>
      </c>
      <c r="AJ116" s="177"/>
      <c r="AK116" s="204"/>
      <c r="AL116" s="204"/>
      <c r="AM116" s="204"/>
      <c r="AN116" s="204"/>
      <c r="AO116" s="204"/>
      <c r="AP116" s="204"/>
      <c r="AQ116" s="204"/>
      <c r="AR116" s="176" t="s">
        <v>5060</v>
      </c>
      <c r="AS116" s="177"/>
      <c r="AT116" s="204"/>
      <c r="AU116" s="204"/>
      <c r="AV116" s="204"/>
      <c r="AW116" s="204"/>
      <c r="AX116" s="204"/>
      <c r="AY116" s="204"/>
      <c r="AZ116" s="207"/>
      <c r="BA116" s="210"/>
      <c r="BB116" s="211"/>
      <c r="BC116" s="584"/>
      <c r="BD116" s="576"/>
      <c r="BE116" s="164"/>
      <c r="BF116" s="165"/>
    </row>
    <row r="117" spans="1:58" ht="8.1" customHeight="1">
      <c r="A117" s="391"/>
      <c r="B117" s="395"/>
      <c r="C117" s="245"/>
      <c r="D117" s="245"/>
      <c r="E117" s="245"/>
      <c r="F117" s="245"/>
      <c r="G117" s="245"/>
      <c r="H117" s="245"/>
      <c r="I117" s="245"/>
      <c r="J117" s="246"/>
      <c r="K117" s="244"/>
      <c r="L117" s="245"/>
      <c r="M117" s="245"/>
      <c r="N117" s="246"/>
      <c r="O117" s="244"/>
      <c r="P117" s="245"/>
      <c r="Q117" s="245"/>
      <c r="R117" s="402"/>
      <c r="S117" s="258"/>
      <c r="T117" s="179"/>
      <c r="U117" s="205"/>
      <c r="V117" s="205"/>
      <c r="W117" s="205"/>
      <c r="X117" s="205"/>
      <c r="Y117" s="205"/>
      <c r="Z117" s="205"/>
      <c r="AA117" s="208"/>
      <c r="AB117" s="254" t="s">
        <v>5105</v>
      </c>
      <c r="AC117" s="255"/>
      <c r="AD117" s="255"/>
      <c r="AE117" s="255"/>
      <c r="AF117" s="255"/>
      <c r="AG117" s="256"/>
      <c r="AH117" s="239"/>
      <c r="AI117" s="178"/>
      <c r="AJ117" s="179"/>
      <c r="AK117" s="205"/>
      <c r="AL117" s="205"/>
      <c r="AM117" s="205"/>
      <c r="AN117" s="205"/>
      <c r="AO117" s="205"/>
      <c r="AP117" s="205"/>
      <c r="AQ117" s="205"/>
      <c r="AR117" s="178"/>
      <c r="AS117" s="179"/>
      <c r="AT117" s="205"/>
      <c r="AU117" s="205"/>
      <c r="AV117" s="205"/>
      <c r="AW117" s="205"/>
      <c r="AX117" s="205"/>
      <c r="AY117" s="205"/>
      <c r="AZ117" s="208"/>
      <c r="BA117" s="212"/>
      <c r="BB117" s="213"/>
      <c r="BC117" s="585"/>
      <c r="BD117" s="577"/>
      <c r="BE117" s="166"/>
      <c r="BF117" s="167"/>
    </row>
    <row r="118" spans="1:58" ht="8.1" customHeight="1">
      <c r="A118" s="391"/>
      <c r="B118" s="396"/>
      <c r="C118" s="397"/>
      <c r="D118" s="397"/>
      <c r="E118" s="397"/>
      <c r="F118" s="397"/>
      <c r="G118" s="397"/>
      <c r="H118" s="397"/>
      <c r="I118" s="397"/>
      <c r="J118" s="398"/>
      <c r="K118" s="400"/>
      <c r="L118" s="397"/>
      <c r="M118" s="397"/>
      <c r="N118" s="398"/>
      <c r="O118" s="400"/>
      <c r="P118" s="397"/>
      <c r="Q118" s="397"/>
      <c r="R118" s="403"/>
      <c r="S118" s="259"/>
      <c r="T118" s="181"/>
      <c r="U118" s="206"/>
      <c r="V118" s="206"/>
      <c r="W118" s="206"/>
      <c r="X118" s="206"/>
      <c r="Y118" s="206"/>
      <c r="Z118" s="206"/>
      <c r="AA118" s="209"/>
      <c r="AB118" s="254" t="s">
        <v>5101</v>
      </c>
      <c r="AC118" s="255"/>
      <c r="AD118" s="255"/>
      <c r="AE118" s="255"/>
      <c r="AF118" s="255"/>
      <c r="AG118" s="256"/>
      <c r="AH118" s="239"/>
      <c r="AI118" s="180"/>
      <c r="AJ118" s="181"/>
      <c r="AK118" s="206"/>
      <c r="AL118" s="206"/>
      <c r="AM118" s="206"/>
      <c r="AN118" s="206"/>
      <c r="AO118" s="206"/>
      <c r="AP118" s="206"/>
      <c r="AQ118" s="206"/>
      <c r="AR118" s="180"/>
      <c r="AS118" s="181"/>
      <c r="AT118" s="206"/>
      <c r="AU118" s="206"/>
      <c r="AV118" s="206"/>
      <c r="AW118" s="206"/>
      <c r="AX118" s="206"/>
      <c r="AY118" s="206"/>
      <c r="AZ118" s="209"/>
      <c r="BA118" s="214"/>
      <c r="BB118" s="215"/>
      <c r="BC118" s="83"/>
      <c r="BD118" s="84"/>
      <c r="BE118" s="166"/>
      <c r="BF118" s="167"/>
    </row>
    <row r="119" spans="1:58" ht="8.1" customHeight="1">
      <c r="A119" s="391"/>
      <c r="B119" s="416" t="s">
        <v>5037</v>
      </c>
      <c r="C119" s="417"/>
      <c r="D119" s="407"/>
      <c r="E119" s="407"/>
      <c r="F119" s="407"/>
      <c r="G119" s="407"/>
      <c r="H119" s="407"/>
      <c r="I119" s="407"/>
      <c r="J119" s="407"/>
      <c r="K119" s="241"/>
      <c r="L119" s="242"/>
      <c r="M119" s="242"/>
      <c r="N119" s="243"/>
      <c r="O119" s="241"/>
      <c r="P119" s="242"/>
      <c r="Q119" s="242"/>
      <c r="R119" s="409"/>
      <c r="S119" s="411"/>
      <c r="T119" s="412"/>
      <c r="U119" s="412"/>
      <c r="V119" s="412"/>
      <c r="W119" s="412"/>
      <c r="X119" s="412"/>
      <c r="Y119" s="412"/>
      <c r="Z119" s="412"/>
      <c r="AA119" s="413"/>
      <c r="AB119" s="254" t="s">
        <v>5102</v>
      </c>
      <c r="AC119" s="255"/>
      <c r="AD119" s="255"/>
      <c r="AE119" s="255"/>
      <c r="AF119" s="255"/>
      <c r="AG119" s="256"/>
      <c r="AH119" s="239"/>
      <c r="AI119" s="241"/>
      <c r="AJ119" s="242"/>
      <c r="AK119" s="242"/>
      <c r="AL119" s="242"/>
      <c r="AM119" s="242"/>
      <c r="AN119" s="242"/>
      <c r="AO119" s="242"/>
      <c r="AP119" s="242"/>
      <c r="AQ119" s="243"/>
      <c r="AR119" s="578"/>
      <c r="AS119" s="579"/>
      <c r="AT119" s="579"/>
      <c r="AU119" s="579"/>
      <c r="AV119" s="579"/>
      <c r="AW119" s="579"/>
      <c r="AX119" s="579"/>
      <c r="AY119" s="579"/>
      <c r="AZ119" s="579"/>
      <c r="BA119" s="579"/>
      <c r="BB119" s="580"/>
      <c r="BC119" s="83"/>
      <c r="BD119" s="84"/>
      <c r="BE119" s="166"/>
      <c r="BF119" s="167"/>
    </row>
    <row r="120" spans="1:58" ht="8.1" customHeight="1">
      <c r="A120" s="391"/>
      <c r="B120" s="258"/>
      <c r="C120" s="179"/>
      <c r="D120" s="205"/>
      <c r="E120" s="205"/>
      <c r="F120" s="205"/>
      <c r="G120" s="205"/>
      <c r="H120" s="205"/>
      <c r="I120" s="205"/>
      <c r="J120" s="205"/>
      <c r="K120" s="244"/>
      <c r="L120" s="245"/>
      <c r="M120" s="245"/>
      <c r="N120" s="246"/>
      <c r="O120" s="244"/>
      <c r="P120" s="245"/>
      <c r="Q120" s="245"/>
      <c r="R120" s="402"/>
      <c r="S120" s="212"/>
      <c r="T120" s="414"/>
      <c r="U120" s="414"/>
      <c r="V120" s="414"/>
      <c r="W120" s="414"/>
      <c r="X120" s="414"/>
      <c r="Y120" s="414"/>
      <c r="Z120" s="414"/>
      <c r="AA120" s="213"/>
      <c r="AB120" s="254" t="s">
        <v>5103</v>
      </c>
      <c r="AC120" s="255"/>
      <c r="AD120" s="255"/>
      <c r="AE120" s="255"/>
      <c r="AF120" s="255"/>
      <c r="AG120" s="256"/>
      <c r="AH120" s="239"/>
      <c r="AI120" s="244"/>
      <c r="AJ120" s="245"/>
      <c r="AK120" s="245"/>
      <c r="AL120" s="245"/>
      <c r="AM120" s="245"/>
      <c r="AN120" s="245"/>
      <c r="AO120" s="245"/>
      <c r="AP120" s="245"/>
      <c r="AQ120" s="246"/>
      <c r="AR120" s="578"/>
      <c r="AS120" s="579"/>
      <c r="AT120" s="579"/>
      <c r="AU120" s="579"/>
      <c r="AV120" s="579"/>
      <c r="AW120" s="579"/>
      <c r="AX120" s="579"/>
      <c r="AY120" s="579"/>
      <c r="AZ120" s="579"/>
      <c r="BA120" s="579"/>
      <c r="BB120" s="580"/>
      <c r="BC120" s="83"/>
      <c r="BD120" s="84"/>
      <c r="BE120" s="166"/>
      <c r="BF120" s="167"/>
    </row>
    <row r="121" spans="1:58" ht="8.1" customHeight="1">
      <c r="A121" s="391"/>
      <c r="B121" s="418"/>
      <c r="C121" s="419"/>
      <c r="D121" s="408"/>
      <c r="E121" s="408"/>
      <c r="F121" s="408"/>
      <c r="G121" s="408"/>
      <c r="H121" s="408"/>
      <c r="I121" s="408"/>
      <c r="J121" s="408"/>
      <c r="K121" s="247"/>
      <c r="L121" s="248"/>
      <c r="M121" s="248"/>
      <c r="N121" s="249"/>
      <c r="O121" s="247"/>
      <c r="P121" s="248"/>
      <c r="Q121" s="248"/>
      <c r="R121" s="410"/>
      <c r="S121" s="214"/>
      <c r="T121" s="415"/>
      <c r="U121" s="415"/>
      <c r="V121" s="415"/>
      <c r="W121" s="415"/>
      <c r="X121" s="415"/>
      <c r="Y121" s="415"/>
      <c r="Z121" s="415"/>
      <c r="AA121" s="215"/>
      <c r="AB121" s="404"/>
      <c r="AC121" s="405"/>
      <c r="AD121" s="405"/>
      <c r="AE121" s="405"/>
      <c r="AF121" s="405"/>
      <c r="AG121" s="406"/>
      <c r="AH121" s="240"/>
      <c r="AI121" s="247"/>
      <c r="AJ121" s="248"/>
      <c r="AK121" s="248"/>
      <c r="AL121" s="248"/>
      <c r="AM121" s="248"/>
      <c r="AN121" s="248"/>
      <c r="AO121" s="248"/>
      <c r="AP121" s="248"/>
      <c r="AQ121" s="249"/>
      <c r="AR121" s="581"/>
      <c r="AS121" s="582"/>
      <c r="AT121" s="582"/>
      <c r="AU121" s="582"/>
      <c r="AV121" s="582"/>
      <c r="AW121" s="582"/>
      <c r="AX121" s="582"/>
      <c r="AY121" s="582"/>
      <c r="AZ121" s="582"/>
      <c r="BA121" s="582"/>
      <c r="BB121" s="583"/>
      <c r="BC121" s="85"/>
      <c r="BD121" s="86"/>
      <c r="BE121" s="168"/>
      <c r="BF121" s="169"/>
    </row>
    <row r="122" spans="1:58" ht="8.1" customHeight="1">
      <c r="A122" s="391">
        <v>16</v>
      </c>
      <c r="B122" s="392"/>
      <c r="C122" s="393"/>
      <c r="D122" s="393"/>
      <c r="E122" s="393"/>
      <c r="F122" s="393"/>
      <c r="G122" s="393"/>
      <c r="H122" s="393"/>
      <c r="I122" s="393"/>
      <c r="J122" s="394"/>
      <c r="K122" s="399"/>
      <c r="L122" s="393"/>
      <c r="M122" s="393"/>
      <c r="N122" s="394"/>
      <c r="O122" s="399"/>
      <c r="P122" s="393"/>
      <c r="Q122" s="393"/>
      <c r="R122" s="401"/>
      <c r="S122" s="257" t="s">
        <v>5060</v>
      </c>
      <c r="T122" s="177"/>
      <c r="U122" s="204"/>
      <c r="V122" s="204"/>
      <c r="W122" s="204"/>
      <c r="X122" s="204"/>
      <c r="Y122" s="204"/>
      <c r="Z122" s="204"/>
      <c r="AA122" s="207"/>
      <c r="AB122" s="235" t="s">
        <v>5104</v>
      </c>
      <c r="AC122" s="236"/>
      <c r="AD122" s="236"/>
      <c r="AE122" s="236"/>
      <c r="AF122" s="236"/>
      <c r="AG122" s="237"/>
      <c r="AH122" s="238"/>
      <c r="AI122" s="176" t="s">
        <v>5060</v>
      </c>
      <c r="AJ122" s="177"/>
      <c r="AK122" s="204"/>
      <c r="AL122" s="204"/>
      <c r="AM122" s="204"/>
      <c r="AN122" s="204"/>
      <c r="AO122" s="204"/>
      <c r="AP122" s="204"/>
      <c r="AQ122" s="204"/>
      <c r="AR122" s="176" t="s">
        <v>5060</v>
      </c>
      <c r="AS122" s="177"/>
      <c r="AT122" s="204"/>
      <c r="AU122" s="204"/>
      <c r="AV122" s="204"/>
      <c r="AW122" s="204"/>
      <c r="AX122" s="204"/>
      <c r="AY122" s="204"/>
      <c r="AZ122" s="207"/>
      <c r="BA122" s="210"/>
      <c r="BB122" s="211"/>
      <c r="BC122" s="584"/>
      <c r="BD122" s="576"/>
      <c r="BE122" s="164"/>
      <c r="BF122" s="165"/>
    </row>
    <row r="123" spans="1:58" ht="8.1" customHeight="1">
      <c r="A123" s="391"/>
      <c r="B123" s="395"/>
      <c r="C123" s="245"/>
      <c r="D123" s="245"/>
      <c r="E123" s="245"/>
      <c r="F123" s="245"/>
      <c r="G123" s="245"/>
      <c r="H123" s="245"/>
      <c r="I123" s="245"/>
      <c r="J123" s="246"/>
      <c r="K123" s="244"/>
      <c r="L123" s="245"/>
      <c r="M123" s="245"/>
      <c r="N123" s="246"/>
      <c r="O123" s="244"/>
      <c r="P123" s="245"/>
      <c r="Q123" s="245"/>
      <c r="R123" s="402"/>
      <c r="S123" s="258"/>
      <c r="T123" s="179"/>
      <c r="U123" s="205"/>
      <c r="V123" s="205"/>
      <c r="W123" s="205"/>
      <c r="X123" s="205"/>
      <c r="Y123" s="205"/>
      <c r="Z123" s="205"/>
      <c r="AA123" s="208"/>
      <c r="AB123" s="254" t="s">
        <v>5105</v>
      </c>
      <c r="AC123" s="255"/>
      <c r="AD123" s="255"/>
      <c r="AE123" s="255"/>
      <c r="AF123" s="255"/>
      <c r="AG123" s="256"/>
      <c r="AH123" s="239"/>
      <c r="AI123" s="178"/>
      <c r="AJ123" s="179"/>
      <c r="AK123" s="205"/>
      <c r="AL123" s="205"/>
      <c r="AM123" s="205"/>
      <c r="AN123" s="205"/>
      <c r="AO123" s="205"/>
      <c r="AP123" s="205"/>
      <c r="AQ123" s="205"/>
      <c r="AR123" s="178"/>
      <c r="AS123" s="179"/>
      <c r="AT123" s="205"/>
      <c r="AU123" s="205"/>
      <c r="AV123" s="205"/>
      <c r="AW123" s="205"/>
      <c r="AX123" s="205"/>
      <c r="AY123" s="205"/>
      <c r="AZ123" s="208"/>
      <c r="BA123" s="212"/>
      <c r="BB123" s="213"/>
      <c r="BC123" s="585"/>
      <c r="BD123" s="577"/>
      <c r="BE123" s="166"/>
      <c r="BF123" s="167"/>
    </row>
    <row r="124" spans="1:58" ht="8.1" customHeight="1">
      <c r="A124" s="391"/>
      <c r="B124" s="396"/>
      <c r="C124" s="397"/>
      <c r="D124" s="397"/>
      <c r="E124" s="397"/>
      <c r="F124" s="397"/>
      <c r="G124" s="397"/>
      <c r="H124" s="397"/>
      <c r="I124" s="397"/>
      <c r="J124" s="398"/>
      <c r="K124" s="400"/>
      <c r="L124" s="397"/>
      <c r="M124" s="397"/>
      <c r="N124" s="398"/>
      <c r="O124" s="400"/>
      <c r="P124" s="397"/>
      <c r="Q124" s="397"/>
      <c r="R124" s="403"/>
      <c r="S124" s="259"/>
      <c r="T124" s="181"/>
      <c r="U124" s="206"/>
      <c r="V124" s="206"/>
      <c r="W124" s="206"/>
      <c r="X124" s="206"/>
      <c r="Y124" s="206"/>
      <c r="Z124" s="206"/>
      <c r="AA124" s="209"/>
      <c r="AB124" s="254" t="s">
        <v>5101</v>
      </c>
      <c r="AC124" s="255"/>
      <c r="AD124" s="255"/>
      <c r="AE124" s="255"/>
      <c r="AF124" s="255"/>
      <c r="AG124" s="256"/>
      <c r="AH124" s="239"/>
      <c r="AI124" s="180"/>
      <c r="AJ124" s="181"/>
      <c r="AK124" s="206"/>
      <c r="AL124" s="206"/>
      <c r="AM124" s="206"/>
      <c r="AN124" s="206"/>
      <c r="AO124" s="206"/>
      <c r="AP124" s="206"/>
      <c r="AQ124" s="206"/>
      <c r="AR124" s="180"/>
      <c r="AS124" s="181"/>
      <c r="AT124" s="206"/>
      <c r="AU124" s="206"/>
      <c r="AV124" s="206"/>
      <c r="AW124" s="206"/>
      <c r="AX124" s="206"/>
      <c r="AY124" s="206"/>
      <c r="AZ124" s="209"/>
      <c r="BA124" s="214"/>
      <c r="BB124" s="215"/>
      <c r="BC124" s="83"/>
      <c r="BD124" s="84"/>
      <c r="BE124" s="166"/>
      <c r="BF124" s="167"/>
    </row>
    <row r="125" spans="1:58" ht="8.1" customHeight="1">
      <c r="A125" s="391"/>
      <c r="B125" s="416" t="s">
        <v>5037</v>
      </c>
      <c r="C125" s="417"/>
      <c r="D125" s="407"/>
      <c r="E125" s="407"/>
      <c r="F125" s="407"/>
      <c r="G125" s="407"/>
      <c r="H125" s="407"/>
      <c r="I125" s="407"/>
      <c r="J125" s="407"/>
      <c r="K125" s="241"/>
      <c r="L125" s="242"/>
      <c r="M125" s="242"/>
      <c r="N125" s="243"/>
      <c r="O125" s="241"/>
      <c r="P125" s="242"/>
      <c r="Q125" s="242"/>
      <c r="R125" s="409"/>
      <c r="S125" s="411"/>
      <c r="T125" s="412"/>
      <c r="U125" s="412"/>
      <c r="V125" s="412"/>
      <c r="W125" s="412"/>
      <c r="X125" s="412"/>
      <c r="Y125" s="412"/>
      <c r="Z125" s="412"/>
      <c r="AA125" s="413"/>
      <c r="AB125" s="254" t="s">
        <v>5102</v>
      </c>
      <c r="AC125" s="255"/>
      <c r="AD125" s="255"/>
      <c r="AE125" s="255"/>
      <c r="AF125" s="255"/>
      <c r="AG125" s="256"/>
      <c r="AH125" s="239"/>
      <c r="AI125" s="241"/>
      <c r="AJ125" s="242"/>
      <c r="AK125" s="242"/>
      <c r="AL125" s="242"/>
      <c r="AM125" s="242"/>
      <c r="AN125" s="242"/>
      <c r="AO125" s="242"/>
      <c r="AP125" s="242"/>
      <c r="AQ125" s="243"/>
      <c r="AR125" s="578"/>
      <c r="AS125" s="579"/>
      <c r="AT125" s="579"/>
      <c r="AU125" s="579"/>
      <c r="AV125" s="579"/>
      <c r="AW125" s="579"/>
      <c r="AX125" s="579"/>
      <c r="AY125" s="579"/>
      <c r="AZ125" s="579"/>
      <c r="BA125" s="579"/>
      <c r="BB125" s="580"/>
      <c r="BC125" s="83"/>
      <c r="BD125" s="84"/>
      <c r="BE125" s="166"/>
      <c r="BF125" s="167"/>
    </row>
    <row r="126" spans="1:58" ht="8.1" customHeight="1">
      <c r="A126" s="391"/>
      <c r="B126" s="258"/>
      <c r="C126" s="179"/>
      <c r="D126" s="205"/>
      <c r="E126" s="205"/>
      <c r="F126" s="205"/>
      <c r="G126" s="205"/>
      <c r="H126" s="205"/>
      <c r="I126" s="205"/>
      <c r="J126" s="205"/>
      <c r="K126" s="244"/>
      <c r="L126" s="245"/>
      <c r="M126" s="245"/>
      <c r="N126" s="246"/>
      <c r="O126" s="244"/>
      <c r="P126" s="245"/>
      <c r="Q126" s="245"/>
      <c r="R126" s="402"/>
      <c r="S126" s="212"/>
      <c r="T126" s="414"/>
      <c r="U126" s="414"/>
      <c r="V126" s="414"/>
      <c r="W126" s="414"/>
      <c r="X126" s="414"/>
      <c r="Y126" s="414"/>
      <c r="Z126" s="414"/>
      <c r="AA126" s="213"/>
      <c r="AB126" s="254" t="s">
        <v>5103</v>
      </c>
      <c r="AC126" s="255"/>
      <c r="AD126" s="255"/>
      <c r="AE126" s="255"/>
      <c r="AF126" s="255"/>
      <c r="AG126" s="256"/>
      <c r="AH126" s="239"/>
      <c r="AI126" s="244"/>
      <c r="AJ126" s="245"/>
      <c r="AK126" s="245"/>
      <c r="AL126" s="245"/>
      <c r="AM126" s="245"/>
      <c r="AN126" s="245"/>
      <c r="AO126" s="245"/>
      <c r="AP126" s="245"/>
      <c r="AQ126" s="246"/>
      <c r="AR126" s="578"/>
      <c r="AS126" s="579"/>
      <c r="AT126" s="579"/>
      <c r="AU126" s="579"/>
      <c r="AV126" s="579"/>
      <c r="AW126" s="579"/>
      <c r="AX126" s="579"/>
      <c r="AY126" s="579"/>
      <c r="AZ126" s="579"/>
      <c r="BA126" s="579"/>
      <c r="BB126" s="580"/>
      <c r="BC126" s="83"/>
      <c r="BD126" s="84"/>
      <c r="BE126" s="166"/>
      <c r="BF126" s="167"/>
    </row>
    <row r="127" spans="1:58" ht="8.1" customHeight="1">
      <c r="A127" s="391"/>
      <c r="B127" s="418"/>
      <c r="C127" s="419"/>
      <c r="D127" s="408"/>
      <c r="E127" s="408"/>
      <c r="F127" s="408"/>
      <c r="G127" s="408"/>
      <c r="H127" s="408"/>
      <c r="I127" s="408"/>
      <c r="J127" s="408"/>
      <c r="K127" s="247"/>
      <c r="L127" s="248"/>
      <c r="M127" s="248"/>
      <c r="N127" s="249"/>
      <c r="O127" s="247"/>
      <c r="P127" s="248"/>
      <c r="Q127" s="248"/>
      <c r="R127" s="410"/>
      <c r="S127" s="214"/>
      <c r="T127" s="415"/>
      <c r="U127" s="415"/>
      <c r="V127" s="415"/>
      <c r="W127" s="415"/>
      <c r="X127" s="415"/>
      <c r="Y127" s="415"/>
      <c r="Z127" s="415"/>
      <c r="AA127" s="215"/>
      <c r="AB127" s="404"/>
      <c r="AC127" s="405"/>
      <c r="AD127" s="405"/>
      <c r="AE127" s="405"/>
      <c r="AF127" s="405"/>
      <c r="AG127" s="406"/>
      <c r="AH127" s="240"/>
      <c r="AI127" s="247"/>
      <c r="AJ127" s="248"/>
      <c r="AK127" s="248"/>
      <c r="AL127" s="248"/>
      <c r="AM127" s="248"/>
      <c r="AN127" s="248"/>
      <c r="AO127" s="248"/>
      <c r="AP127" s="248"/>
      <c r="AQ127" s="249"/>
      <c r="AR127" s="581"/>
      <c r="AS127" s="582"/>
      <c r="AT127" s="582"/>
      <c r="AU127" s="582"/>
      <c r="AV127" s="582"/>
      <c r="AW127" s="582"/>
      <c r="AX127" s="582"/>
      <c r="AY127" s="582"/>
      <c r="AZ127" s="582"/>
      <c r="BA127" s="582"/>
      <c r="BB127" s="583"/>
      <c r="BC127" s="85"/>
      <c r="BD127" s="86"/>
      <c r="BE127" s="168"/>
      <c r="BF127" s="169"/>
    </row>
    <row r="128" spans="1:58" ht="8.1" customHeight="1">
      <c r="A128" s="391">
        <v>17</v>
      </c>
      <c r="B128" s="392"/>
      <c r="C128" s="393"/>
      <c r="D128" s="393"/>
      <c r="E128" s="393"/>
      <c r="F128" s="393"/>
      <c r="G128" s="393"/>
      <c r="H128" s="393"/>
      <c r="I128" s="393"/>
      <c r="J128" s="394"/>
      <c r="K128" s="399"/>
      <c r="L128" s="393"/>
      <c r="M128" s="393"/>
      <c r="N128" s="394"/>
      <c r="O128" s="399"/>
      <c r="P128" s="393"/>
      <c r="Q128" s="393"/>
      <c r="R128" s="401"/>
      <c r="S128" s="257" t="s">
        <v>5060</v>
      </c>
      <c r="T128" s="177"/>
      <c r="U128" s="204"/>
      <c r="V128" s="204"/>
      <c r="W128" s="204"/>
      <c r="X128" s="204"/>
      <c r="Y128" s="204"/>
      <c r="Z128" s="204"/>
      <c r="AA128" s="207"/>
      <c r="AB128" s="235" t="s">
        <v>5104</v>
      </c>
      <c r="AC128" s="236"/>
      <c r="AD128" s="236"/>
      <c r="AE128" s="236"/>
      <c r="AF128" s="236"/>
      <c r="AG128" s="237"/>
      <c r="AH128" s="238"/>
      <c r="AI128" s="176" t="s">
        <v>5060</v>
      </c>
      <c r="AJ128" s="177"/>
      <c r="AK128" s="204"/>
      <c r="AL128" s="204"/>
      <c r="AM128" s="204"/>
      <c r="AN128" s="204"/>
      <c r="AO128" s="204"/>
      <c r="AP128" s="204"/>
      <c r="AQ128" s="204"/>
      <c r="AR128" s="176" t="s">
        <v>5060</v>
      </c>
      <c r="AS128" s="177"/>
      <c r="AT128" s="204"/>
      <c r="AU128" s="204"/>
      <c r="AV128" s="204"/>
      <c r="AW128" s="204"/>
      <c r="AX128" s="204"/>
      <c r="AY128" s="204"/>
      <c r="AZ128" s="207"/>
      <c r="BA128" s="210"/>
      <c r="BB128" s="211"/>
      <c r="BC128" s="584"/>
      <c r="BD128" s="576"/>
      <c r="BE128" s="164"/>
      <c r="BF128" s="165"/>
    </row>
    <row r="129" spans="1:58" ht="8.1" customHeight="1">
      <c r="A129" s="391"/>
      <c r="B129" s="395"/>
      <c r="C129" s="245"/>
      <c r="D129" s="245"/>
      <c r="E129" s="245"/>
      <c r="F129" s="245"/>
      <c r="G129" s="245"/>
      <c r="H129" s="245"/>
      <c r="I129" s="245"/>
      <c r="J129" s="246"/>
      <c r="K129" s="244"/>
      <c r="L129" s="245"/>
      <c r="M129" s="245"/>
      <c r="N129" s="246"/>
      <c r="O129" s="244"/>
      <c r="P129" s="245"/>
      <c r="Q129" s="245"/>
      <c r="R129" s="402"/>
      <c r="S129" s="258"/>
      <c r="T129" s="179"/>
      <c r="U129" s="205"/>
      <c r="V129" s="205"/>
      <c r="W129" s="205"/>
      <c r="X129" s="205"/>
      <c r="Y129" s="205"/>
      <c r="Z129" s="205"/>
      <c r="AA129" s="208"/>
      <c r="AB129" s="254" t="s">
        <v>5105</v>
      </c>
      <c r="AC129" s="255"/>
      <c r="AD129" s="255"/>
      <c r="AE129" s="255"/>
      <c r="AF129" s="255"/>
      <c r="AG129" s="256"/>
      <c r="AH129" s="239"/>
      <c r="AI129" s="178"/>
      <c r="AJ129" s="179"/>
      <c r="AK129" s="205"/>
      <c r="AL129" s="205"/>
      <c r="AM129" s="205"/>
      <c r="AN129" s="205"/>
      <c r="AO129" s="205"/>
      <c r="AP129" s="205"/>
      <c r="AQ129" s="205"/>
      <c r="AR129" s="178"/>
      <c r="AS129" s="179"/>
      <c r="AT129" s="205"/>
      <c r="AU129" s="205"/>
      <c r="AV129" s="205"/>
      <c r="AW129" s="205"/>
      <c r="AX129" s="205"/>
      <c r="AY129" s="205"/>
      <c r="AZ129" s="208"/>
      <c r="BA129" s="212"/>
      <c r="BB129" s="213"/>
      <c r="BC129" s="585"/>
      <c r="BD129" s="577"/>
      <c r="BE129" s="166"/>
      <c r="BF129" s="167"/>
    </row>
    <row r="130" spans="1:58" ht="8.1" customHeight="1">
      <c r="A130" s="391"/>
      <c r="B130" s="396"/>
      <c r="C130" s="397"/>
      <c r="D130" s="397"/>
      <c r="E130" s="397"/>
      <c r="F130" s="397"/>
      <c r="G130" s="397"/>
      <c r="H130" s="397"/>
      <c r="I130" s="397"/>
      <c r="J130" s="398"/>
      <c r="K130" s="400"/>
      <c r="L130" s="397"/>
      <c r="M130" s="397"/>
      <c r="N130" s="398"/>
      <c r="O130" s="400"/>
      <c r="P130" s="397"/>
      <c r="Q130" s="397"/>
      <c r="R130" s="403"/>
      <c r="S130" s="259"/>
      <c r="T130" s="181"/>
      <c r="U130" s="206"/>
      <c r="V130" s="206"/>
      <c r="W130" s="206"/>
      <c r="X130" s="206"/>
      <c r="Y130" s="206"/>
      <c r="Z130" s="206"/>
      <c r="AA130" s="209"/>
      <c r="AB130" s="254" t="s">
        <v>5101</v>
      </c>
      <c r="AC130" s="255"/>
      <c r="AD130" s="255"/>
      <c r="AE130" s="255"/>
      <c r="AF130" s="255"/>
      <c r="AG130" s="256"/>
      <c r="AH130" s="239"/>
      <c r="AI130" s="180"/>
      <c r="AJ130" s="181"/>
      <c r="AK130" s="206"/>
      <c r="AL130" s="206"/>
      <c r="AM130" s="206"/>
      <c r="AN130" s="206"/>
      <c r="AO130" s="206"/>
      <c r="AP130" s="206"/>
      <c r="AQ130" s="206"/>
      <c r="AR130" s="180"/>
      <c r="AS130" s="181"/>
      <c r="AT130" s="206"/>
      <c r="AU130" s="206"/>
      <c r="AV130" s="206"/>
      <c r="AW130" s="206"/>
      <c r="AX130" s="206"/>
      <c r="AY130" s="206"/>
      <c r="AZ130" s="209"/>
      <c r="BA130" s="214"/>
      <c r="BB130" s="215"/>
      <c r="BC130" s="83"/>
      <c r="BD130" s="84"/>
      <c r="BE130" s="166"/>
      <c r="BF130" s="167"/>
    </row>
    <row r="131" spans="1:58" ht="8.1" customHeight="1">
      <c r="A131" s="391"/>
      <c r="B131" s="416" t="s">
        <v>5037</v>
      </c>
      <c r="C131" s="417"/>
      <c r="D131" s="407"/>
      <c r="E131" s="407"/>
      <c r="F131" s="407"/>
      <c r="G131" s="407"/>
      <c r="H131" s="407"/>
      <c r="I131" s="407"/>
      <c r="J131" s="407"/>
      <c r="K131" s="241"/>
      <c r="L131" s="242"/>
      <c r="M131" s="242"/>
      <c r="N131" s="243"/>
      <c r="O131" s="241"/>
      <c r="P131" s="242"/>
      <c r="Q131" s="242"/>
      <c r="R131" s="409"/>
      <c r="S131" s="411"/>
      <c r="T131" s="412"/>
      <c r="U131" s="412"/>
      <c r="V131" s="412"/>
      <c r="W131" s="412"/>
      <c r="X131" s="412"/>
      <c r="Y131" s="412"/>
      <c r="Z131" s="412"/>
      <c r="AA131" s="413"/>
      <c r="AB131" s="254" t="s">
        <v>5102</v>
      </c>
      <c r="AC131" s="255"/>
      <c r="AD131" s="255"/>
      <c r="AE131" s="255"/>
      <c r="AF131" s="255"/>
      <c r="AG131" s="256"/>
      <c r="AH131" s="239"/>
      <c r="AI131" s="241"/>
      <c r="AJ131" s="242"/>
      <c r="AK131" s="242"/>
      <c r="AL131" s="242"/>
      <c r="AM131" s="242"/>
      <c r="AN131" s="242"/>
      <c r="AO131" s="242"/>
      <c r="AP131" s="242"/>
      <c r="AQ131" s="243"/>
      <c r="AR131" s="578"/>
      <c r="AS131" s="579"/>
      <c r="AT131" s="579"/>
      <c r="AU131" s="579"/>
      <c r="AV131" s="579"/>
      <c r="AW131" s="579"/>
      <c r="AX131" s="579"/>
      <c r="AY131" s="579"/>
      <c r="AZ131" s="579"/>
      <c r="BA131" s="579"/>
      <c r="BB131" s="580"/>
      <c r="BC131" s="83"/>
      <c r="BD131" s="84"/>
      <c r="BE131" s="166"/>
      <c r="BF131" s="167"/>
    </row>
    <row r="132" spans="1:58" ht="8.1" customHeight="1">
      <c r="A132" s="391"/>
      <c r="B132" s="258"/>
      <c r="C132" s="179"/>
      <c r="D132" s="205"/>
      <c r="E132" s="205"/>
      <c r="F132" s="205"/>
      <c r="G132" s="205"/>
      <c r="H132" s="205"/>
      <c r="I132" s="205"/>
      <c r="J132" s="205"/>
      <c r="K132" s="244"/>
      <c r="L132" s="245"/>
      <c r="M132" s="245"/>
      <c r="N132" s="246"/>
      <c r="O132" s="244"/>
      <c r="P132" s="245"/>
      <c r="Q132" s="245"/>
      <c r="R132" s="402"/>
      <c r="S132" s="212"/>
      <c r="T132" s="414"/>
      <c r="U132" s="414"/>
      <c r="V132" s="414"/>
      <c r="W132" s="414"/>
      <c r="X132" s="414"/>
      <c r="Y132" s="414"/>
      <c r="Z132" s="414"/>
      <c r="AA132" s="213"/>
      <c r="AB132" s="254" t="s">
        <v>5103</v>
      </c>
      <c r="AC132" s="255"/>
      <c r="AD132" s="255"/>
      <c r="AE132" s="255"/>
      <c r="AF132" s="255"/>
      <c r="AG132" s="256"/>
      <c r="AH132" s="239"/>
      <c r="AI132" s="244"/>
      <c r="AJ132" s="245"/>
      <c r="AK132" s="245"/>
      <c r="AL132" s="245"/>
      <c r="AM132" s="245"/>
      <c r="AN132" s="245"/>
      <c r="AO132" s="245"/>
      <c r="AP132" s="245"/>
      <c r="AQ132" s="246"/>
      <c r="AR132" s="578"/>
      <c r="AS132" s="579"/>
      <c r="AT132" s="579"/>
      <c r="AU132" s="579"/>
      <c r="AV132" s="579"/>
      <c r="AW132" s="579"/>
      <c r="AX132" s="579"/>
      <c r="AY132" s="579"/>
      <c r="AZ132" s="579"/>
      <c r="BA132" s="579"/>
      <c r="BB132" s="580"/>
      <c r="BC132" s="83"/>
      <c r="BD132" s="84"/>
      <c r="BE132" s="166"/>
      <c r="BF132" s="167"/>
    </row>
    <row r="133" spans="1:58" ht="8.1" customHeight="1">
      <c r="A133" s="391"/>
      <c r="B133" s="418"/>
      <c r="C133" s="419"/>
      <c r="D133" s="408"/>
      <c r="E133" s="408"/>
      <c r="F133" s="408"/>
      <c r="G133" s="408"/>
      <c r="H133" s="408"/>
      <c r="I133" s="408"/>
      <c r="J133" s="408"/>
      <c r="K133" s="247"/>
      <c r="L133" s="248"/>
      <c r="M133" s="248"/>
      <c r="N133" s="249"/>
      <c r="O133" s="247"/>
      <c r="P133" s="248"/>
      <c r="Q133" s="248"/>
      <c r="R133" s="410"/>
      <c r="S133" s="214"/>
      <c r="T133" s="415"/>
      <c r="U133" s="415"/>
      <c r="V133" s="415"/>
      <c r="W133" s="415"/>
      <c r="X133" s="415"/>
      <c r="Y133" s="415"/>
      <c r="Z133" s="415"/>
      <c r="AA133" s="215"/>
      <c r="AB133" s="404"/>
      <c r="AC133" s="405"/>
      <c r="AD133" s="405"/>
      <c r="AE133" s="405"/>
      <c r="AF133" s="405"/>
      <c r="AG133" s="406"/>
      <c r="AH133" s="240"/>
      <c r="AI133" s="247"/>
      <c r="AJ133" s="248"/>
      <c r="AK133" s="248"/>
      <c r="AL133" s="248"/>
      <c r="AM133" s="248"/>
      <c r="AN133" s="248"/>
      <c r="AO133" s="248"/>
      <c r="AP133" s="248"/>
      <c r="AQ133" s="249"/>
      <c r="AR133" s="581"/>
      <c r="AS133" s="582"/>
      <c r="AT133" s="582"/>
      <c r="AU133" s="582"/>
      <c r="AV133" s="582"/>
      <c r="AW133" s="582"/>
      <c r="AX133" s="582"/>
      <c r="AY133" s="582"/>
      <c r="AZ133" s="582"/>
      <c r="BA133" s="582"/>
      <c r="BB133" s="583"/>
      <c r="BC133" s="85"/>
      <c r="BD133" s="86"/>
      <c r="BE133" s="168"/>
      <c r="BF133" s="169"/>
    </row>
    <row r="134" spans="1:58" ht="8.1" customHeight="1">
      <c r="A134" s="391">
        <v>18</v>
      </c>
      <c r="B134" s="392"/>
      <c r="C134" s="393"/>
      <c r="D134" s="393"/>
      <c r="E134" s="393"/>
      <c r="F134" s="393"/>
      <c r="G134" s="393"/>
      <c r="H134" s="393"/>
      <c r="I134" s="393"/>
      <c r="J134" s="394"/>
      <c r="K134" s="399"/>
      <c r="L134" s="393"/>
      <c r="M134" s="393"/>
      <c r="N134" s="394"/>
      <c r="O134" s="399"/>
      <c r="P134" s="393"/>
      <c r="Q134" s="393"/>
      <c r="R134" s="401"/>
      <c r="S134" s="257" t="s">
        <v>5060</v>
      </c>
      <c r="T134" s="177"/>
      <c r="U134" s="204"/>
      <c r="V134" s="204"/>
      <c r="W134" s="204"/>
      <c r="X134" s="204"/>
      <c r="Y134" s="204"/>
      <c r="Z134" s="204"/>
      <c r="AA134" s="207"/>
      <c r="AB134" s="235" t="s">
        <v>5104</v>
      </c>
      <c r="AC134" s="236"/>
      <c r="AD134" s="236"/>
      <c r="AE134" s="236"/>
      <c r="AF134" s="236"/>
      <c r="AG134" s="237"/>
      <c r="AH134" s="238"/>
      <c r="AI134" s="176" t="s">
        <v>5060</v>
      </c>
      <c r="AJ134" s="177"/>
      <c r="AK134" s="204"/>
      <c r="AL134" s="204"/>
      <c r="AM134" s="204"/>
      <c r="AN134" s="204"/>
      <c r="AO134" s="204"/>
      <c r="AP134" s="204"/>
      <c r="AQ134" s="204"/>
      <c r="AR134" s="176" t="s">
        <v>5060</v>
      </c>
      <c r="AS134" s="177"/>
      <c r="AT134" s="204"/>
      <c r="AU134" s="204"/>
      <c r="AV134" s="204"/>
      <c r="AW134" s="204"/>
      <c r="AX134" s="204"/>
      <c r="AY134" s="204"/>
      <c r="AZ134" s="207"/>
      <c r="BA134" s="210"/>
      <c r="BB134" s="211"/>
      <c r="BC134" s="584"/>
      <c r="BD134" s="576"/>
      <c r="BE134" s="164"/>
      <c r="BF134" s="165"/>
    </row>
    <row r="135" spans="1:58" ht="8.1" customHeight="1">
      <c r="A135" s="391"/>
      <c r="B135" s="395"/>
      <c r="C135" s="245"/>
      <c r="D135" s="245"/>
      <c r="E135" s="245"/>
      <c r="F135" s="245"/>
      <c r="G135" s="245"/>
      <c r="H135" s="245"/>
      <c r="I135" s="245"/>
      <c r="J135" s="246"/>
      <c r="K135" s="244"/>
      <c r="L135" s="245"/>
      <c r="M135" s="245"/>
      <c r="N135" s="246"/>
      <c r="O135" s="244"/>
      <c r="P135" s="245"/>
      <c r="Q135" s="245"/>
      <c r="R135" s="402"/>
      <c r="S135" s="258"/>
      <c r="T135" s="179"/>
      <c r="U135" s="205"/>
      <c r="V135" s="205"/>
      <c r="W135" s="205"/>
      <c r="X135" s="205"/>
      <c r="Y135" s="205"/>
      <c r="Z135" s="205"/>
      <c r="AA135" s="208"/>
      <c r="AB135" s="254" t="s">
        <v>5105</v>
      </c>
      <c r="AC135" s="255"/>
      <c r="AD135" s="255"/>
      <c r="AE135" s="255"/>
      <c r="AF135" s="255"/>
      <c r="AG135" s="256"/>
      <c r="AH135" s="239"/>
      <c r="AI135" s="178"/>
      <c r="AJ135" s="179"/>
      <c r="AK135" s="205"/>
      <c r="AL135" s="205"/>
      <c r="AM135" s="205"/>
      <c r="AN135" s="205"/>
      <c r="AO135" s="205"/>
      <c r="AP135" s="205"/>
      <c r="AQ135" s="205"/>
      <c r="AR135" s="178"/>
      <c r="AS135" s="179"/>
      <c r="AT135" s="205"/>
      <c r="AU135" s="205"/>
      <c r="AV135" s="205"/>
      <c r="AW135" s="205"/>
      <c r="AX135" s="205"/>
      <c r="AY135" s="205"/>
      <c r="AZ135" s="208"/>
      <c r="BA135" s="212"/>
      <c r="BB135" s="213"/>
      <c r="BC135" s="585"/>
      <c r="BD135" s="577"/>
      <c r="BE135" s="166"/>
      <c r="BF135" s="167"/>
    </row>
    <row r="136" spans="1:58" ht="8.1" customHeight="1">
      <c r="A136" s="391"/>
      <c r="B136" s="396"/>
      <c r="C136" s="397"/>
      <c r="D136" s="397"/>
      <c r="E136" s="397"/>
      <c r="F136" s="397"/>
      <c r="G136" s="397"/>
      <c r="H136" s="397"/>
      <c r="I136" s="397"/>
      <c r="J136" s="398"/>
      <c r="K136" s="400"/>
      <c r="L136" s="397"/>
      <c r="M136" s="397"/>
      <c r="N136" s="398"/>
      <c r="O136" s="400"/>
      <c r="P136" s="397"/>
      <c r="Q136" s="397"/>
      <c r="R136" s="403"/>
      <c r="S136" s="259"/>
      <c r="T136" s="181"/>
      <c r="U136" s="206"/>
      <c r="V136" s="206"/>
      <c r="W136" s="206"/>
      <c r="X136" s="206"/>
      <c r="Y136" s="206"/>
      <c r="Z136" s="206"/>
      <c r="AA136" s="209"/>
      <c r="AB136" s="254" t="s">
        <v>5101</v>
      </c>
      <c r="AC136" s="255"/>
      <c r="AD136" s="255"/>
      <c r="AE136" s="255"/>
      <c r="AF136" s="255"/>
      <c r="AG136" s="256"/>
      <c r="AH136" s="239"/>
      <c r="AI136" s="180"/>
      <c r="AJ136" s="181"/>
      <c r="AK136" s="206"/>
      <c r="AL136" s="206"/>
      <c r="AM136" s="206"/>
      <c r="AN136" s="206"/>
      <c r="AO136" s="206"/>
      <c r="AP136" s="206"/>
      <c r="AQ136" s="206"/>
      <c r="AR136" s="180"/>
      <c r="AS136" s="181"/>
      <c r="AT136" s="206"/>
      <c r="AU136" s="206"/>
      <c r="AV136" s="206"/>
      <c r="AW136" s="206"/>
      <c r="AX136" s="206"/>
      <c r="AY136" s="206"/>
      <c r="AZ136" s="209"/>
      <c r="BA136" s="214"/>
      <c r="BB136" s="215"/>
      <c r="BC136" s="83"/>
      <c r="BD136" s="84"/>
      <c r="BE136" s="166"/>
      <c r="BF136" s="167"/>
    </row>
    <row r="137" spans="1:58" ht="8.1" customHeight="1">
      <c r="A137" s="391"/>
      <c r="B137" s="416" t="s">
        <v>5037</v>
      </c>
      <c r="C137" s="417"/>
      <c r="D137" s="407"/>
      <c r="E137" s="407"/>
      <c r="F137" s="407"/>
      <c r="G137" s="407"/>
      <c r="H137" s="407"/>
      <c r="I137" s="407"/>
      <c r="J137" s="407"/>
      <c r="K137" s="241"/>
      <c r="L137" s="242"/>
      <c r="M137" s="242"/>
      <c r="N137" s="243"/>
      <c r="O137" s="241"/>
      <c r="P137" s="242"/>
      <c r="Q137" s="242"/>
      <c r="R137" s="409"/>
      <c r="S137" s="411"/>
      <c r="T137" s="412"/>
      <c r="U137" s="412"/>
      <c r="V137" s="412"/>
      <c r="W137" s="412"/>
      <c r="X137" s="412"/>
      <c r="Y137" s="412"/>
      <c r="Z137" s="412"/>
      <c r="AA137" s="413"/>
      <c r="AB137" s="254" t="s">
        <v>5102</v>
      </c>
      <c r="AC137" s="255"/>
      <c r="AD137" s="255"/>
      <c r="AE137" s="255"/>
      <c r="AF137" s="255"/>
      <c r="AG137" s="256"/>
      <c r="AH137" s="239"/>
      <c r="AI137" s="241"/>
      <c r="AJ137" s="242"/>
      <c r="AK137" s="242"/>
      <c r="AL137" s="242"/>
      <c r="AM137" s="242"/>
      <c r="AN137" s="242"/>
      <c r="AO137" s="242"/>
      <c r="AP137" s="242"/>
      <c r="AQ137" s="243"/>
      <c r="AR137" s="578"/>
      <c r="AS137" s="579"/>
      <c r="AT137" s="579"/>
      <c r="AU137" s="579"/>
      <c r="AV137" s="579"/>
      <c r="AW137" s="579"/>
      <c r="AX137" s="579"/>
      <c r="AY137" s="579"/>
      <c r="AZ137" s="579"/>
      <c r="BA137" s="579"/>
      <c r="BB137" s="580"/>
      <c r="BC137" s="83"/>
      <c r="BD137" s="84"/>
      <c r="BE137" s="166"/>
      <c r="BF137" s="167"/>
    </row>
    <row r="138" spans="1:58" ht="8.1" customHeight="1">
      <c r="A138" s="391"/>
      <c r="B138" s="258"/>
      <c r="C138" s="179"/>
      <c r="D138" s="205"/>
      <c r="E138" s="205"/>
      <c r="F138" s="205"/>
      <c r="G138" s="205"/>
      <c r="H138" s="205"/>
      <c r="I138" s="205"/>
      <c r="J138" s="205"/>
      <c r="K138" s="244"/>
      <c r="L138" s="245"/>
      <c r="M138" s="245"/>
      <c r="N138" s="246"/>
      <c r="O138" s="244"/>
      <c r="P138" s="245"/>
      <c r="Q138" s="245"/>
      <c r="R138" s="402"/>
      <c r="S138" s="212"/>
      <c r="T138" s="414"/>
      <c r="U138" s="414"/>
      <c r="V138" s="414"/>
      <c r="W138" s="414"/>
      <c r="X138" s="414"/>
      <c r="Y138" s="414"/>
      <c r="Z138" s="414"/>
      <c r="AA138" s="213"/>
      <c r="AB138" s="254" t="s">
        <v>5103</v>
      </c>
      <c r="AC138" s="255"/>
      <c r="AD138" s="255"/>
      <c r="AE138" s="255"/>
      <c r="AF138" s="255"/>
      <c r="AG138" s="256"/>
      <c r="AH138" s="239"/>
      <c r="AI138" s="244"/>
      <c r="AJ138" s="245"/>
      <c r="AK138" s="245"/>
      <c r="AL138" s="245"/>
      <c r="AM138" s="245"/>
      <c r="AN138" s="245"/>
      <c r="AO138" s="245"/>
      <c r="AP138" s="245"/>
      <c r="AQ138" s="246"/>
      <c r="AR138" s="578"/>
      <c r="AS138" s="579"/>
      <c r="AT138" s="579"/>
      <c r="AU138" s="579"/>
      <c r="AV138" s="579"/>
      <c r="AW138" s="579"/>
      <c r="AX138" s="579"/>
      <c r="AY138" s="579"/>
      <c r="AZ138" s="579"/>
      <c r="BA138" s="579"/>
      <c r="BB138" s="580"/>
      <c r="BC138" s="83"/>
      <c r="BD138" s="84"/>
      <c r="BE138" s="166"/>
      <c r="BF138" s="167"/>
    </row>
    <row r="139" spans="1:58" ht="8.1" customHeight="1">
      <c r="A139" s="391"/>
      <c r="B139" s="418"/>
      <c r="C139" s="419"/>
      <c r="D139" s="408"/>
      <c r="E139" s="408"/>
      <c r="F139" s="408"/>
      <c r="G139" s="408"/>
      <c r="H139" s="408"/>
      <c r="I139" s="408"/>
      <c r="J139" s="408"/>
      <c r="K139" s="247"/>
      <c r="L139" s="248"/>
      <c r="M139" s="248"/>
      <c r="N139" s="249"/>
      <c r="O139" s="247"/>
      <c r="P139" s="248"/>
      <c r="Q139" s="248"/>
      <c r="R139" s="410"/>
      <c r="S139" s="214"/>
      <c r="T139" s="415"/>
      <c r="U139" s="415"/>
      <c r="V139" s="415"/>
      <c r="W139" s="415"/>
      <c r="X139" s="415"/>
      <c r="Y139" s="415"/>
      <c r="Z139" s="415"/>
      <c r="AA139" s="215"/>
      <c r="AB139" s="404"/>
      <c r="AC139" s="405"/>
      <c r="AD139" s="405"/>
      <c r="AE139" s="405"/>
      <c r="AF139" s="405"/>
      <c r="AG139" s="406"/>
      <c r="AH139" s="240"/>
      <c r="AI139" s="247"/>
      <c r="AJ139" s="248"/>
      <c r="AK139" s="248"/>
      <c r="AL139" s="248"/>
      <c r="AM139" s="248"/>
      <c r="AN139" s="248"/>
      <c r="AO139" s="248"/>
      <c r="AP139" s="248"/>
      <c r="AQ139" s="249"/>
      <c r="AR139" s="581"/>
      <c r="AS139" s="582"/>
      <c r="AT139" s="582"/>
      <c r="AU139" s="582"/>
      <c r="AV139" s="582"/>
      <c r="AW139" s="582"/>
      <c r="AX139" s="582"/>
      <c r="AY139" s="582"/>
      <c r="AZ139" s="582"/>
      <c r="BA139" s="582"/>
      <c r="BB139" s="583"/>
      <c r="BC139" s="85"/>
      <c r="BD139" s="86"/>
      <c r="BE139" s="168"/>
      <c r="BF139" s="169"/>
    </row>
    <row r="140" spans="1:58" ht="8.1" customHeight="1">
      <c r="A140" s="391">
        <v>19</v>
      </c>
      <c r="B140" s="392"/>
      <c r="C140" s="393"/>
      <c r="D140" s="393"/>
      <c r="E140" s="393"/>
      <c r="F140" s="393"/>
      <c r="G140" s="393"/>
      <c r="H140" s="393"/>
      <c r="I140" s="393"/>
      <c r="J140" s="394"/>
      <c r="K140" s="399"/>
      <c r="L140" s="393"/>
      <c r="M140" s="393"/>
      <c r="N140" s="394"/>
      <c r="O140" s="399"/>
      <c r="P140" s="393"/>
      <c r="Q140" s="393"/>
      <c r="R140" s="401"/>
      <c r="S140" s="257" t="s">
        <v>5060</v>
      </c>
      <c r="T140" s="177"/>
      <c r="U140" s="204"/>
      <c r="V140" s="204"/>
      <c r="W140" s="204"/>
      <c r="X140" s="204"/>
      <c r="Y140" s="204"/>
      <c r="Z140" s="204"/>
      <c r="AA140" s="207"/>
      <c r="AB140" s="235" t="s">
        <v>5104</v>
      </c>
      <c r="AC140" s="236"/>
      <c r="AD140" s="236"/>
      <c r="AE140" s="236"/>
      <c r="AF140" s="236"/>
      <c r="AG140" s="237"/>
      <c r="AH140" s="238"/>
      <c r="AI140" s="176" t="s">
        <v>5060</v>
      </c>
      <c r="AJ140" s="177"/>
      <c r="AK140" s="204"/>
      <c r="AL140" s="204"/>
      <c r="AM140" s="204"/>
      <c r="AN140" s="204"/>
      <c r="AO140" s="204"/>
      <c r="AP140" s="204"/>
      <c r="AQ140" s="204"/>
      <c r="AR140" s="176" t="s">
        <v>5060</v>
      </c>
      <c r="AS140" s="177"/>
      <c r="AT140" s="204"/>
      <c r="AU140" s="204"/>
      <c r="AV140" s="204"/>
      <c r="AW140" s="204"/>
      <c r="AX140" s="204"/>
      <c r="AY140" s="204"/>
      <c r="AZ140" s="207"/>
      <c r="BA140" s="210"/>
      <c r="BB140" s="211"/>
      <c r="BC140" s="584"/>
      <c r="BD140" s="576"/>
      <c r="BE140" s="164"/>
      <c r="BF140" s="165"/>
    </row>
    <row r="141" spans="1:58" ht="8.1" customHeight="1">
      <c r="A141" s="391"/>
      <c r="B141" s="395"/>
      <c r="C141" s="245"/>
      <c r="D141" s="245"/>
      <c r="E141" s="245"/>
      <c r="F141" s="245"/>
      <c r="G141" s="245"/>
      <c r="H141" s="245"/>
      <c r="I141" s="245"/>
      <c r="J141" s="246"/>
      <c r="K141" s="244"/>
      <c r="L141" s="245"/>
      <c r="M141" s="245"/>
      <c r="N141" s="246"/>
      <c r="O141" s="244"/>
      <c r="P141" s="245"/>
      <c r="Q141" s="245"/>
      <c r="R141" s="402"/>
      <c r="S141" s="258"/>
      <c r="T141" s="179"/>
      <c r="U141" s="205"/>
      <c r="V141" s="205"/>
      <c r="W141" s="205"/>
      <c r="X141" s="205"/>
      <c r="Y141" s="205"/>
      <c r="Z141" s="205"/>
      <c r="AA141" s="208"/>
      <c r="AB141" s="254" t="s">
        <v>5105</v>
      </c>
      <c r="AC141" s="255"/>
      <c r="AD141" s="255"/>
      <c r="AE141" s="255"/>
      <c r="AF141" s="255"/>
      <c r="AG141" s="256"/>
      <c r="AH141" s="239"/>
      <c r="AI141" s="178"/>
      <c r="AJ141" s="179"/>
      <c r="AK141" s="205"/>
      <c r="AL141" s="205"/>
      <c r="AM141" s="205"/>
      <c r="AN141" s="205"/>
      <c r="AO141" s="205"/>
      <c r="AP141" s="205"/>
      <c r="AQ141" s="205"/>
      <c r="AR141" s="178"/>
      <c r="AS141" s="179"/>
      <c r="AT141" s="205"/>
      <c r="AU141" s="205"/>
      <c r="AV141" s="205"/>
      <c r="AW141" s="205"/>
      <c r="AX141" s="205"/>
      <c r="AY141" s="205"/>
      <c r="AZ141" s="208"/>
      <c r="BA141" s="212"/>
      <c r="BB141" s="213"/>
      <c r="BC141" s="585"/>
      <c r="BD141" s="577"/>
      <c r="BE141" s="166"/>
      <c r="BF141" s="167"/>
    </row>
    <row r="142" spans="1:58" ht="8.1" customHeight="1">
      <c r="A142" s="391"/>
      <c r="B142" s="396"/>
      <c r="C142" s="397"/>
      <c r="D142" s="397"/>
      <c r="E142" s="397"/>
      <c r="F142" s="397"/>
      <c r="G142" s="397"/>
      <c r="H142" s="397"/>
      <c r="I142" s="397"/>
      <c r="J142" s="398"/>
      <c r="K142" s="400"/>
      <c r="L142" s="397"/>
      <c r="M142" s="397"/>
      <c r="N142" s="398"/>
      <c r="O142" s="400"/>
      <c r="P142" s="397"/>
      <c r="Q142" s="397"/>
      <c r="R142" s="403"/>
      <c r="S142" s="259"/>
      <c r="T142" s="181"/>
      <c r="U142" s="206"/>
      <c r="V142" s="206"/>
      <c r="W142" s="206"/>
      <c r="X142" s="206"/>
      <c r="Y142" s="206"/>
      <c r="Z142" s="206"/>
      <c r="AA142" s="209"/>
      <c r="AB142" s="254" t="s">
        <v>5101</v>
      </c>
      <c r="AC142" s="255"/>
      <c r="AD142" s="255"/>
      <c r="AE142" s="255"/>
      <c r="AF142" s="255"/>
      <c r="AG142" s="256"/>
      <c r="AH142" s="239"/>
      <c r="AI142" s="180"/>
      <c r="AJ142" s="181"/>
      <c r="AK142" s="206"/>
      <c r="AL142" s="206"/>
      <c r="AM142" s="206"/>
      <c r="AN142" s="206"/>
      <c r="AO142" s="206"/>
      <c r="AP142" s="206"/>
      <c r="AQ142" s="206"/>
      <c r="AR142" s="180"/>
      <c r="AS142" s="181"/>
      <c r="AT142" s="206"/>
      <c r="AU142" s="206"/>
      <c r="AV142" s="206"/>
      <c r="AW142" s="206"/>
      <c r="AX142" s="206"/>
      <c r="AY142" s="206"/>
      <c r="AZ142" s="209"/>
      <c r="BA142" s="214"/>
      <c r="BB142" s="215"/>
      <c r="BC142" s="83"/>
      <c r="BD142" s="84"/>
      <c r="BE142" s="166"/>
      <c r="BF142" s="167"/>
    </row>
    <row r="143" spans="1:58" ht="8.1" customHeight="1">
      <c r="A143" s="391"/>
      <c r="B143" s="416" t="s">
        <v>5037</v>
      </c>
      <c r="C143" s="417"/>
      <c r="D143" s="407"/>
      <c r="E143" s="407"/>
      <c r="F143" s="407"/>
      <c r="G143" s="407"/>
      <c r="H143" s="407"/>
      <c r="I143" s="407"/>
      <c r="J143" s="407"/>
      <c r="K143" s="241"/>
      <c r="L143" s="242"/>
      <c r="M143" s="242"/>
      <c r="N143" s="243"/>
      <c r="O143" s="241"/>
      <c r="P143" s="242"/>
      <c r="Q143" s="242"/>
      <c r="R143" s="409"/>
      <c r="S143" s="411"/>
      <c r="T143" s="412"/>
      <c r="U143" s="412"/>
      <c r="V143" s="412"/>
      <c r="W143" s="412"/>
      <c r="X143" s="412"/>
      <c r="Y143" s="412"/>
      <c r="Z143" s="412"/>
      <c r="AA143" s="413"/>
      <c r="AB143" s="254" t="s">
        <v>5102</v>
      </c>
      <c r="AC143" s="255"/>
      <c r="AD143" s="255"/>
      <c r="AE143" s="255"/>
      <c r="AF143" s="255"/>
      <c r="AG143" s="256"/>
      <c r="AH143" s="239"/>
      <c r="AI143" s="241"/>
      <c r="AJ143" s="242"/>
      <c r="AK143" s="242"/>
      <c r="AL143" s="242"/>
      <c r="AM143" s="242"/>
      <c r="AN143" s="242"/>
      <c r="AO143" s="242"/>
      <c r="AP143" s="242"/>
      <c r="AQ143" s="243"/>
      <c r="AR143" s="578"/>
      <c r="AS143" s="579"/>
      <c r="AT143" s="579"/>
      <c r="AU143" s="579"/>
      <c r="AV143" s="579"/>
      <c r="AW143" s="579"/>
      <c r="AX143" s="579"/>
      <c r="AY143" s="579"/>
      <c r="AZ143" s="579"/>
      <c r="BA143" s="579"/>
      <c r="BB143" s="580"/>
      <c r="BC143" s="83"/>
      <c r="BD143" s="84"/>
      <c r="BE143" s="166"/>
      <c r="BF143" s="167"/>
    </row>
    <row r="144" spans="1:58" ht="8.1" customHeight="1">
      <c r="A144" s="391"/>
      <c r="B144" s="258"/>
      <c r="C144" s="179"/>
      <c r="D144" s="205"/>
      <c r="E144" s="205"/>
      <c r="F144" s="205"/>
      <c r="G144" s="205"/>
      <c r="H144" s="205"/>
      <c r="I144" s="205"/>
      <c r="J144" s="205"/>
      <c r="K144" s="244"/>
      <c r="L144" s="245"/>
      <c r="M144" s="245"/>
      <c r="N144" s="246"/>
      <c r="O144" s="244"/>
      <c r="P144" s="245"/>
      <c r="Q144" s="245"/>
      <c r="R144" s="402"/>
      <c r="S144" s="212"/>
      <c r="T144" s="414"/>
      <c r="U144" s="414"/>
      <c r="V144" s="414"/>
      <c r="W144" s="414"/>
      <c r="X144" s="414"/>
      <c r="Y144" s="414"/>
      <c r="Z144" s="414"/>
      <c r="AA144" s="213"/>
      <c r="AB144" s="254" t="s">
        <v>5103</v>
      </c>
      <c r="AC144" s="255"/>
      <c r="AD144" s="255"/>
      <c r="AE144" s="255"/>
      <c r="AF144" s="255"/>
      <c r="AG144" s="256"/>
      <c r="AH144" s="239"/>
      <c r="AI144" s="244"/>
      <c r="AJ144" s="245"/>
      <c r="AK144" s="245"/>
      <c r="AL144" s="245"/>
      <c r="AM144" s="245"/>
      <c r="AN144" s="245"/>
      <c r="AO144" s="245"/>
      <c r="AP144" s="245"/>
      <c r="AQ144" s="246"/>
      <c r="AR144" s="578"/>
      <c r="AS144" s="579"/>
      <c r="AT144" s="579"/>
      <c r="AU144" s="579"/>
      <c r="AV144" s="579"/>
      <c r="AW144" s="579"/>
      <c r="AX144" s="579"/>
      <c r="AY144" s="579"/>
      <c r="AZ144" s="579"/>
      <c r="BA144" s="579"/>
      <c r="BB144" s="580"/>
      <c r="BC144" s="83"/>
      <c r="BD144" s="84"/>
      <c r="BE144" s="166"/>
      <c r="BF144" s="167"/>
    </row>
    <row r="145" spans="1:58" ht="8.1" customHeight="1">
      <c r="A145" s="391"/>
      <c r="B145" s="418"/>
      <c r="C145" s="419"/>
      <c r="D145" s="408"/>
      <c r="E145" s="408"/>
      <c r="F145" s="408"/>
      <c r="G145" s="408"/>
      <c r="H145" s="408"/>
      <c r="I145" s="408"/>
      <c r="J145" s="408"/>
      <c r="K145" s="247"/>
      <c r="L145" s="248"/>
      <c r="M145" s="248"/>
      <c r="N145" s="249"/>
      <c r="O145" s="247"/>
      <c r="P145" s="248"/>
      <c r="Q145" s="248"/>
      <c r="R145" s="410"/>
      <c r="S145" s="214"/>
      <c r="T145" s="415"/>
      <c r="U145" s="415"/>
      <c r="V145" s="415"/>
      <c r="W145" s="415"/>
      <c r="X145" s="415"/>
      <c r="Y145" s="415"/>
      <c r="Z145" s="415"/>
      <c r="AA145" s="215"/>
      <c r="AB145" s="404"/>
      <c r="AC145" s="405"/>
      <c r="AD145" s="405"/>
      <c r="AE145" s="405"/>
      <c r="AF145" s="405"/>
      <c r="AG145" s="406"/>
      <c r="AH145" s="240"/>
      <c r="AI145" s="247"/>
      <c r="AJ145" s="248"/>
      <c r="AK145" s="248"/>
      <c r="AL145" s="248"/>
      <c r="AM145" s="248"/>
      <c r="AN145" s="248"/>
      <c r="AO145" s="248"/>
      <c r="AP145" s="248"/>
      <c r="AQ145" s="249"/>
      <c r="AR145" s="581"/>
      <c r="AS145" s="582"/>
      <c r="AT145" s="582"/>
      <c r="AU145" s="582"/>
      <c r="AV145" s="582"/>
      <c r="AW145" s="582"/>
      <c r="AX145" s="582"/>
      <c r="AY145" s="582"/>
      <c r="AZ145" s="582"/>
      <c r="BA145" s="582"/>
      <c r="BB145" s="583"/>
      <c r="BC145" s="85"/>
      <c r="BD145" s="86"/>
      <c r="BE145" s="168"/>
      <c r="BF145" s="169"/>
    </row>
    <row r="146" spans="1:58" ht="8.1" customHeight="1">
      <c r="A146" s="391">
        <v>20</v>
      </c>
      <c r="B146" s="392"/>
      <c r="C146" s="393"/>
      <c r="D146" s="393"/>
      <c r="E146" s="393"/>
      <c r="F146" s="393"/>
      <c r="G146" s="393"/>
      <c r="H146" s="393"/>
      <c r="I146" s="393"/>
      <c r="J146" s="394"/>
      <c r="K146" s="399"/>
      <c r="L146" s="393"/>
      <c r="M146" s="393"/>
      <c r="N146" s="394"/>
      <c r="O146" s="399"/>
      <c r="P146" s="393"/>
      <c r="Q146" s="393"/>
      <c r="R146" s="401"/>
      <c r="S146" s="257" t="s">
        <v>5060</v>
      </c>
      <c r="T146" s="177"/>
      <c r="U146" s="204"/>
      <c r="V146" s="204"/>
      <c r="W146" s="204"/>
      <c r="X146" s="204"/>
      <c r="Y146" s="204"/>
      <c r="Z146" s="204"/>
      <c r="AA146" s="207"/>
      <c r="AB146" s="235" t="s">
        <v>5104</v>
      </c>
      <c r="AC146" s="236"/>
      <c r="AD146" s="236"/>
      <c r="AE146" s="236"/>
      <c r="AF146" s="236"/>
      <c r="AG146" s="237"/>
      <c r="AH146" s="238"/>
      <c r="AI146" s="176" t="s">
        <v>5060</v>
      </c>
      <c r="AJ146" s="177"/>
      <c r="AK146" s="204"/>
      <c r="AL146" s="204"/>
      <c r="AM146" s="204"/>
      <c r="AN146" s="204"/>
      <c r="AO146" s="204"/>
      <c r="AP146" s="204"/>
      <c r="AQ146" s="204"/>
      <c r="AR146" s="176" t="s">
        <v>5060</v>
      </c>
      <c r="AS146" s="177"/>
      <c r="AT146" s="204"/>
      <c r="AU146" s="204"/>
      <c r="AV146" s="204"/>
      <c r="AW146" s="204"/>
      <c r="AX146" s="204"/>
      <c r="AY146" s="204"/>
      <c r="AZ146" s="207"/>
      <c r="BA146" s="210"/>
      <c r="BB146" s="211"/>
      <c r="BC146" s="584"/>
      <c r="BD146" s="576"/>
      <c r="BE146" s="164"/>
      <c r="BF146" s="165"/>
    </row>
    <row r="147" spans="1:58" ht="8.1" customHeight="1">
      <c r="A147" s="391"/>
      <c r="B147" s="395"/>
      <c r="C147" s="245"/>
      <c r="D147" s="245"/>
      <c r="E147" s="245"/>
      <c r="F147" s="245"/>
      <c r="G147" s="245"/>
      <c r="H147" s="245"/>
      <c r="I147" s="245"/>
      <c r="J147" s="246"/>
      <c r="K147" s="244"/>
      <c r="L147" s="245"/>
      <c r="M147" s="245"/>
      <c r="N147" s="246"/>
      <c r="O147" s="244"/>
      <c r="P147" s="245"/>
      <c r="Q147" s="245"/>
      <c r="R147" s="402"/>
      <c r="S147" s="258"/>
      <c r="T147" s="179"/>
      <c r="U147" s="205"/>
      <c r="V147" s="205"/>
      <c r="W147" s="205"/>
      <c r="X147" s="205"/>
      <c r="Y147" s="205"/>
      <c r="Z147" s="205"/>
      <c r="AA147" s="208"/>
      <c r="AB147" s="254" t="s">
        <v>5105</v>
      </c>
      <c r="AC147" s="255"/>
      <c r="AD147" s="255"/>
      <c r="AE147" s="255"/>
      <c r="AF147" s="255"/>
      <c r="AG147" s="256"/>
      <c r="AH147" s="239"/>
      <c r="AI147" s="178"/>
      <c r="AJ147" s="179"/>
      <c r="AK147" s="205"/>
      <c r="AL147" s="205"/>
      <c r="AM147" s="205"/>
      <c r="AN147" s="205"/>
      <c r="AO147" s="205"/>
      <c r="AP147" s="205"/>
      <c r="AQ147" s="205"/>
      <c r="AR147" s="178"/>
      <c r="AS147" s="179"/>
      <c r="AT147" s="205"/>
      <c r="AU147" s="205"/>
      <c r="AV147" s="205"/>
      <c r="AW147" s="205"/>
      <c r="AX147" s="205"/>
      <c r="AY147" s="205"/>
      <c r="AZ147" s="208"/>
      <c r="BA147" s="212"/>
      <c r="BB147" s="213"/>
      <c r="BC147" s="585"/>
      <c r="BD147" s="577"/>
      <c r="BE147" s="166"/>
      <c r="BF147" s="167"/>
    </row>
    <row r="148" spans="1:58" ht="8.1" customHeight="1">
      <c r="A148" s="391"/>
      <c r="B148" s="396"/>
      <c r="C148" s="397"/>
      <c r="D148" s="397"/>
      <c r="E148" s="397"/>
      <c r="F148" s="397"/>
      <c r="G148" s="397"/>
      <c r="H148" s="397"/>
      <c r="I148" s="397"/>
      <c r="J148" s="398"/>
      <c r="K148" s="400"/>
      <c r="L148" s="397"/>
      <c r="M148" s="397"/>
      <c r="N148" s="398"/>
      <c r="O148" s="400"/>
      <c r="P148" s="397"/>
      <c r="Q148" s="397"/>
      <c r="R148" s="403"/>
      <c r="S148" s="259"/>
      <c r="T148" s="181"/>
      <c r="U148" s="206"/>
      <c r="V148" s="206"/>
      <c r="W148" s="206"/>
      <c r="X148" s="206"/>
      <c r="Y148" s="206"/>
      <c r="Z148" s="206"/>
      <c r="AA148" s="209"/>
      <c r="AB148" s="254" t="s">
        <v>5101</v>
      </c>
      <c r="AC148" s="255"/>
      <c r="AD148" s="255"/>
      <c r="AE148" s="255"/>
      <c r="AF148" s="255"/>
      <c r="AG148" s="256"/>
      <c r="AH148" s="239"/>
      <c r="AI148" s="180"/>
      <c r="AJ148" s="181"/>
      <c r="AK148" s="206"/>
      <c r="AL148" s="206"/>
      <c r="AM148" s="206"/>
      <c r="AN148" s="206"/>
      <c r="AO148" s="206"/>
      <c r="AP148" s="206"/>
      <c r="AQ148" s="206"/>
      <c r="AR148" s="180"/>
      <c r="AS148" s="181"/>
      <c r="AT148" s="206"/>
      <c r="AU148" s="206"/>
      <c r="AV148" s="206"/>
      <c r="AW148" s="206"/>
      <c r="AX148" s="206"/>
      <c r="AY148" s="206"/>
      <c r="AZ148" s="209"/>
      <c r="BA148" s="214"/>
      <c r="BB148" s="215"/>
      <c r="BC148" s="83"/>
      <c r="BD148" s="84"/>
      <c r="BE148" s="166"/>
      <c r="BF148" s="167"/>
    </row>
    <row r="149" spans="1:58" ht="8.1" customHeight="1">
      <c r="A149" s="391"/>
      <c r="B149" s="416" t="s">
        <v>5037</v>
      </c>
      <c r="C149" s="417"/>
      <c r="D149" s="407"/>
      <c r="E149" s="407"/>
      <c r="F149" s="407"/>
      <c r="G149" s="407"/>
      <c r="H149" s="407"/>
      <c r="I149" s="407"/>
      <c r="J149" s="407"/>
      <c r="K149" s="241"/>
      <c r="L149" s="242"/>
      <c r="M149" s="242"/>
      <c r="N149" s="243"/>
      <c r="O149" s="241"/>
      <c r="P149" s="242"/>
      <c r="Q149" s="242"/>
      <c r="R149" s="409"/>
      <c r="S149" s="411"/>
      <c r="T149" s="412"/>
      <c r="U149" s="412"/>
      <c r="V149" s="412"/>
      <c r="W149" s="412"/>
      <c r="X149" s="412"/>
      <c r="Y149" s="412"/>
      <c r="Z149" s="412"/>
      <c r="AA149" s="413"/>
      <c r="AB149" s="254" t="s">
        <v>5102</v>
      </c>
      <c r="AC149" s="255"/>
      <c r="AD149" s="255"/>
      <c r="AE149" s="255"/>
      <c r="AF149" s="255"/>
      <c r="AG149" s="256"/>
      <c r="AH149" s="239"/>
      <c r="AI149" s="241"/>
      <c r="AJ149" s="242"/>
      <c r="AK149" s="242"/>
      <c r="AL149" s="242"/>
      <c r="AM149" s="242"/>
      <c r="AN149" s="242"/>
      <c r="AO149" s="242"/>
      <c r="AP149" s="242"/>
      <c r="AQ149" s="243"/>
      <c r="AR149" s="578"/>
      <c r="AS149" s="579"/>
      <c r="AT149" s="579"/>
      <c r="AU149" s="579"/>
      <c r="AV149" s="579"/>
      <c r="AW149" s="579"/>
      <c r="AX149" s="579"/>
      <c r="AY149" s="579"/>
      <c r="AZ149" s="579"/>
      <c r="BA149" s="579"/>
      <c r="BB149" s="580"/>
      <c r="BC149" s="83"/>
      <c r="BD149" s="84"/>
      <c r="BE149" s="166"/>
      <c r="BF149" s="167"/>
    </row>
    <row r="150" spans="1:58" ht="8.1" customHeight="1">
      <c r="A150" s="391"/>
      <c r="B150" s="258"/>
      <c r="C150" s="179"/>
      <c r="D150" s="205"/>
      <c r="E150" s="205"/>
      <c r="F150" s="205"/>
      <c r="G150" s="205"/>
      <c r="H150" s="205"/>
      <c r="I150" s="205"/>
      <c r="J150" s="205"/>
      <c r="K150" s="244"/>
      <c r="L150" s="245"/>
      <c r="M150" s="245"/>
      <c r="N150" s="246"/>
      <c r="O150" s="244"/>
      <c r="P150" s="245"/>
      <c r="Q150" s="245"/>
      <c r="R150" s="402"/>
      <c r="S150" s="212"/>
      <c r="T150" s="414"/>
      <c r="U150" s="414"/>
      <c r="V150" s="414"/>
      <c r="W150" s="414"/>
      <c r="X150" s="414"/>
      <c r="Y150" s="414"/>
      <c r="Z150" s="414"/>
      <c r="AA150" s="213"/>
      <c r="AB150" s="254" t="s">
        <v>5103</v>
      </c>
      <c r="AC150" s="255"/>
      <c r="AD150" s="255"/>
      <c r="AE150" s="255"/>
      <c r="AF150" s="255"/>
      <c r="AG150" s="256"/>
      <c r="AH150" s="239"/>
      <c r="AI150" s="244"/>
      <c r="AJ150" s="245"/>
      <c r="AK150" s="245"/>
      <c r="AL150" s="245"/>
      <c r="AM150" s="245"/>
      <c r="AN150" s="245"/>
      <c r="AO150" s="245"/>
      <c r="AP150" s="245"/>
      <c r="AQ150" s="246"/>
      <c r="AR150" s="578"/>
      <c r="AS150" s="579"/>
      <c r="AT150" s="579"/>
      <c r="AU150" s="579"/>
      <c r="AV150" s="579"/>
      <c r="AW150" s="579"/>
      <c r="AX150" s="579"/>
      <c r="AY150" s="579"/>
      <c r="AZ150" s="579"/>
      <c r="BA150" s="579"/>
      <c r="BB150" s="580"/>
      <c r="BC150" s="83"/>
      <c r="BD150" s="84"/>
      <c r="BE150" s="166"/>
      <c r="BF150" s="167"/>
    </row>
    <row r="151" spans="1:58" ht="8.1" customHeight="1">
      <c r="A151" s="391"/>
      <c r="B151" s="418"/>
      <c r="C151" s="419"/>
      <c r="D151" s="408"/>
      <c r="E151" s="408"/>
      <c r="F151" s="408"/>
      <c r="G151" s="408"/>
      <c r="H151" s="408"/>
      <c r="I151" s="408"/>
      <c r="J151" s="408"/>
      <c r="K151" s="247"/>
      <c r="L151" s="248"/>
      <c r="M151" s="248"/>
      <c r="N151" s="249"/>
      <c r="O151" s="247"/>
      <c r="P151" s="248"/>
      <c r="Q151" s="248"/>
      <c r="R151" s="410"/>
      <c r="S151" s="214"/>
      <c r="T151" s="415"/>
      <c r="U151" s="415"/>
      <c r="V151" s="415"/>
      <c r="W151" s="415"/>
      <c r="X151" s="415"/>
      <c r="Y151" s="415"/>
      <c r="Z151" s="415"/>
      <c r="AA151" s="215"/>
      <c r="AB151" s="404"/>
      <c r="AC151" s="405"/>
      <c r="AD151" s="405"/>
      <c r="AE151" s="405"/>
      <c r="AF151" s="405"/>
      <c r="AG151" s="406"/>
      <c r="AH151" s="240"/>
      <c r="AI151" s="247"/>
      <c r="AJ151" s="248"/>
      <c r="AK151" s="248"/>
      <c r="AL151" s="248"/>
      <c r="AM151" s="248"/>
      <c r="AN151" s="248"/>
      <c r="AO151" s="248"/>
      <c r="AP151" s="248"/>
      <c r="AQ151" s="249"/>
      <c r="AR151" s="581"/>
      <c r="AS151" s="582"/>
      <c r="AT151" s="582"/>
      <c r="AU151" s="582"/>
      <c r="AV151" s="582"/>
      <c r="AW151" s="582"/>
      <c r="AX151" s="582"/>
      <c r="AY151" s="582"/>
      <c r="AZ151" s="582"/>
      <c r="BA151" s="582"/>
      <c r="BB151" s="583"/>
      <c r="BC151" s="85"/>
      <c r="BD151" s="86"/>
      <c r="BE151" s="168"/>
      <c r="BF151" s="169"/>
    </row>
    <row r="152" spans="1:58" ht="8.1" customHeight="1">
      <c r="A152" s="391">
        <v>21</v>
      </c>
      <c r="B152" s="392"/>
      <c r="C152" s="393"/>
      <c r="D152" s="393"/>
      <c r="E152" s="393"/>
      <c r="F152" s="393"/>
      <c r="G152" s="393"/>
      <c r="H152" s="393"/>
      <c r="I152" s="393"/>
      <c r="J152" s="394"/>
      <c r="K152" s="399"/>
      <c r="L152" s="393"/>
      <c r="M152" s="393"/>
      <c r="N152" s="394"/>
      <c r="O152" s="399"/>
      <c r="P152" s="393"/>
      <c r="Q152" s="393"/>
      <c r="R152" s="401"/>
      <c r="S152" s="257" t="s">
        <v>5060</v>
      </c>
      <c r="T152" s="177"/>
      <c r="U152" s="204"/>
      <c r="V152" s="204"/>
      <c r="W152" s="204"/>
      <c r="X152" s="204"/>
      <c r="Y152" s="204"/>
      <c r="Z152" s="204"/>
      <c r="AA152" s="207"/>
      <c r="AB152" s="235" t="s">
        <v>5104</v>
      </c>
      <c r="AC152" s="236"/>
      <c r="AD152" s="236"/>
      <c r="AE152" s="236"/>
      <c r="AF152" s="236"/>
      <c r="AG152" s="237"/>
      <c r="AH152" s="238"/>
      <c r="AI152" s="176" t="s">
        <v>5060</v>
      </c>
      <c r="AJ152" s="177"/>
      <c r="AK152" s="204"/>
      <c r="AL152" s="204"/>
      <c r="AM152" s="204"/>
      <c r="AN152" s="204"/>
      <c r="AO152" s="204"/>
      <c r="AP152" s="204"/>
      <c r="AQ152" s="204"/>
      <c r="AR152" s="176" t="s">
        <v>5060</v>
      </c>
      <c r="AS152" s="177"/>
      <c r="AT152" s="204"/>
      <c r="AU152" s="204"/>
      <c r="AV152" s="204"/>
      <c r="AW152" s="204"/>
      <c r="AX152" s="204"/>
      <c r="AY152" s="204"/>
      <c r="AZ152" s="207"/>
      <c r="BA152" s="210"/>
      <c r="BB152" s="211"/>
      <c r="BC152" s="584"/>
      <c r="BD152" s="576"/>
      <c r="BE152" s="164"/>
      <c r="BF152" s="165"/>
    </row>
    <row r="153" spans="1:58" ht="8.1" customHeight="1">
      <c r="A153" s="391"/>
      <c r="B153" s="395"/>
      <c r="C153" s="245"/>
      <c r="D153" s="245"/>
      <c r="E153" s="245"/>
      <c r="F153" s="245"/>
      <c r="G153" s="245"/>
      <c r="H153" s="245"/>
      <c r="I153" s="245"/>
      <c r="J153" s="246"/>
      <c r="K153" s="244"/>
      <c r="L153" s="245"/>
      <c r="M153" s="245"/>
      <c r="N153" s="246"/>
      <c r="O153" s="244"/>
      <c r="P153" s="245"/>
      <c r="Q153" s="245"/>
      <c r="R153" s="402"/>
      <c r="S153" s="258"/>
      <c r="T153" s="179"/>
      <c r="U153" s="205"/>
      <c r="V153" s="205"/>
      <c r="W153" s="205"/>
      <c r="X153" s="205"/>
      <c r="Y153" s="205"/>
      <c r="Z153" s="205"/>
      <c r="AA153" s="208"/>
      <c r="AB153" s="254" t="s">
        <v>5105</v>
      </c>
      <c r="AC153" s="255"/>
      <c r="AD153" s="255"/>
      <c r="AE153" s="255"/>
      <c r="AF153" s="255"/>
      <c r="AG153" s="256"/>
      <c r="AH153" s="239"/>
      <c r="AI153" s="178"/>
      <c r="AJ153" s="179"/>
      <c r="AK153" s="205"/>
      <c r="AL153" s="205"/>
      <c r="AM153" s="205"/>
      <c r="AN153" s="205"/>
      <c r="AO153" s="205"/>
      <c r="AP153" s="205"/>
      <c r="AQ153" s="205"/>
      <c r="AR153" s="178"/>
      <c r="AS153" s="179"/>
      <c r="AT153" s="205"/>
      <c r="AU153" s="205"/>
      <c r="AV153" s="205"/>
      <c r="AW153" s="205"/>
      <c r="AX153" s="205"/>
      <c r="AY153" s="205"/>
      <c r="AZ153" s="208"/>
      <c r="BA153" s="212"/>
      <c r="BB153" s="213"/>
      <c r="BC153" s="585"/>
      <c r="BD153" s="577"/>
      <c r="BE153" s="166"/>
      <c r="BF153" s="167"/>
    </row>
    <row r="154" spans="1:58" ht="8.1" customHeight="1">
      <c r="A154" s="391"/>
      <c r="B154" s="396"/>
      <c r="C154" s="397"/>
      <c r="D154" s="397"/>
      <c r="E154" s="397"/>
      <c r="F154" s="397"/>
      <c r="G154" s="397"/>
      <c r="H154" s="397"/>
      <c r="I154" s="397"/>
      <c r="J154" s="398"/>
      <c r="K154" s="400"/>
      <c r="L154" s="397"/>
      <c r="M154" s="397"/>
      <c r="N154" s="398"/>
      <c r="O154" s="400"/>
      <c r="P154" s="397"/>
      <c r="Q154" s="397"/>
      <c r="R154" s="403"/>
      <c r="S154" s="259"/>
      <c r="T154" s="181"/>
      <c r="U154" s="206"/>
      <c r="V154" s="206"/>
      <c r="W154" s="206"/>
      <c r="X154" s="206"/>
      <c r="Y154" s="206"/>
      <c r="Z154" s="206"/>
      <c r="AA154" s="209"/>
      <c r="AB154" s="254" t="s">
        <v>5101</v>
      </c>
      <c r="AC154" s="255"/>
      <c r="AD154" s="255"/>
      <c r="AE154" s="255"/>
      <c r="AF154" s="255"/>
      <c r="AG154" s="256"/>
      <c r="AH154" s="239"/>
      <c r="AI154" s="180"/>
      <c r="AJ154" s="181"/>
      <c r="AK154" s="206"/>
      <c r="AL154" s="206"/>
      <c r="AM154" s="206"/>
      <c r="AN154" s="206"/>
      <c r="AO154" s="206"/>
      <c r="AP154" s="206"/>
      <c r="AQ154" s="206"/>
      <c r="AR154" s="180"/>
      <c r="AS154" s="181"/>
      <c r="AT154" s="206"/>
      <c r="AU154" s="206"/>
      <c r="AV154" s="206"/>
      <c r="AW154" s="206"/>
      <c r="AX154" s="206"/>
      <c r="AY154" s="206"/>
      <c r="AZ154" s="209"/>
      <c r="BA154" s="214"/>
      <c r="BB154" s="215"/>
      <c r="BC154" s="83"/>
      <c r="BD154" s="84"/>
      <c r="BE154" s="166"/>
      <c r="BF154" s="167"/>
    </row>
    <row r="155" spans="1:58" ht="8.1" customHeight="1">
      <c r="A155" s="391"/>
      <c r="B155" s="416" t="s">
        <v>5037</v>
      </c>
      <c r="C155" s="417"/>
      <c r="D155" s="407"/>
      <c r="E155" s="407"/>
      <c r="F155" s="407"/>
      <c r="G155" s="407"/>
      <c r="H155" s="407"/>
      <c r="I155" s="407"/>
      <c r="J155" s="407"/>
      <c r="K155" s="241"/>
      <c r="L155" s="242"/>
      <c r="M155" s="242"/>
      <c r="N155" s="243"/>
      <c r="O155" s="241"/>
      <c r="P155" s="242"/>
      <c r="Q155" s="242"/>
      <c r="R155" s="409"/>
      <c r="S155" s="411"/>
      <c r="T155" s="412"/>
      <c r="U155" s="412"/>
      <c r="V155" s="412"/>
      <c r="W155" s="412"/>
      <c r="X155" s="412"/>
      <c r="Y155" s="412"/>
      <c r="Z155" s="412"/>
      <c r="AA155" s="413"/>
      <c r="AB155" s="254" t="s">
        <v>5102</v>
      </c>
      <c r="AC155" s="255"/>
      <c r="AD155" s="255"/>
      <c r="AE155" s="255"/>
      <c r="AF155" s="255"/>
      <c r="AG155" s="256"/>
      <c r="AH155" s="239"/>
      <c r="AI155" s="241"/>
      <c r="AJ155" s="242"/>
      <c r="AK155" s="242"/>
      <c r="AL155" s="242"/>
      <c r="AM155" s="242"/>
      <c r="AN155" s="242"/>
      <c r="AO155" s="242"/>
      <c r="AP155" s="242"/>
      <c r="AQ155" s="243"/>
      <c r="AR155" s="578"/>
      <c r="AS155" s="579"/>
      <c r="AT155" s="579"/>
      <c r="AU155" s="579"/>
      <c r="AV155" s="579"/>
      <c r="AW155" s="579"/>
      <c r="AX155" s="579"/>
      <c r="AY155" s="579"/>
      <c r="AZ155" s="579"/>
      <c r="BA155" s="579"/>
      <c r="BB155" s="580"/>
      <c r="BC155" s="83"/>
      <c r="BD155" s="84"/>
      <c r="BE155" s="166"/>
      <c r="BF155" s="167"/>
    </row>
    <row r="156" spans="1:58" ht="8.1" customHeight="1">
      <c r="A156" s="391"/>
      <c r="B156" s="258"/>
      <c r="C156" s="179"/>
      <c r="D156" s="205"/>
      <c r="E156" s="205"/>
      <c r="F156" s="205"/>
      <c r="G156" s="205"/>
      <c r="H156" s="205"/>
      <c r="I156" s="205"/>
      <c r="J156" s="205"/>
      <c r="K156" s="244"/>
      <c r="L156" s="245"/>
      <c r="M156" s="245"/>
      <c r="N156" s="246"/>
      <c r="O156" s="244"/>
      <c r="P156" s="245"/>
      <c r="Q156" s="245"/>
      <c r="R156" s="402"/>
      <c r="S156" s="212"/>
      <c r="T156" s="414"/>
      <c r="U156" s="414"/>
      <c r="V156" s="414"/>
      <c r="W156" s="414"/>
      <c r="X156" s="414"/>
      <c r="Y156" s="414"/>
      <c r="Z156" s="414"/>
      <c r="AA156" s="213"/>
      <c r="AB156" s="254" t="s">
        <v>5103</v>
      </c>
      <c r="AC156" s="255"/>
      <c r="AD156" s="255"/>
      <c r="AE156" s="255"/>
      <c r="AF156" s="255"/>
      <c r="AG156" s="256"/>
      <c r="AH156" s="239"/>
      <c r="AI156" s="244"/>
      <c r="AJ156" s="245"/>
      <c r="AK156" s="245"/>
      <c r="AL156" s="245"/>
      <c r="AM156" s="245"/>
      <c r="AN156" s="245"/>
      <c r="AO156" s="245"/>
      <c r="AP156" s="245"/>
      <c r="AQ156" s="246"/>
      <c r="AR156" s="578"/>
      <c r="AS156" s="579"/>
      <c r="AT156" s="579"/>
      <c r="AU156" s="579"/>
      <c r="AV156" s="579"/>
      <c r="AW156" s="579"/>
      <c r="AX156" s="579"/>
      <c r="AY156" s="579"/>
      <c r="AZ156" s="579"/>
      <c r="BA156" s="579"/>
      <c r="BB156" s="580"/>
      <c r="BC156" s="83"/>
      <c r="BD156" s="84"/>
      <c r="BE156" s="166"/>
      <c r="BF156" s="167"/>
    </row>
    <row r="157" spans="1:58" ht="8.1" customHeight="1">
      <c r="A157" s="391"/>
      <c r="B157" s="418"/>
      <c r="C157" s="419"/>
      <c r="D157" s="408"/>
      <c r="E157" s="408"/>
      <c r="F157" s="408"/>
      <c r="G157" s="408"/>
      <c r="H157" s="408"/>
      <c r="I157" s="408"/>
      <c r="J157" s="408"/>
      <c r="K157" s="247"/>
      <c r="L157" s="248"/>
      <c r="M157" s="248"/>
      <c r="N157" s="249"/>
      <c r="O157" s="247"/>
      <c r="P157" s="248"/>
      <c r="Q157" s="248"/>
      <c r="R157" s="410"/>
      <c r="S157" s="214"/>
      <c r="T157" s="415"/>
      <c r="U157" s="415"/>
      <c r="V157" s="415"/>
      <c r="W157" s="415"/>
      <c r="X157" s="415"/>
      <c r="Y157" s="415"/>
      <c r="Z157" s="415"/>
      <c r="AA157" s="215"/>
      <c r="AB157" s="404"/>
      <c r="AC157" s="405"/>
      <c r="AD157" s="405"/>
      <c r="AE157" s="405"/>
      <c r="AF157" s="405"/>
      <c r="AG157" s="406"/>
      <c r="AH157" s="240"/>
      <c r="AI157" s="247"/>
      <c r="AJ157" s="248"/>
      <c r="AK157" s="248"/>
      <c r="AL157" s="248"/>
      <c r="AM157" s="248"/>
      <c r="AN157" s="248"/>
      <c r="AO157" s="248"/>
      <c r="AP157" s="248"/>
      <c r="AQ157" s="249"/>
      <c r="AR157" s="581"/>
      <c r="AS157" s="582"/>
      <c r="AT157" s="582"/>
      <c r="AU157" s="582"/>
      <c r="AV157" s="582"/>
      <c r="AW157" s="582"/>
      <c r="AX157" s="582"/>
      <c r="AY157" s="582"/>
      <c r="AZ157" s="582"/>
      <c r="BA157" s="582"/>
      <c r="BB157" s="583"/>
      <c r="BC157" s="85"/>
      <c r="BD157" s="86"/>
      <c r="BE157" s="168"/>
      <c r="BF157" s="169"/>
    </row>
    <row r="158" spans="1:58" ht="8.1" customHeight="1">
      <c r="A158" s="391">
        <v>22</v>
      </c>
      <c r="B158" s="392"/>
      <c r="C158" s="393"/>
      <c r="D158" s="393"/>
      <c r="E158" s="393"/>
      <c r="F158" s="393"/>
      <c r="G158" s="393"/>
      <c r="H158" s="393"/>
      <c r="I158" s="393"/>
      <c r="J158" s="394"/>
      <c r="K158" s="399"/>
      <c r="L158" s="393"/>
      <c r="M158" s="393"/>
      <c r="N158" s="394"/>
      <c r="O158" s="399"/>
      <c r="P158" s="393"/>
      <c r="Q158" s="393"/>
      <c r="R158" s="401"/>
      <c r="S158" s="257" t="s">
        <v>5060</v>
      </c>
      <c r="T158" s="177"/>
      <c r="U158" s="204"/>
      <c r="V158" s="204"/>
      <c r="W158" s="204"/>
      <c r="X158" s="204"/>
      <c r="Y158" s="204"/>
      <c r="Z158" s="204"/>
      <c r="AA158" s="207"/>
      <c r="AB158" s="235" t="s">
        <v>5104</v>
      </c>
      <c r="AC158" s="236"/>
      <c r="AD158" s="236"/>
      <c r="AE158" s="236"/>
      <c r="AF158" s="236"/>
      <c r="AG158" s="237"/>
      <c r="AH158" s="238"/>
      <c r="AI158" s="176" t="s">
        <v>5060</v>
      </c>
      <c r="AJ158" s="177"/>
      <c r="AK158" s="204"/>
      <c r="AL158" s="204"/>
      <c r="AM158" s="204"/>
      <c r="AN158" s="204"/>
      <c r="AO158" s="204"/>
      <c r="AP158" s="204"/>
      <c r="AQ158" s="204"/>
      <c r="AR158" s="176" t="s">
        <v>5060</v>
      </c>
      <c r="AS158" s="177"/>
      <c r="AT158" s="204"/>
      <c r="AU158" s="204"/>
      <c r="AV158" s="204"/>
      <c r="AW158" s="204"/>
      <c r="AX158" s="204"/>
      <c r="AY158" s="204"/>
      <c r="AZ158" s="207"/>
      <c r="BA158" s="210"/>
      <c r="BB158" s="211"/>
      <c r="BC158" s="584"/>
      <c r="BD158" s="576"/>
      <c r="BE158" s="164"/>
      <c r="BF158" s="165"/>
    </row>
    <row r="159" spans="1:58" ht="8.1" customHeight="1">
      <c r="A159" s="391"/>
      <c r="B159" s="395"/>
      <c r="C159" s="245"/>
      <c r="D159" s="245"/>
      <c r="E159" s="245"/>
      <c r="F159" s="245"/>
      <c r="G159" s="245"/>
      <c r="H159" s="245"/>
      <c r="I159" s="245"/>
      <c r="J159" s="246"/>
      <c r="K159" s="244"/>
      <c r="L159" s="245"/>
      <c r="M159" s="245"/>
      <c r="N159" s="246"/>
      <c r="O159" s="244"/>
      <c r="P159" s="245"/>
      <c r="Q159" s="245"/>
      <c r="R159" s="402"/>
      <c r="S159" s="258"/>
      <c r="T159" s="179"/>
      <c r="U159" s="205"/>
      <c r="V159" s="205"/>
      <c r="W159" s="205"/>
      <c r="X159" s="205"/>
      <c r="Y159" s="205"/>
      <c r="Z159" s="205"/>
      <c r="AA159" s="208"/>
      <c r="AB159" s="254" t="s">
        <v>5105</v>
      </c>
      <c r="AC159" s="255"/>
      <c r="AD159" s="255"/>
      <c r="AE159" s="255"/>
      <c r="AF159" s="255"/>
      <c r="AG159" s="256"/>
      <c r="AH159" s="239"/>
      <c r="AI159" s="178"/>
      <c r="AJ159" s="179"/>
      <c r="AK159" s="205"/>
      <c r="AL159" s="205"/>
      <c r="AM159" s="205"/>
      <c r="AN159" s="205"/>
      <c r="AO159" s="205"/>
      <c r="AP159" s="205"/>
      <c r="AQ159" s="205"/>
      <c r="AR159" s="178"/>
      <c r="AS159" s="179"/>
      <c r="AT159" s="205"/>
      <c r="AU159" s="205"/>
      <c r="AV159" s="205"/>
      <c r="AW159" s="205"/>
      <c r="AX159" s="205"/>
      <c r="AY159" s="205"/>
      <c r="AZ159" s="208"/>
      <c r="BA159" s="212"/>
      <c r="BB159" s="213"/>
      <c r="BC159" s="585"/>
      <c r="BD159" s="577"/>
      <c r="BE159" s="166"/>
      <c r="BF159" s="167"/>
    </row>
    <row r="160" spans="1:58" ht="8.1" customHeight="1">
      <c r="A160" s="391"/>
      <c r="B160" s="396"/>
      <c r="C160" s="397"/>
      <c r="D160" s="397"/>
      <c r="E160" s="397"/>
      <c r="F160" s="397"/>
      <c r="G160" s="397"/>
      <c r="H160" s="397"/>
      <c r="I160" s="397"/>
      <c r="J160" s="398"/>
      <c r="K160" s="400"/>
      <c r="L160" s="397"/>
      <c r="M160" s="397"/>
      <c r="N160" s="398"/>
      <c r="O160" s="400"/>
      <c r="P160" s="397"/>
      <c r="Q160" s="397"/>
      <c r="R160" s="403"/>
      <c r="S160" s="259"/>
      <c r="T160" s="181"/>
      <c r="U160" s="206"/>
      <c r="V160" s="206"/>
      <c r="W160" s="206"/>
      <c r="X160" s="206"/>
      <c r="Y160" s="206"/>
      <c r="Z160" s="206"/>
      <c r="AA160" s="209"/>
      <c r="AB160" s="254" t="s">
        <v>5101</v>
      </c>
      <c r="AC160" s="255"/>
      <c r="AD160" s="255"/>
      <c r="AE160" s="255"/>
      <c r="AF160" s="255"/>
      <c r="AG160" s="256"/>
      <c r="AH160" s="239"/>
      <c r="AI160" s="180"/>
      <c r="AJ160" s="181"/>
      <c r="AK160" s="206"/>
      <c r="AL160" s="206"/>
      <c r="AM160" s="206"/>
      <c r="AN160" s="206"/>
      <c r="AO160" s="206"/>
      <c r="AP160" s="206"/>
      <c r="AQ160" s="206"/>
      <c r="AR160" s="180"/>
      <c r="AS160" s="181"/>
      <c r="AT160" s="206"/>
      <c r="AU160" s="206"/>
      <c r="AV160" s="206"/>
      <c r="AW160" s="206"/>
      <c r="AX160" s="206"/>
      <c r="AY160" s="206"/>
      <c r="AZ160" s="209"/>
      <c r="BA160" s="214"/>
      <c r="BB160" s="215"/>
      <c r="BC160" s="83"/>
      <c r="BD160" s="84"/>
      <c r="BE160" s="166"/>
      <c r="BF160" s="167"/>
    </row>
    <row r="161" spans="1:58" ht="8.1" customHeight="1">
      <c r="A161" s="391"/>
      <c r="B161" s="416" t="s">
        <v>5037</v>
      </c>
      <c r="C161" s="417"/>
      <c r="D161" s="407"/>
      <c r="E161" s="407"/>
      <c r="F161" s="407"/>
      <c r="G161" s="407"/>
      <c r="H161" s="407"/>
      <c r="I161" s="407"/>
      <c r="J161" s="407"/>
      <c r="K161" s="241"/>
      <c r="L161" s="242"/>
      <c r="M161" s="242"/>
      <c r="N161" s="243"/>
      <c r="O161" s="241"/>
      <c r="P161" s="242"/>
      <c r="Q161" s="242"/>
      <c r="R161" s="409"/>
      <c r="S161" s="411"/>
      <c r="T161" s="412"/>
      <c r="U161" s="412"/>
      <c r="V161" s="412"/>
      <c r="W161" s="412"/>
      <c r="X161" s="412"/>
      <c r="Y161" s="412"/>
      <c r="Z161" s="412"/>
      <c r="AA161" s="413"/>
      <c r="AB161" s="254" t="s">
        <v>5102</v>
      </c>
      <c r="AC161" s="255"/>
      <c r="AD161" s="255"/>
      <c r="AE161" s="255"/>
      <c r="AF161" s="255"/>
      <c r="AG161" s="256"/>
      <c r="AH161" s="239"/>
      <c r="AI161" s="241"/>
      <c r="AJ161" s="242"/>
      <c r="AK161" s="242"/>
      <c r="AL161" s="242"/>
      <c r="AM161" s="242"/>
      <c r="AN161" s="242"/>
      <c r="AO161" s="242"/>
      <c r="AP161" s="242"/>
      <c r="AQ161" s="243"/>
      <c r="AR161" s="578"/>
      <c r="AS161" s="579"/>
      <c r="AT161" s="579"/>
      <c r="AU161" s="579"/>
      <c r="AV161" s="579"/>
      <c r="AW161" s="579"/>
      <c r="AX161" s="579"/>
      <c r="AY161" s="579"/>
      <c r="AZ161" s="579"/>
      <c r="BA161" s="579"/>
      <c r="BB161" s="580"/>
      <c r="BC161" s="83"/>
      <c r="BD161" s="84"/>
      <c r="BE161" s="166"/>
      <c r="BF161" s="167"/>
    </row>
    <row r="162" spans="1:58" ht="8.1" customHeight="1">
      <c r="A162" s="391"/>
      <c r="B162" s="258"/>
      <c r="C162" s="179"/>
      <c r="D162" s="205"/>
      <c r="E162" s="205"/>
      <c r="F162" s="205"/>
      <c r="G162" s="205"/>
      <c r="H162" s="205"/>
      <c r="I162" s="205"/>
      <c r="J162" s="205"/>
      <c r="K162" s="244"/>
      <c r="L162" s="245"/>
      <c r="M162" s="245"/>
      <c r="N162" s="246"/>
      <c r="O162" s="244"/>
      <c r="P162" s="245"/>
      <c r="Q162" s="245"/>
      <c r="R162" s="402"/>
      <c r="S162" s="212"/>
      <c r="T162" s="414"/>
      <c r="U162" s="414"/>
      <c r="V162" s="414"/>
      <c r="W162" s="414"/>
      <c r="X162" s="414"/>
      <c r="Y162" s="414"/>
      <c r="Z162" s="414"/>
      <c r="AA162" s="213"/>
      <c r="AB162" s="254" t="s">
        <v>5103</v>
      </c>
      <c r="AC162" s="255"/>
      <c r="AD162" s="255"/>
      <c r="AE162" s="255"/>
      <c r="AF162" s="255"/>
      <c r="AG162" s="256"/>
      <c r="AH162" s="239"/>
      <c r="AI162" s="244"/>
      <c r="AJ162" s="245"/>
      <c r="AK162" s="245"/>
      <c r="AL162" s="245"/>
      <c r="AM162" s="245"/>
      <c r="AN162" s="245"/>
      <c r="AO162" s="245"/>
      <c r="AP162" s="245"/>
      <c r="AQ162" s="246"/>
      <c r="AR162" s="578"/>
      <c r="AS162" s="579"/>
      <c r="AT162" s="579"/>
      <c r="AU162" s="579"/>
      <c r="AV162" s="579"/>
      <c r="AW162" s="579"/>
      <c r="AX162" s="579"/>
      <c r="AY162" s="579"/>
      <c r="AZ162" s="579"/>
      <c r="BA162" s="579"/>
      <c r="BB162" s="580"/>
      <c r="BC162" s="83"/>
      <c r="BD162" s="84"/>
      <c r="BE162" s="166"/>
      <c r="BF162" s="167"/>
    </row>
    <row r="163" spans="1:58" ht="8.1" customHeight="1">
      <c r="A163" s="391"/>
      <c r="B163" s="418"/>
      <c r="C163" s="419"/>
      <c r="D163" s="408"/>
      <c r="E163" s="408"/>
      <c r="F163" s="408"/>
      <c r="G163" s="408"/>
      <c r="H163" s="408"/>
      <c r="I163" s="408"/>
      <c r="J163" s="408"/>
      <c r="K163" s="247"/>
      <c r="L163" s="248"/>
      <c r="M163" s="248"/>
      <c r="N163" s="249"/>
      <c r="O163" s="247"/>
      <c r="P163" s="248"/>
      <c r="Q163" s="248"/>
      <c r="R163" s="410"/>
      <c r="S163" s="214"/>
      <c r="T163" s="415"/>
      <c r="U163" s="415"/>
      <c r="V163" s="415"/>
      <c r="W163" s="415"/>
      <c r="X163" s="415"/>
      <c r="Y163" s="415"/>
      <c r="Z163" s="415"/>
      <c r="AA163" s="215"/>
      <c r="AB163" s="404"/>
      <c r="AC163" s="405"/>
      <c r="AD163" s="405"/>
      <c r="AE163" s="405"/>
      <c r="AF163" s="405"/>
      <c r="AG163" s="406"/>
      <c r="AH163" s="240"/>
      <c r="AI163" s="247"/>
      <c r="AJ163" s="248"/>
      <c r="AK163" s="248"/>
      <c r="AL163" s="248"/>
      <c r="AM163" s="248"/>
      <c r="AN163" s="248"/>
      <c r="AO163" s="248"/>
      <c r="AP163" s="248"/>
      <c r="AQ163" s="249"/>
      <c r="AR163" s="581"/>
      <c r="AS163" s="582"/>
      <c r="AT163" s="582"/>
      <c r="AU163" s="582"/>
      <c r="AV163" s="582"/>
      <c r="AW163" s="582"/>
      <c r="AX163" s="582"/>
      <c r="AY163" s="582"/>
      <c r="AZ163" s="582"/>
      <c r="BA163" s="582"/>
      <c r="BB163" s="583"/>
      <c r="BC163" s="85"/>
      <c r="BD163" s="86"/>
      <c r="BE163" s="168"/>
      <c r="BF163" s="169"/>
    </row>
    <row r="164" spans="1:58" ht="8.1" customHeight="1">
      <c r="A164" s="391">
        <v>23</v>
      </c>
      <c r="B164" s="392"/>
      <c r="C164" s="393"/>
      <c r="D164" s="393"/>
      <c r="E164" s="393"/>
      <c r="F164" s="393"/>
      <c r="G164" s="393"/>
      <c r="H164" s="393"/>
      <c r="I164" s="393"/>
      <c r="J164" s="394"/>
      <c r="K164" s="399"/>
      <c r="L164" s="393"/>
      <c r="M164" s="393"/>
      <c r="N164" s="394"/>
      <c r="O164" s="399"/>
      <c r="P164" s="393"/>
      <c r="Q164" s="393"/>
      <c r="R164" s="401"/>
      <c r="S164" s="257" t="s">
        <v>5060</v>
      </c>
      <c r="T164" s="177"/>
      <c r="U164" s="204"/>
      <c r="V164" s="204"/>
      <c r="W164" s="204"/>
      <c r="X164" s="204"/>
      <c r="Y164" s="204"/>
      <c r="Z164" s="204"/>
      <c r="AA164" s="207"/>
      <c r="AB164" s="235" t="s">
        <v>5104</v>
      </c>
      <c r="AC164" s="236"/>
      <c r="AD164" s="236"/>
      <c r="AE164" s="236"/>
      <c r="AF164" s="236"/>
      <c r="AG164" s="237"/>
      <c r="AH164" s="238"/>
      <c r="AI164" s="176" t="s">
        <v>5060</v>
      </c>
      <c r="AJ164" s="177"/>
      <c r="AK164" s="204"/>
      <c r="AL164" s="204"/>
      <c r="AM164" s="204"/>
      <c r="AN164" s="204"/>
      <c r="AO164" s="204"/>
      <c r="AP164" s="204"/>
      <c r="AQ164" s="204"/>
      <c r="AR164" s="176" t="s">
        <v>5060</v>
      </c>
      <c r="AS164" s="177"/>
      <c r="AT164" s="204"/>
      <c r="AU164" s="204"/>
      <c r="AV164" s="204"/>
      <c r="AW164" s="204"/>
      <c r="AX164" s="204"/>
      <c r="AY164" s="204"/>
      <c r="AZ164" s="207"/>
      <c r="BA164" s="210"/>
      <c r="BB164" s="211"/>
      <c r="BC164" s="584"/>
      <c r="BD164" s="576"/>
      <c r="BE164" s="164"/>
      <c r="BF164" s="165"/>
    </row>
    <row r="165" spans="1:58" ht="8.1" customHeight="1">
      <c r="A165" s="391"/>
      <c r="B165" s="395"/>
      <c r="C165" s="245"/>
      <c r="D165" s="245"/>
      <c r="E165" s="245"/>
      <c r="F165" s="245"/>
      <c r="G165" s="245"/>
      <c r="H165" s="245"/>
      <c r="I165" s="245"/>
      <c r="J165" s="246"/>
      <c r="K165" s="244"/>
      <c r="L165" s="245"/>
      <c r="M165" s="245"/>
      <c r="N165" s="246"/>
      <c r="O165" s="244"/>
      <c r="P165" s="245"/>
      <c r="Q165" s="245"/>
      <c r="R165" s="402"/>
      <c r="S165" s="258"/>
      <c r="T165" s="179"/>
      <c r="U165" s="205"/>
      <c r="V165" s="205"/>
      <c r="W165" s="205"/>
      <c r="X165" s="205"/>
      <c r="Y165" s="205"/>
      <c r="Z165" s="205"/>
      <c r="AA165" s="208"/>
      <c r="AB165" s="254" t="s">
        <v>5105</v>
      </c>
      <c r="AC165" s="255"/>
      <c r="AD165" s="255"/>
      <c r="AE165" s="255"/>
      <c r="AF165" s="255"/>
      <c r="AG165" s="256"/>
      <c r="AH165" s="239"/>
      <c r="AI165" s="178"/>
      <c r="AJ165" s="179"/>
      <c r="AK165" s="205"/>
      <c r="AL165" s="205"/>
      <c r="AM165" s="205"/>
      <c r="AN165" s="205"/>
      <c r="AO165" s="205"/>
      <c r="AP165" s="205"/>
      <c r="AQ165" s="205"/>
      <c r="AR165" s="178"/>
      <c r="AS165" s="179"/>
      <c r="AT165" s="205"/>
      <c r="AU165" s="205"/>
      <c r="AV165" s="205"/>
      <c r="AW165" s="205"/>
      <c r="AX165" s="205"/>
      <c r="AY165" s="205"/>
      <c r="AZ165" s="208"/>
      <c r="BA165" s="212"/>
      <c r="BB165" s="213"/>
      <c r="BC165" s="585"/>
      <c r="BD165" s="577"/>
      <c r="BE165" s="166"/>
      <c r="BF165" s="167"/>
    </row>
    <row r="166" spans="1:58" ht="8.1" customHeight="1">
      <c r="A166" s="391"/>
      <c r="B166" s="396"/>
      <c r="C166" s="397"/>
      <c r="D166" s="397"/>
      <c r="E166" s="397"/>
      <c r="F166" s="397"/>
      <c r="G166" s="397"/>
      <c r="H166" s="397"/>
      <c r="I166" s="397"/>
      <c r="J166" s="398"/>
      <c r="K166" s="400"/>
      <c r="L166" s="397"/>
      <c r="M166" s="397"/>
      <c r="N166" s="398"/>
      <c r="O166" s="400"/>
      <c r="P166" s="397"/>
      <c r="Q166" s="397"/>
      <c r="R166" s="403"/>
      <c r="S166" s="259"/>
      <c r="T166" s="181"/>
      <c r="U166" s="206"/>
      <c r="V166" s="206"/>
      <c r="W166" s="206"/>
      <c r="X166" s="206"/>
      <c r="Y166" s="206"/>
      <c r="Z166" s="206"/>
      <c r="AA166" s="209"/>
      <c r="AB166" s="254" t="s">
        <v>5101</v>
      </c>
      <c r="AC166" s="255"/>
      <c r="AD166" s="255"/>
      <c r="AE166" s="255"/>
      <c r="AF166" s="255"/>
      <c r="AG166" s="256"/>
      <c r="AH166" s="239"/>
      <c r="AI166" s="180"/>
      <c r="AJ166" s="181"/>
      <c r="AK166" s="206"/>
      <c r="AL166" s="206"/>
      <c r="AM166" s="206"/>
      <c r="AN166" s="206"/>
      <c r="AO166" s="206"/>
      <c r="AP166" s="206"/>
      <c r="AQ166" s="206"/>
      <c r="AR166" s="180"/>
      <c r="AS166" s="181"/>
      <c r="AT166" s="206"/>
      <c r="AU166" s="206"/>
      <c r="AV166" s="206"/>
      <c r="AW166" s="206"/>
      <c r="AX166" s="206"/>
      <c r="AY166" s="206"/>
      <c r="AZ166" s="209"/>
      <c r="BA166" s="214"/>
      <c r="BB166" s="215"/>
      <c r="BC166" s="83"/>
      <c r="BD166" s="84"/>
      <c r="BE166" s="166"/>
      <c r="BF166" s="167"/>
    </row>
    <row r="167" spans="1:58" ht="8.1" customHeight="1">
      <c r="A167" s="391"/>
      <c r="B167" s="416" t="s">
        <v>5037</v>
      </c>
      <c r="C167" s="417"/>
      <c r="D167" s="407"/>
      <c r="E167" s="407"/>
      <c r="F167" s="407"/>
      <c r="G167" s="407"/>
      <c r="H167" s="407"/>
      <c r="I167" s="407"/>
      <c r="J167" s="407"/>
      <c r="K167" s="241"/>
      <c r="L167" s="242"/>
      <c r="M167" s="242"/>
      <c r="N167" s="243"/>
      <c r="O167" s="241"/>
      <c r="P167" s="242"/>
      <c r="Q167" s="242"/>
      <c r="R167" s="409"/>
      <c r="S167" s="411"/>
      <c r="T167" s="412"/>
      <c r="U167" s="412"/>
      <c r="V167" s="412"/>
      <c r="W167" s="412"/>
      <c r="X167" s="412"/>
      <c r="Y167" s="412"/>
      <c r="Z167" s="412"/>
      <c r="AA167" s="413"/>
      <c r="AB167" s="254" t="s">
        <v>5102</v>
      </c>
      <c r="AC167" s="255"/>
      <c r="AD167" s="255"/>
      <c r="AE167" s="255"/>
      <c r="AF167" s="255"/>
      <c r="AG167" s="256"/>
      <c r="AH167" s="239"/>
      <c r="AI167" s="241"/>
      <c r="AJ167" s="242"/>
      <c r="AK167" s="242"/>
      <c r="AL167" s="242"/>
      <c r="AM167" s="242"/>
      <c r="AN167" s="242"/>
      <c r="AO167" s="242"/>
      <c r="AP167" s="242"/>
      <c r="AQ167" s="243"/>
      <c r="AR167" s="578"/>
      <c r="AS167" s="579"/>
      <c r="AT167" s="579"/>
      <c r="AU167" s="579"/>
      <c r="AV167" s="579"/>
      <c r="AW167" s="579"/>
      <c r="AX167" s="579"/>
      <c r="AY167" s="579"/>
      <c r="AZ167" s="579"/>
      <c r="BA167" s="579"/>
      <c r="BB167" s="580"/>
      <c r="BC167" s="83"/>
      <c r="BD167" s="84"/>
      <c r="BE167" s="166"/>
      <c r="BF167" s="167"/>
    </row>
    <row r="168" spans="1:58" ht="8.1" customHeight="1">
      <c r="A168" s="391"/>
      <c r="B168" s="258"/>
      <c r="C168" s="179"/>
      <c r="D168" s="205"/>
      <c r="E168" s="205"/>
      <c r="F168" s="205"/>
      <c r="G168" s="205"/>
      <c r="H168" s="205"/>
      <c r="I168" s="205"/>
      <c r="J168" s="205"/>
      <c r="K168" s="244"/>
      <c r="L168" s="245"/>
      <c r="M168" s="245"/>
      <c r="N168" s="246"/>
      <c r="O168" s="244"/>
      <c r="P168" s="245"/>
      <c r="Q168" s="245"/>
      <c r="R168" s="402"/>
      <c r="S168" s="212"/>
      <c r="T168" s="414"/>
      <c r="U168" s="414"/>
      <c r="V168" s="414"/>
      <c r="W168" s="414"/>
      <c r="X168" s="414"/>
      <c r="Y168" s="414"/>
      <c r="Z168" s="414"/>
      <c r="AA168" s="213"/>
      <c r="AB168" s="254" t="s">
        <v>5103</v>
      </c>
      <c r="AC168" s="255"/>
      <c r="AD168" s="255"/>
      <c r="AE168" s="255"/>
      <c r="AF168" s="255"/>
      <c r="AG168" s="256"/>
      <c r="AH168" s="239"/>
      <c r="AI168" s="244"/>
      <c r="AJ168" s="245"/>
      <c r="AK168" s="245"/>
      <c r="AL168" s="245"/>
      <c r="AM168" s="245"/>
      <c r="AN168" s="245"/>
      <c r="AO168" s="245"/>
      <c r="AP168" s="245"/>
      <c r="AQ168" s="246"/>
      <c r="AR168" s="578"/>
      <c r="AS168" s="579"/>
      <c r="AT168" s="579"/>
      <c r="AU168" s="579"/>
      <c r="AV168" s="579"/>
      <c r="AW168" s="579"/>
      <c r="AX168" s="579"/>
      <c r="AY168" s="579"/>
      <c r="AZ168" s="579"/>
      <c r="BA168" s="579"/>
      <c r="BB168" s="580"/>
      <c r="BC168" s="83"/>
      <c r="BD168" s="84"/>
      <c r="BE168" s="166"/>
      <c r="BF168" s="167"/>
    </row>
    <row r="169" spans="1:58" ht="8.1" customHeight="1">
      <c r="A169" s="391"/>
      <c r="B169" s="418"/>
      <c r="C169" s="419"/>
      <c r="D169" s="408"/>
      <c r="E169" s="408"/>
      <c r="F169" s="408"/>
      <c r="G169" s="408"/>
      <c r="H169" s="408"/>
      <c r="I169" s="408"/>
      <c r="J169" s="408"/>
      <c r="K169" s="247"/>
      <c r="L169" s="248"/>
      <c r="M169" s="248"/>
      <c r="N169" s="249"/>
      <c r="O169" s="247"/>
      <c r="P169" s="248"/>
      <c r="Q169" s="248"/>
      <c r="R169" s="410"/>
      <c r="S169" s="214"/>
      <c r="T169" s="415"/>
      <c r="U169" s="415"/>
      <c r="V169" s="415"/>
      <c r="W169" s="415"/>
      <c r="X169" s="415"/>
      <c r="Y169" s="415"/>
      <c r="Z169" s="415"/>
      <c r="AA169" s="215"/>
      <c r="AB169" s="404"/>
      <c r="AC169" s="405"/>
      <c r="AD169" s="405"/>
      <c r="AE169" s="405"/>
      <c r="AF169" s="405"/>
      <c r="AG169" s="406"/>
      <c r="AH169" s="240"/>
      <c r="AI169" s="247"/>
      <c r="AJ169" s="248"/>
      <c r="AK169" s="248"/>
      <c r="AL169" s="248"/>
      <c r="AM169" s="248"/>
      <c r="AN169" s="248"/>
      <c r="AO169" s="248"/>
      <c r="AP169" s="248"/>
      <c r="AQ169" s="249"/>
      <c r="AR169" s="581"/>
      <c r="AS169" s="582"/>
      <c r="AT169" s="582"/>
      <c r="AU169" s="582"/>
      <c r="AV169" s="582"/>
      <c r="AW169" s="582"/>
      <c r="AX169" s="582"/>
      <c r="AY169" s="582"/>
      <c r="AZ169" s="582"/>
      <c r="BA169" s="582"/>
      <c r="BB169" s="583"/>
      <c r="BC169" s="85"/>
      <c r="BD169" s="86"/>
      <c r="BE169" s="168"/>
      <c r="BF169" s="169"/>
    </row>
    <row r="170" spans="1:58" ht="8.1" customHeight="1">
      <c r="A170" s="391">
        <v>24</v>
      </c>
      <c r="B170" s="392"/>
      <c r="C170" s="393"/>
      <c r="D170" s="393"/>
      <c r="E170" s="393"/>
      <c r="F170" s="393"/>
      <c r="G170" s="393"/>
      <c r="H170" s="393"/>
      <c r="I170" s="393"/>
      <c r="J170" s="394"/>
      <c r="K170" s="399"/>
      <c r="L170" s="393"/>
      <c r="M170" s="393"/>
      <c r="N170" s="394"/>
      <c r="O170" s="399"/>
      <c r="P170" s="393"/>
      <c r="Q170" s="393"/>
      <c r="R170" s="401"/>
      <c r="S170" s="257" t="s">
        <v>5060</v>
      </c>
      <c r="T170" s="177"/>
      <c r="U170" s="204"/>
      <c r="V170" s="204"/>
      <c r="W170" s="204"/>
      <c r="X170" s="204"/>
      <c r="Y170" s="204"/>
      <c r="Z170" s="204"/>
      <c r="AA170" s="207"/>
      <c r="AB170" s="235" t="s">
        <v>5104</v>
      </c>
      <c r="AC170" s="236"/>
      <c r="AD170" s="236"/>
      <c r="AE170" s="236"/>
      <c r="AF170" s="236"/>
      <c r="AG170" s="237"/>
      <c r="AH170" s="238"/>
      <c r="AI170" s="176" t="s">
        <v>5060</v>
      </c>
      <c r="AJ170" s="177"/>
      <c r="AK170" s="204"/>
      <c r="AL170" s="204"/>
      <c r="AM170" s="204"/>
      <c r="AN170" s="204"/>
      <c r="AO170" s="204"/>
      <c r="AP170" s="204"/>
      <c r="AQ170" s="204"/>
      <c r="AR170" s="176" t="s">
        <v>5060</v>
      </c>
      <c r="AS170" s="177"/>
      <c r="AT170" s="204"/>
      <c r="AU170" s="204"/>
      <c r="AV170" s="204"/>
      <c r="AW170" s="204"/>
      <c r="AX170" s="204"/>
      <c r="AY170" s="204"/>
      <c r="AZ170" s="207"/>
      <c r="BA170" s="210"/>
      <c r="BB170" s="211"/>
      <c r="BC170" s="584"/>
      <c r="BD170" s="576"/>
      <c r="BE170" s="164"/>
      <c r="BF170" s="165"/>
    </row>
    <row r="171" spans="1:58" ht="8.1" customHeight="1">
      <c r="A171" s="391"/>
      <c r="B171" s="395"/>
      <c r="C171" s="245"/>
      <c r="D171" s="245"/>
      <c r="E171" s="245"/>
      <c r="F171" s="245"/>
      <c r="G171" s="245"/>
      <c r="H171" s="245"/>
      <c r="I171" s="245"/>
      <c r="J171" s="246"/>
      <c r="K171" s="244"/>
      <c r="L171" s="245"/>
      <c r="M171" s="245"/>
      <c r="N171" s="246"/>
      <c r="O171" s="244"/>
      <c r="P171" s="245"/>
      <c r="Q171" s="245"/>
      <c r="R171" s="402"/>
      <c r="S171" s="258"/>
      <c r="T171" s="179"/>
      <c r="U171" s="205"/>
      <c r="V171" s="205"/>
      <c r="W171" s="205"/>
      <c r="X171" s="205"/>
      <c r="Y171" s="205"/>
      <c r="Z171" s="205"/>
      <c r="AA171" s="208"/>
      <c r="AB171" s="254" t="s">
        <v>5105</v>
      </c>
      <c r="AC171" s="255"/>
      <c r="AD171" s="255"/>
      <c r="AE171" s="255"/>
      <c r="AF171" s="255"/>
      <c r="AG171" s="256"/>
      <c r="AH171" s="239"/>
      <c r="AI171" s="178"/>
      <c r="AJ171" s="179"/>
      <c r="AK171" s="205"/>
      <c r="AL171" s="205"/>
      <c r="AM171" s="205"/>
      <c r="AN171" s="205"/>
      <c r="AO171" s="205"/>
      <c r="AP171" s="205"/>
      <c r="AQ171" s="205"/>
      <c r="AR171" s="178"/>
      <c r="AS171" s="179"/>
      <c r="AT171" s="205"/>
      <c r="AU171" s="205"/>
      <c r="AV171" s="205"/>
      <c r="AW171" s="205"/>
      <c r="AX171" s="205"/>
      <c r="AY171" s="205"/>
      <c r="AZ171" s="208"/>
      <c r="BA171" s="212"/>
      <c r="BB171" s="213"/>
      <c r="BC171" s="585"/>
      <c r="BD171" s="577"/>
      <c r="BE171" s="166"/>
      <c r="BF171" s="167"/>
    </row>
    <row r="172" spans="1:58" ht="8.1" customHeight="1">
      <c r="A172" s="391"/>
      <c r="B172" s="396"/>
      <c r="C172" s="397"/>
      <c r="D172" s="397"/>
      <c r="E172" s="397"/>
      <c r="F172" s="397"/>
      <c r="G172" s="397"/>
      <c r="H172" s="397"/>
      <c r="I172" s="397"/>
      <c r="J172" s="398"/>
      <c r="K172" s="400"/>
      <c r="L172" s="397"/>
      <c r="M172" s="397"/>
      <c r="N172" s="398"/>
      <c r="O172" s="400"/>
      <c r="P172" s="397"/>
      <c r="Q172" s="397"/>
      <c r="R172" s="403"/>
      <c r="S172" s="259"/>
      <c r="T172" s="181"/>
      <c r="U172" s="206"/>
      <c r="V172" s="206"/>
      <c r="W172" s="206"/>
      <c r="X172" s="206"/>
      <c r="Y172" s="206"/>
      <c r="Z172" s="206"/>
      <c r="AA172" s="209"/>
      <c r="AB172" s="254" t="s">
        <v>5101</v>
      </c>
      <c r="AC172" s="255"/>
      <c r="AD172" s="255"/>
      <c r="AE172" s="255"/>
      <c r="AF172" s="255"/>
      <c r="AG172" s="256"/>
      <c r="AH172" s="239"/>
      <c r="AI172" s="180"/>
      <c r="AJ172" s="181"/>
      <c r="AK172" s="206"/>
      <c r="AL172" s="206"/>
      <c r="AM172" s="206"/>
      <c r="AN172" s="206"/>
      <c r="AO172" s="206"/>
      <c r="AP172" s="206"/>
      <c r="AQ172" s="206"/>
      <c r="AR172" s="180"/>
      <c r="AS172" s="181"/>
      <c r="AT172" s="206"/>
      <c r="AU172" s="206"/>
      <c r="AV172" s="206"/>
      <c r="AW172" s="206"/>
      <c r="AX172" s="206"/>
      <c r="AY172" s="206"/>
      <c r="AZ172" s="209"/>
      <c r="BA172" s="214"/>
      <c r="BB172" s="215"/>
      <c r="BC172" s="83"/>
      <c r="BD172" s="84"/>
      <c r="BE172" s="166"/>
      <c r="BF172" s="167"/>
    </row>
    <row r="173" spans="1:58" ht="8.1" customHeight="1">
      <c r="A173" s="391"/>
      <c r="B173" s="416" t="s">
        <v>5037</v>
      </c>
      <c r="C173" s="417"/>
      <c r="D173" s="407"/>
      <c r="E173" s="407"/>
      <c r="F173" s="407"/>
      <c r="G173" s="407"/>
      <c r="H173" s="407"/>
      <c r="I173" s="407"/>
      <c r="J173" s="407"/>
      <c r="K173" s="241"/>
      <c r="L173" s="242"/>
      <c r="M173" s="242"/>
      <c r="N173" s="243"/>
      <c r="O173" s="241"/>
      <c r="P173" s="242"/>
      <c r="Q173" s="242"/>
      <c r="R173" s="409"/>
      <c r="S173" s="411"/>
      <c r="T173" s="412"/>
      <c r="U173" s="412"/>
      <c r="V173" s="412"/>
      <c r="W173" s="412"/>
      <c r="X173" s="412"/>
      <c r="Y173" s="412"/>
      <c r="Z173" s="412"/>
      <c r="AA173" s="413"/>
      <c r="AB173" s="254" t="s">
        <v>5102</v>
      </c>
      <c r="AC173" s="255"/>
      <c r="AD173" s="255"/>
      <c r="AE173" s="255"/>
      <c r="AF173" s="255"/>
      <c r="AG173" s="256"/>
      <c r="AH173" s="239"/>
      <c r="AI173" s="241"/>
      <c r="AJ173" s="242"/>
      <c r="AK173" s="242"/>
      <c r="AL173" s="242"/>
      <c r="AM173" s="242"/>
      <c r="AN173" s="242"/>
      <c r="AO173" s="242"/>
      <c r="AP173" s="242"/>
      <c r="AQ173" s="243"/>
      <c r="AR173" s="578"/>
      <c r="AS173" s="579"/>
      <c r="AT173" s="579"/>
      <c r="AU173" s="579"/>
      <c r="AV173" s="579"/>
      <c r="AW173" s="579"/>
      <c r="AX173" s="579"/>
      <c r="AY173" s="579"/>
      <c r="AZ173" s="579"/>
      <c r="BA173" s="579"/>
      <c r="BB173" s="580"/>
      <c r="BC173" s="83"/>
      <c r="BD173" s="84"/>
      <c r="BE173" s="166"/>
      <c r="BF173" s="167"/>
    </row>
    <row r="174" spans="1:58" ht="8.1" customHeight="1">
      <c r="A174" s="391"/>
      <c r="B174" s="258"/>
      <c r="C174" s="179"/>
      <c r="D174" s="205"/>
      <c r="E174" s="205"/>
      <c r="F174" s="205"/>
      <c r="G174" s="205"/>
      <c r="H174" s="205"/>
      <c r="I174" s="205"/>
      <c r="J174" s="205"/>
      <c r="K174" s="244"/>
      <c r="L174" s="245"/>
      <c r="M174" s="245"/>
      <c r="N174" s="246"/>
      <c r="O174" s="244"/>
      <c r="P174" s="245"/>
      <c r="Q174" s="245"/>
      <c r="R174" s="402"/>
      <c r="S174" s="212"/>
      <c r="T174" s="414"/>
      <c r="U174" s="414"/>
      <c r="V174" s="414"/>
      <c r="W174" s="414"/>
      <c r="X174" s="414"/>
      <c r="Y174" s="414"/>
      <c r="Z174" s="414"/>
      <c r="AA174" s="213"/>
      <c r="AB174" s="254" t="s">
        <v>5103</v>
      </c>
      <c r="AC174" s="255"/>
      <c r="AD174" s="255"/>
      <c r="AE174" s="255"/>
      <c r="AF174" s="255"/>
      <c r="AG174" s="256"/>
      <c r="AH174" s="239"/>
      <c r="AI174" s="244"/>
      <c r="AJ174" s="245"/>
      <c r="AK174" s="245"/>
      <c r="AL174" s="245"/>
      <c r="AM174" s="245"/>
      <c r="AN174" s="245"/>
      <c r="AO174" s="245"/>
      <c r="AP174" s="245"/>
      <c r="AQ174" s="246"/>
      <c r="AR174" s="578"/>
      <c r="AS174" s="579"/>
      <c r="AT174" s="579"/>
      <c r="AU174" s="579"/>
      <c r="AV174" s="579"/>
      <c r="AW174" s="579"/>
      <c r="AX174" s="579"/>
      <c r="AY174" s="579"/>
      <c r="AZ174" s="579"/>
      <c r="BA174" s="579"/>
      <c r="BB174" s="580"/>
      <c r="BC174" s="83"/>
      <c r="BD174" s="84"/>
      <c r="BE174" s="166"/>
      <c r="BF174" s="167"/>
    </row>
    <row r="175" spans="1:58" ht="8.1" customHeight="1">
      <c r="A175" s="391"/>
      <c r="B175" s="418"/>
      <c r="C175" s="419"/>
      <c r="D175" s="408"/>
      <c r="E175" s="408"/>
      <c r="F175" s="408"/>
      <c r="G175" s="408"/>
      <c r="H175" s="408"/>
      <c r="I175" s="408"/>
      <c r="J175" s="408"/>
      <c r="K175" s="247"/>
      <c r="L175" s="248"/>
      <c r="M175" s="248"/>
      <c r="N175" s="249"/>
      <c r="O175" s="247"/>
      <c r="P175" s="248"/>
      <c r="Q175" s="248"/>
      <c r="R175" s="410"/>
      <c r="S175" s="214"/>
      <c r="T175" s="415"/>
      <c r="U175" s="415"/>
      <c r="V175" s="415"/>
      <c r="W175" s="415"/>
      <c r="X175" s="415"/>
      <c r="Y175" s="415"/>
      <c r="Z175" s="415"/>
      <c r="AA175" s="215"/>
      <c r="AB175" s="404"/>
      <c r="AC175" s="405"/>
      <c r="AD175" s="405"/>
      <c r="AE175" s="405"/>
      <c r="AF175" s="405"/>
      <c r="AG175" s="406"/>
      <c r="AH175" s="240"/>
      <c r="AI175" s="247"/>
      <c r="AJ175" s="248"/>
      <c r="AK175" s="248"/>
      <c r="AL175" s="248"/>
      <c r="AM175" s="248"/>
      <c r="AN175" s="248"/>
      <c r="AO175" s="248"/>
      <c r="AP175" s="248"/>
      <c r="AQ175" s="249"/>
      <c r="AR175" s="581"/>
      <c r="AS175" s="582"/>
      <c r="AT175" s="582"/>
      <c r="AU175" s="582"/>
      <c r="AV175" s="582"/>
      <c r="AW175" s="582"/>
      <c r="AX175" s="582"/>
      <c r="AY175" s="582"/>
      <c r="AZ175" s="582"/>
      <c r="BA175" s="582"/>
      <c r="BB175" s="583"/>
      <c r="BC175" s="85"/>
      <c r="BD175" s="86"/>
      <c r="BE175" s="168"/>
      <c r="BF175" s="169"/>
    </row>
    <row r="176" spans="1:58" ht="8.1" customHeight="1">
      <c r="A176" s="391">
        <v>25</v>
      </c>
      <c r="B176" s="392"/>
      <c r="C176" s="393"/>
      <c r="D176" s="393"/>
      <c r="E176" s="393"/>
      <c r="F176" s="393"/>
      <c r="G176" s="393"/>
      <c r="H176" s="393"/>
      <c r="I176" s="393"/>
      <c r="J176" s="394"/>
      <c r="K176" s="399"/>
      <c r="L176" s="393"/>
      <c r="M176" s="393"/>
      <c r="N176" s="394"/>
      <c r="O176" s="399"/>
      <c r="P176" s="393"/>
      <c r="Q176" s="393"/>
      <c r="R176" s="401"/>
      <c r="S176" s="257" t="s">
        <v>5060</v>
      </c>
      <c r="T176" s="177"/>
      <c r="U176" s="204"/>
      <c r="V176" s="204"/>
      <c r="W176" s="204"/>
      <c r="X176" s="204"/>
      <c r="Y176" s="204"/>
      <c r="Z176" s="204"/>
      <c r="AA176" s="207"/>
      <c r="AB176" s="235" t="s">
        <v>5104</v>
      </c>
      <c r="AC176" s="236"/>
      <c r="AD176" s="236"/>
      <c r="AE176" s="236"/>
      <c r="AF176" s="236"/>
      <c r="AG176" s="237"/>
      <c r="AH176" s="238"/>
      <c r="AI176" s="176" t="s">
        <v>5060</v>
      </c>
      <c r="AJ176" s="177"/>
      <c r="AK176" s="204"/>
      <c r="AL176" s="204"/>
      <c r="AM176" s="204"/>
      <c r="AN176" s="204"/>
      <c r="AO176" s="204"/>
      <c r="AP176" s="204"/>
      <c r="AQ176" s="204"/>
      <c r="AR176" s="176" t="s">
        <v>5060</v>
      </c>
      <c r="AS176" s="177"/>
      <c r="AT176" s="204"/>
      <c r="AU176" s="204"/>
      <c r="AV176" s="204"/>
      <c r="AW176" s="204"/>
      <c r="AX176" s="204"/>
      <c r="AY176" s="204"/>
      <c r="AZ176" s="207"/>
      <c r="BA176" s="210"/>
      <c r="BB176" s="211"/>
      <c r="BC176" s="584"/>
      <c r="BD176" s="576"/>
      <c r="BE176" s="164"/>
      <c r="BF176" s="165"/>
    </row>
    <row r="177" spans="1:58" ht="8.1" customHeight="1">
      <c r="A177" s="391"/>
      <c r="B177" s="395"/>
      <c r="C177" s="245"/>
      <c r="D177" s="245"/>
      <c r="E177" s="245"/>
      <c r="F177" s="245"/>
      <c r="G177" s="245"/>
      <c r="H177" s="245"/>
      <c r="I177" s="245"/>
      <c r="J177" s="246"/>
      <c r="K177" s="244"/>
      <c r="L177" s="245"/>
      <c r="M177" s="245"/>
      <c r="N177" s="246"/>
      <c r="O177" s="244"/>
      <c r="P177" s="245"/>
      <c r="Q177" s="245"/>
      <c r="R177" s="402"/>
      <c r="S177" s="258"/>
      <c r="T177" s="179"/>
      <c r="U177" s="205"/>
      <c r="V177" s="205"/>
      <c r="W177" s="205"/>
      <c r="X177" s="205"/>
      <c r="Y177" s="205"/>
      <c r="Z177" s="205"/>
      <c r="AA177" s="208"/>
      <c r="AB177" s="254" t="s">
        <v>5105</v>
      </c>
      <c r="AC177" s="255"/>
      <c r="AD177" s="255"/>
      <c r="AE177" s="255"/>
      <c r="AF177" s="255"/>
      <c r="AG177" s="256"/>
      <c r="AH177" s="239"/>
      <c r="AI177" s="178"/>
      <c r="AJ177" s="179"/>
      <c r="AK177" s="205"/>
      <c r="AL177" s="205"/>
      <c r="AM177" s="205"/>
      <c r="AN177" s="205"/>
      <c r="AO177" s="205"/>
      <c r="AP177" s="205"/>
      <c r="AQ177" s="205"/>
      <c r="AR177" s="178"/>
      <c r="AS177" s="179"/>
      <c r="AT177" s="205"/>
      <c r="AU177" s="205"/>
      <c r="AV177" s="205"/>
      <c r="AW177" s="205"/>
      <c r="AX177" s="205"/>
      <c r="AY177" s="205"/>
      <c r="AZ177" s="208"/>
      <c r="BA177" s="212"/>
      <c r="BB177" s="213"/>
      <c r="BC177" s="585"/>
      <c r="BD177" s="577"/>
      <c r="BE177" s="166"/>
      <c r="BF177" s="167"/>
    </row>
    <row r="178" spans="1:58" ht="8.1" customHeight="1">
      <c r="A178" s="391"/>
      <c r="B178" s="396"/>
      <c r="C178" s="397"/>
      <c r="D178" s="397"/>
      <c r="E178" s="397"/>
      <c r="F178" s="397"/>
      <c r="G178" s="397"/>
      <c r="H178" s="397"/>
      <c r="I178" s="397"/>
      <c r="J178" s="398"/>
      <c r="K178" s="400"/>
      <c r="L178" s="397"/>
      <c r="M178" s="397"/>
      <c r="N178" s="398"/>
      <c r="O178" s="400"/>
      <c r="P178" s="397"/>
      <c r="Q178" s="397"/>
      <c r="R178" s="403"/>
      <c r="S178" s="259"/>
      <c r="T178" s="181"/>
      <c r="U178" s="206"/>
      <c r="V178" s="206"/>
      <c r="W178" s="206"/>
      <c r="X178" s="206"/>
      <c r="Y178" s="206"/>
      <c r="Z178" s="206"/>
      <c r="AA178" s="209"/>
      <c r="AB178" s="254" t="s">
        <v>5101</v>
      </c>
      <c r="AC178" s="255"/>
      <c r="AD178" s="255"/>
      <c r="AE178" s="255"/>
      <c r="AF178" s="255"/>
      <c r="AG178" s="256"/>
      <c r="AH178" s="239"/>
      <c r="AI178" s="180"/>
      <c r="AJ178" s="181"/>
      <c r="AK178" s="206"/>
      <c r="AL178" s="206"/>
      <c r="AM178" s="206"/>
      <c r="AN178" s="206"/>
      <c r="AO178" s="206"/>
      <c r="AP178" s="206"/>
      <c r="AQ178" s="206"/>
      <c r="AR178" s="180"/>
      <c r="AS178" s="181"/>
      <c r="AT178" s="206"/>
      <c r="AU178" s="206"/>
      <c r="AV178" s="206"/>
      <c r="AW178" s="206"/>
      <c r="AX178" s="206"/>
      <c r="AY178" s="206"/>
      <c r="AZ178" s="209"/>
      <c r="BA178" s="214"/>
      <c r="BB178" s="215"/>
      <c r="BC178" s="83"/>
      <c r="BD178" s="84"/>
      <c r="BE178" s="166"/>
      <c r="BF178" s="167"/>
    </row>
    <row r="179" spans="1:58" ht="8.1" customHeight="1">
      <c r="A179" s="391"/>
      <c r="B179" s="416" t="s">
        <v>5037</v>
      </c>
      <c r="C179" s="417"/>
      <c r="D179" s="407"/>
      <c r="E179" s="407"/>
      <c r="F179" s="407"/>
      <c r="G179" s="407"/>
      <c r="H179" s="407"/>
      <c r="I179" s="407"/>
      <c r="J179" s="407"/>
      <c r="K179" s="241"/>
      <c r="L179" s="242"/>
      <c r="M179" s="242"/>
      <c r="N179" s="243"/>
      <c r="O179" s="241"/>
      <c r="P179" s="242"/>
      <c r="Q179" s="242"/>
      <c r="R179" s="409"/>
      <c r="S179" s="411"/>
      <c r="T179" s="412"/>
      <c r="U179" s="412"/>
      <c r="V179" s="412"/>
      <c r="W179" s="412"/>
      <c r="X179" s="412"/>
      <c r="Y179" s="412"/>
      <c r="Z179" s="412"/>
      <c r="AA179" s="413"/>
      <c r="AB179" s="254" t="s">
        <v>5102</v>
      </c>
      <c r="AC179" s="255"/>
      <c r="AD179" s="255"/>
      <c r="AE179" s="255"/>
      <c r="AF179" s="255"/>
      <c r="AG179" s="256"/>
      <c r="AH179" s="239"/>
      <c r="AI179" s="241"/>
      <c r="AJ179" s="242"/>
      <c r="AK179" s="242"/>
      <c r="AL179" s="242"/>
      <c r="AM179" s="242"/>
      <c r="AN179" s="242"/>
      <c r="AO179" s="242"/>
      <c r="AP179" s="242"/>
      <c r="AQ179" s="243"/>
      <c r="AR179" s="578"/>
      <c r="AS179" s="579"/>
      <c r="AT179" s="579"/>
      <c r="AU179" s="579"/>
      <c r="AV179" s="579"/>
      <c r="AW179" s="579"/>
      <c r="AX179" s="579"/>
      <c r="AY179" s="579"/>
      <c r="AZ179" s="579"/>
      <c r="BA179" s="579"/>
      <c r="BB179" s="580"/>
      <c r="BC179" s="83"/>
      <c r="BD179" s="84"/>
      <c r="BE179" s="166"/>
      <c r="BF179" s="167"/>
    </row>
    <row r="180" spans="1:58" ht="8.1" customHeight="1">
      <c r="A180" s="391"/>
      <c r="B180" s="258"/>
      <c r="C180" s="179"/>
      <c r="D180" s="205"/>
      <c r="E180" s="205"/>
      <c r="F180" s="205"/>
      <c r="G180" s="205"/>
      <c r="H180" s="205"/>
      <c r="I180" s="205"/>
      <c r="J180" s="205"/>
      <c r="K180" s="244"/>
      <c r="L180" s="245"/>
      <c r="M180" s="245"/>
      <c r="N180" s="246"/>
      <c r="O180" s="244"/>
      <c r="P180" s="245"/>
      <c r="Q180" s="245"/>
      <c r="R180" s="402"/>
      <c r="S180" s="212"/>
      <c r="T180" s="414"/>
      <c r="U180" s="414"/>
      <c r="V180" s="414"/>
      <c r="W180" s="414"/>
      <c r="X180" s="414"/>
      <c r="Y180" s="414"/>
      <c r="Z180" s="414"/>
      <c r="AA180" s="213"/>
      <c r="AB180" s="254" t="s">
        <v>5103</v>
      </c>
      <c r="AC180" s="255"/>
      <c r="AD180" s="255"/>
      <c r="AE180" s="255"/>
      <c r="AF180" s="255"/>
      <c r="AG180" s="256"/>
      <c r="AH180" s="239"/>
      <c r="AI180" s="244"/>
      <c r="AJ180" s="245"/>
      <c r="AK180" s="245"/>
      <c r="AL180" s="245"/>
      <c r="AM180" s="245"/>
      <c r="AN180" s="245"/>
      <c r="AO180" s="245"/>
      <c r="AP180" s="245"/>
      <c r="AQ180" s="246"/>
      <c r="AR180" s="578"/>
      <c r="AS180" s="579"/>
      <c r="AT180" s="579"/>
      <c r="AU180" s="579"/>
      <c r="AV180" s="579"/>
      <c r="AW180" s="579"/>
      <c r="AX180" s="579"/>
      <c r="AY180" s="579"/>
      <c r="AZ180" s="579"/>
      <c r="BA180" s="579"/>
      <c r="BB180" s="580"/>
      <c r="BC180" s="83"/>
      <c r="BD180" s="84"/>
      <c r="BE180" s="166"/>
      <c r="BF180" s="167"/>
    </row>
    <row r="181" spans="1:58" ht="8.1" customHeight="1">
      <c r="A181" s="391"/>
      <c r="B181" s="418"/>
      <c r="C181" s="419"/>
      <c r="D181" s="408"/>
      <c r="E181" s="408"/>
      <c r="F181" s="408"/>
      <c r="G181" s="408"/>
      <c r="H181" s="408"/>
      <c r="I181" s="408"/>
      <c r="J181" s="408"/>
      <c r="K181" s="247"/>
      <c r="L181" s="248"/>
      <c r="M181" s="248"/>
      <c r="N181" s="249"/>
      <c r="O181" s="247"/>
      <c r="P181" s="248"/>
      <c r="Q181" s="248"/>
      <c r="R181" s="410"/>
      <c r="S181" s="214"/>
      <c r="T181" s="415"/>
      <c r="U181" s="415"/>
      <c r="V181" s="415"/>
      <c r="W181" s="415"/>
      <c r="X181" s="415"/>
      <c r="Y181" s="415"/>
      <c r="Z181" s="415"/>
      <c r="AA181" s="215"/>
      <c r="AB181" s="404"/>
      <c r="AC181" s="405"/>
      <c r="AD181" s="405"/>
      <c r="AE181" s="405"/>
      <c r="AF181" s="405"/>
      <c r="AG181" s="406"/>
      <c r="AH181" s="240"/>
      <c r="AI181" s="247"/>
      <c r="AJ181" s="248"/>
      <c r="AK181" s="248"/>
      <c r="AL181" s="248"/>
      <c r="AM181" s="248"/>
      <c r="AN181" s="248"/>
      <c r="AO181" s="248"/>
      <c r="AP181" s="248"/>
      <c r="AQ181" s="249"/>
      <c r="AR181" s="581"/>
      <c r="AS181" s="582"/>
      <c r="AT181" s="582"/>
      <c r="AU181" s="582"/>
      <c r="AV181" s="582"/>
      <c r="AW181" s="582"/>
      <c r="AX181" s="582"/>
      <c r="AY181" s="582"/>
      <c r="AZ181" s="582"/>
      <c r="BA181" s="582"/>
      <c r="BB181" s="583"/>
      <c r="BC181" s="85"/>
      <c r="BD181" s="86"/>
      <c r="BE181" s="168"/>
      <c r="BF181" s="169"/>
    </row>
    <row r="182" spans="1:58" ht="8.1" customHeight="1">
      <c r="A182" s="391">
        <v>26</v>
      </c>
      <c r="B182" s="392"/>
      <c r="C182" s="393"/>
      <c r="D182" s="393"/>
      <c r="E182" s="393"/>
      <c r="F182" s="393"/>
      <c r="G182" s="393"/>
      <c r="H182" s="393"/>
      <c r="I182" s="393"/>
      <c r="J182" s="394"/>
      <c r="K182" s="399"/>
      <c r="L182" s="393"/>
      <c r="M182" s="393"/>
      <c r="N182" s="394"/>
      <c r="O182" s="399"/>
      <c r="P182" s="393"/>
      <c r="Q182" s="393"/>
      <c r="R182" s="401"/>
      <c r="S182" s="257" t="s">
        <v>5060</v>
      </c>
      <c r="T182" s="177"/>
      <c r="U182" s="204"/>
      <c r="V182" s="204"/>
      <c r="W182" s="204"/>
      <c r="X182" s="204"/>
      <c r="Y182" s="204"/>
      <c r="Z182" s="204"/>
      <c r="AA182" s="207"/>
      <c r="AB182" s="235" t="s">
        <v>5104</v>
      </c>
      <c r="AC182" s="236"/>
      <c r="AD182" s="236"/>
      <c r="AE182" s="236"/>
      <c r="AF182" s="236"/>
      <c r="AG182" s="237"/>
      <c r="AH182" s="238"/>
      <c r="AI182" s="176" t="s">
        <v>5060</v>
      </c>
      <c r="AJ182" s="177"/>
      <c r="AK182" s="204"/>
      <c r="AL182" s="204"/>
      <c r="AM182" s="204"/>
      <c r="AN182" s="204"/>
      <c r="AO182" s="204"/>
      <c r="AP182" s="204"/>
      <c r="AQ182" s="204"/>
      <c r="AR182" s="176" t="s">
        <v>5060</v>
      </c>
      <c r="AS182" s="177"/>
      <c r="AT182" s="204"/>
      <c r="AU182" s="204"/>
      <c r="AV182" s="204"/>
      <c r="AW182" s="204"/>
      <c r="AX182" s="204"/>
      <c r="AY182" s="204"/>
      <c r="AZ182" s="207"/>
      <c r="BA182" s="210"/>
      <c r="BB182" s="211"/>
      <c r="BC182" s="584"/>
      <c r="BD182" s="576"/>
      <c r="BE182" s="164"/>
      <c r="BF182" s="165"/>
    </row>
    <row r="183" spans="1:58" ht="8.1" customHeight="1">
      <c r="A183" s="391"/>
      <c r="B183" s="395"/>
      <c r="C183" s="245"/>
      <c r="D183" s="245"/>
      <c r="E183" s="245"/>
      <c r="F183" s="245"/>
      <c r="G183" s="245"/>
      <c r="H183" s="245"/>
      <c r="I183" s="245"/>
      <c r="J183" s="246"/>
      <c r="K183" s="244"/>
      <c r="L183" s="245"/>
      <c r="M183" s="245"/>
      <c r="N183" s="246"/>
      <c r="O183" s="244"/>
      <c r="P183" s="245"/>
      <c r="Q183" s="245"/>
      <c r="R183" s="402"/>
      <c r="S183" s="258"/>
      <c r="T183" s="179"/>
      <c r="U183" s="205"/>
      <c r="V183" s="205"/>
      <c r="W183" s="205"/>
      <c r="X183" s="205"/>
      <c r="Y183" s="205"/>
      <c r="Z183" s="205"/>
      <c r="AA183" s="208"/>
      <c r="AB183" s="254" t="s">
        <v>5105</v>
      </c>
      <c r="AC183" s="255"/>
      <c r="AD183" s="255"/>
      <c r="AE183" s="255"/>
      <c r="AF183" s="255"/>
      <c r="AG183" s="256"/>
      <c r="AH183" s="239"/>
      <c r="AI183" s="178"/>
      <c r="AJ183" s="179"/>
      <c r="AK183" s="205"/>
      <c r="AL183" s="205"/>
      <c r="AM183" s="205"/>
      <c r="AN183" s="205"/>
      <c r="AO183" s="205"/>
      <c r="AP183" s="205"/>
      <c r="AQ183" s="205"/>
      <c r="AR183" s="178"/>
      <c r="AS183" s="179"/>
      <c r="AT183" s="205"/>
      <c r="AU183" s="205"/>
      <c r="AV183" s="205"/>
      <c r="AW183" s="205"/>
      <c r="AX183" s="205"/>
      <c r="AY183" s="205"/>
      <c r="AZ183" s="208"/>
      <c r="BA183" s="212"/>
      <c r="BB183" s="213"/>
      <c r="BC183" s="585"/>
      <c r="BD183" s="577"/>
      <c r="BE183" s="166"/>
      <c r="BF183" s="167"/>
    </row>
    <row r="184" spans="1:58" ht="8.1" customHeight="1">
      <c r="A184" s="391"/>
      <c r="B184" s="396"/>
      <c r="C184" s="397"/>
      <c r="D184" s="397"/>
      <c r="E184" s="397"/>
      <c r="F184" s="397"/>
      <c r="G184" s="397"/>
      <c r="H184" s="397"/>
      <c r="I184" s="397"/>
      <c r="J184" s="398"/>
      <c r="K184" s="400"/>
      <c r="L184" s="397"/>
      <c r="M184" s="397"/>
      <c r="N184" s="398"/>
      <c r="O184" s="400"/>
      <c r="P184" s="397"/>
      <c r="Q184" s="397"/>
      <c r="R184" s="403"/>
      <c r="S184" s="259"/>
      <c r="T184" s="181"/>
      <c r="U184" s="206"/>
      <c r="V184" s="206"/>
      <c r="W184" s="206"/>
      <c r="X184" s="206"/>
      <c r="Y184" s="206"/>
      <c r="Z184" s="206"/>
      <c r="AA184" s="209"/>
      <c r="AB184" s="254" t="s">
        <v>5101</v>
      </c>
      <c r="AC184" s="255"/>
      <c r="AD184" s="255"/>
      <c r="AE184" s="255"/>
      <c r="AF184" s="255"/>
      <c r="AG184" s="256"/>
      <c r="AH184" s="239"/>
      <c r="AI184" s="180"/>
      <c r="AJ184" s="181"/>
      <c r="AK184" s="206"/>
      <c r="AL184" s="206"/>
      <c r="AM184" s="206"/>
      <c r="AN184" s="206"/>
      <c r="AO184" s="206"/>
      <c r="AP184" s="206"/>
      <c r="AQ184" s="206"/>
      <c r="AR184" s="180"/>
      <c r="AS184" s="181"/>
      <c r="AT184" s="206"/>
      <c r="AU184" s="206"/>
      <c r="AV184" s="206"/>
      <c r="AW184" s="206"/>
      <c r="AX184" s="206"/>
      <c r="AY184" s="206"/>
      <c r="AZ184" s="209"/>
      <c r="BA184" s="214"/>
      <c r="BB184" s="215"/>
      <c r="BC184" s="83"/>
      <c r="BD184" s="84"/>
      <c r="BE184" s="166"/>
      <c r="BF184" s="167"/>
    </row>
    <row r="185" spans="1:58" ht="8.1" customHeight="1">
      <c r="A185" s="391"/>
      <c r="B185" s="416" t="s">
        <v>5037</v>
      </c>
      <c r="C185" s="417"/>
      <c r="D185" s="407"/>
      <c r="E185" s="407"/>
      <c r="F185" s="407"/>
      <c r="G185" s="407"/>
      <c r="H185" s="407"/>
      <c r="I185" s="407"/>
      <c r="J185" s="407"/>
      <c r="K185" s="241"/>
      <c r="L185" s="242"/>
      <c r="M185" s="242"/>
      <c r="N185" s="243"/>
      <c r="O185" s="241"/>
      <c r="P185" s="242"/>
      <c r="Q185" s="242"/>
      <c r="R185" s="409"/>
      <c r="S185" s="411"/>
      <c r="T185" s="412"/>
      <c r="U185" s="412"/>
      <c r="V185" s="412"/>
      <c r="W185" s="412"/>
      <c r="X185" s="412"/>
      <c r="Y185" s="412"/>
      <c r="Z185" s="412"/>
      <c r="AA185" s="413"/>
      <c r="AB185" s="254" t="s">
        <v>5102</v>
      </c>
      <c r="AC185" s="255"/>
      <c r="AD185" s="255"/>
      <c r="AE185" s="255"/>
      <c r="AF185" s="255"/>
      <c r="AG185" s="256"/>
      <c r="AH185" s="239"/>
      <c r="AI185" s="241"/>
      <c r="AJ185" s="242"/>
      <c r="AK185" s="242"/>
      <c r="AL185" s="242"/>
      <c r="AM185" s="242"/>
      <c r="AN185" s="242"/>
      <c r="AO185" s="242"/>
      <c r="AP185" s="242"/>
      <c r="AQ185" s="243"/>
      <c r="AR185" s="578"/>
      <c r="AS185" s="579"/>
      <c r="AT185" s="579"/>
      <c r="AU185" s="579"/>
      <c r="AV185" s="579"/>
      <c r="AW185" s="579"/>
      <c r="AX185" s="579"/>
      <c r="AY185" s="579"/>
      <c r="AZ185" s="579"/>
      <c r="BA185" s="579"/>
      <c r="BB185" s="580"/>
      <c r="BC185" s="83"/>
      <c r="BD185" s="84"/>
      <c r="BE185" s="166"/>
      <c r="BF185" s="167"/>
    </row>
    <row r="186" spans="1:58" ht="8.1" customHeight="1">
      <c r="A186" s="391"/>
      <c r="B186" s="258"/>
      <c r="C186" s="179"/>
      <c r="D186" s="205"/>
      <c r="E186" s="205"/>
      <c r="F186" s="205"/>
      <c r="G186" s="205"/>
      <c r="H186" s="205"/>
      <c r="I186" s="205"/>
      <c r="J186" s="205"/>
      <c r="K186" s="244"/>
      <c r="L186" s="245"/>
      <c r="M186" s="245"/>
      <c r="N186" s="246"/>
      <c r="O186" s="244"/>
      <c r="P186" s="245"/>
      <c r="Q186" s="245"/>
      <c r="R186" s="402"/>
      <c r="S186" s="212"/>
      <c r="T186" s="414"/>
      <c r="U186" s="414"/>
      <c r="V186" s="414"/>
      <c r="W186" s="414"/>
      <c r="X186" s="414"/>
      <c r="Y186" s="414"/>
      <c r="Z186" s="414"/>
      <c r="AA186" s="213"/>
      <c r="AB186" s="254" t="s">
        <v>5103</v>
      </c>
      <c r="AC186" s="255"/>
      <c r="AD186" s="255"/>
      <c r="AE186" s="255"/>
      <c r="AF186" s="255"/>
      <c r="AG186" s="256"/>
      <c r="AH186" s="239"/>
      <c r="AI186" s="244"/>
      <c r="AJ186" s="245"/>
      <c r="AK186" s="245"/>
      <c r="AL186" s="245"/>
      <c r="AM186" s="245"/>
      <c r="AN186" s="245"/>
      <c r="AO186" s="245"/>
      <c r="AP186" s="245"/>
      <c r="AQ186" s="246"/>
      <c r="AR186" s="578"/>
      <c r="AS186" s="579"/>
      <c r="AT186" s="579"/>
      <c r="AU186" s="579"/>
      <c r="AV186" s="579"/>
      <c r="AW186" s="579"/>
      <c r="AX186" s="579"/>
      <c r="AY186" s="579"/>
      <c r="AZ186" s="579"/>
      <c r="BA186" s="579"/>
      <c r="BB186" s="580"/>
      <c r="BC186" s="83"/>
      <c r="BD186" s="84"/>
      <c r="BE186" s="166"/>
      <c r="BF186" s="167"/>
    </row>
    <row r="187" spans="1:58" ht="8.1" customHeight="1">
      <c r="A187" s="391"/>
      <c r="B187" s="418"/>
      <c r="C187" s="419"/>
      <c r="D187" s="408"/>
      <c r="E187" s="408"/>
      <c r="F187" s="408"/>
      <c r="G187" s="408"/>
      <c r="H187" s="408"/>
      <c r="I187" s="408"/>
      <c r="J187" s="408"/>
      <c r="K187" s="247"/>
      <c r="L187" s="248"/>
      <c r="M187" s="248"/>
      <c r="N187" s="249"/>
      <c r="O187" s="247"/>
      <c r="P187" s="248"/>
      <c r="Q187" s="248"/>
      <c r="R187" s="410"/>
      <c r="S187" s="214"/>
      <c r="T187" s="415"/>
      <c r="U187" s="415"/>
      <c r="V187" s="415"/>
      <c r="W187" s="415"/>
      <c r="X187" s="415"/>
      <c r="Y187" s="415"/>
      <c r="Z187" s="415"/>
      <c r="AA187" s="215"/>
      <c r="AB187" s="404"/>
      <c r="AC187" s="405"/>
      <c r="AD187" s="405"/>
      <c r="AE187" s="405"/>
      <c r="AF187" s="405"/>
      <c r="AG187" s="406"/>
      <c r="AH187" s="240"/>
      <c r="AI187" s="247"/>
      <c r="AJ187" s="248"/>
      <c r="AK187" s="248"/>
      <c r="AL187" s="248"/>
      <c r="AM187" s="248"/>
      <c r="AN187" s="248"/>
      <c r="AO187" s="248"/>
      <c r="AP187" s="248"/>
      <c r="AQ187" s="249"/>
      <c r="AR187" s="581"/>
      <c r="AS187" s="582"/>
      <c r="AT187" s="582"/>
      <c r="AU187" s="582"/>
      <c r="AV187" s="582"/>
      <c r="AW187" s="582"/>
      <c r="AX187" s="582"/>
      <c r="AY187" s="582"/>
      <c r="AZ187" s="582"/>
      <c r="BA187" s="582"/>
      <c r="BB187" s="583"/>
      <c r="BC187" s="85"/>
      <c r="BD187" s="86"/>
      <c r="BE187" s="168"/>
      <c r="BF187" s="169"/>
    </row>
    <row r="188" spans="1:58" ht="8.1" customHeight="1">
      <c r="A188" s="391">
        <v>27</v>
      </c>
      <c r="B188" s="392"/>
      <c r="C188" s="393"/>
      <c r="D188" s="393"/>
      <c r="E188" s="393"/>
      <c r="F188" s="393"/>
      <c r="G188" s="393"/>
      <c r="H188" s="393"/>
      <c r="I188" s="393"/>
      <c r="J188" s="394"/>
      <c r="K188" s="399"/>
      <c r="L188" s="393"/>
      <c r="M188" s="393"/>
      <c r="N188" s="394"/>
      <c r="O188" s="399"/>
      <c r="P188" s="393"/>
      <c r="Q188" s="393"/>
      <c r="R188" s="401"/>
      <c r="S188" s="257" t="s">
        <v>5060</v>
      </c>
      <c r="T188" s="177"/>
      <c r="U188" s="204"/>
      <c r="V188" s="204"/>
      <c r="W188" s="204"/>
      <c r="X188" s="204"/>
      <c r="Y188" s="204"/>
      <c r="Z188" s="204"/>
      <c r="AA188" s="207"/>
      <c r="AB188" s="235" t="s">
        <v>5104</v>
      </c>
      <c r="AC188" s="236"/>
      <c r="AD188" s="236"/>
      <c r="AE188" s="236"/>
      <c r="AF188" s="236"/>
      <c r="AG188" s="237"/>
      <c r="AH188" s="238"/>
      <c r="AI188" s="176" t="s">
        <v>5060</v>
      </c>
      <c r="AJ188" s="177"/>
      <c r="AK188" s="204"/>
      <c r="AL188" s="204"/>
      <c r="AM188" s="204"/>
      <c r="AN188" s="204"/>
      <c r="AO188" s="204"/>
      <c r="AP188" s="204"/>
      <c r="AQ188" s="204"/>
      <c r="AR188" s="176" t="s">
        <v>5060</v>
      </c>
      <c r="AS188" s="177"/>
      <c r="AT188" s="204"/>
      <c r="AU188" s="204"/>
      <c r="AV188" s="204"/>
      <c r="AW188" s="204"/>
      <c r="AX188" s="204"/>
      <c r="AY188" s="204"/>
      <c r="AZ188" s="207"/>
      <c r="BA188" s="210"/>
      <c r="BB188" s="211"/>
      <c r="BC188" s="584"/>
      <c r="BD188" s="576"/>
      <c r="BE188" s="164"/>
      <c r="BF188" s="165"/>
    </row>
    <row r="189" spans="1:58" ht="8.1" customHeight="1">
      <c r="A189" s="391"/>
      <c r="B189" s="395"/>
      <c r="C189" s="245"/>
      <c r="D189" s="245"/>
      <c r="E189" s="245"/>
      <c r="F189" s="245"/>
      <c r="G189" s="245"/>
      <c r="H189" s="245"/>
      <c r="I189" s="245"/>
      <c r="J189" s="246"/>
      <c r="K189" s="244"/>
      <c r="L189" s="245"/>
      <c r="M189" s="245"/>
      <c r="N189" s="246"/>
      <c r="O189" s="244"/>
      <c r="P189" s="245"/>
      <c r="Q189" s="245"/>
      <c r="R189" s="402"/>
      <c r="S189" s="258"/>
      <c r="T189" s="179"/>
      <c r="U189" s="205"/>
      <c r="V189" s="205"/>
      <c r="W189" s="205"/>
      <c r="X189" s="205"/>
      <c r="Y189" s="205"/>
      <c r="Z189" s="205"/>
      <c r="AA189" s="208"/>
      <c r="AB189" s="254" t="s">
        <v>5105</v>
      </c>
      <c r="AC189" s="255"/>
      <c r="AD189" s="255"/>
      <c r="AE189" s="255"/>
      <c r="AF189" s="255"/>
      <c r="AG189" s="256"/>
      <c r="AH189" s="239"/>
      <c r="AI189" s="178"/>
      <c r="AJ189" s="179"/>
      <c r="AK189" s="205"/>
      <c r="AL189" s="205"/>
      <c r="AM189" s="205"/>
      <c r="AN189" s="205"/>
      <c r="AO189" s="205"/>
      <c r="AP189" s="205"/>
      <c r="AQ189" s="205"/>
      <c r="AR189" s="178"/>
      <c r="AS189" s="179"/>
      <c r="AT189" s="205"/>
      <c r="AU189" s="205"/>
      <c r="AV189" s="205"/>
      <c r="AW189" s="205"/>
      <c r="AX189" s="205"/>
      <c r="AY189" s="205"/>
      <c r="AZ189" s="208"/>
      <c r="BA189" s="212"/>
      <c r="BB189" s="213"/>
      <c r="BC189" s="585"/>
      <c r="BD189" s="577"/>
      <c r="BE189" s="166"/>
      <c r="BF189" s="167"/>
    </row>
    <row r="190" spans="1:58" ht="8.1" customHeight="1">
      <c r="A190" s="391"/>
      <c r="B190" s="396"/>
      <c r="C190" s="397"/>
      <c r="D190" s="397"/>
      <c r="E190" s="397"/>
      <c r="F190" s="397"/>
      <c r="G190" s="397"/>
      <c r="H190" s="397"/>
      <c r="I190" s="397"/>
      <c r="J190" s="398"/>
      <c r="K190" s="400"/>
      <c r="L190" s="397"/>
      <c r="M190" s="397"/>
      <c r="N190" s="398"/>
      <c r="O190" s="400"/>
      <c r="P190" s="397"/>
      <c r="Q190" s="397"/>
      <c r="R190" s="403"/>
      <c r="S190" s="259"/>
      <c r="T190" s="181"/>
      <c r="U190" s="206"/>
      <c r="V190" s="206"/>
      <c r="W190" s="206"/>
      <c r="X190" s="206"/>
      <c r="Y190" s="206"/>
      <c r="Z190" s="206"/>
      <c r="AA190" s="209"/>
      <c r="AB190" s="254" t="s">
        <v>5101</v>
      </c>
      <c r="AC190" s="255"/>
      <c r="AD190" s="255"/>
      <c r="AE190" s="255"/>
      <c r="AF190" s="255"/>
      <c r="AG190" s="256"/>
      <c r="AH190" s="239"/>
      <c r="AI190" s="180"/>
      <c r="AJ190" s="181"/>
      <c r="AK190" s="206"/>
      <c r="AL190" s="206"/>
      <c r="AM190" s="206"/>
      <c r="AN190" s="206"/>
      <c r="AO190" s="206"/>
      <c r="AP190" s="206"/>
      <c r="AQ190" s="206"/>
      <c r="AR190" s="180"/>
      <c r="AS190" s="181"/>
      <c r="AT190" s="206"/>
      <c r="AU190" s="206"/>
      <c r="AV190" s="206"/>
      <c r="AW190" s="206"/>
      <c r="AX190" s="206"/>
      <c r="AY190" s="206"/>
      <c r="AZ190" s="209"/>
      <c r="BA190" s="214"/>
      <c r="BB190" s="215"/>
      <c r="BC190" s="83"/>
      <c r="BD190" s="84"/>
      <c r="BE190" s="166"/>
      <c r="BF190" s="167"/>
    </row>
    <row r="191" spans="1:58" ht="8.1" customHeight="1">
      <c r="A191" s="391"/>
      <c r="B191" s="416" t="s">
        <v>5037</v>
      </c>
      <c r="C191" s="417"/>
      <c r="D191" s="407"/>
      <c r="E191" s="407"/>
      <c r="F191" s="407"/>
      <c r="G191" s="407"/>
      <c r="H191" s="407"/>
      <c r="I191" s="407"/>
      <c r="J191" s="407"/>
      <c r="K191" s="241"/>
      <c r="L191" s="242"/>
      <c r="M191" s="242"/>
      <c r="N191" s="243"/>
      <c r="O191" s="241"/>
      <c r="P191" s="242"/>
      <c r="Q191" s="242"/>
      <c r="R191" s="409"/>
      <c r="S191" s="411"/>
      <c r="T191" s="412"/>
      <c r="U191" s="412"/>
      <c r="V191" s="412"/>
      <c r="W191" s="412"/>
      <c r="X191" s="412"/>
      <c r="Y191" s="412"/>
      <c r="Z191" s="412"/>
      <c r="AA191" s="413"/>
      <c r="AB191" s="254" t="s">
        <v>5102</v>
      </c>
      <c r="AC191" s="255"/>
      <c r="AD191" s="255"/>
      <c r="AE191" s="255"/>
      <c r="AF191" s="255"/>
      <c r="AG191" s="256"/>
      <c r="AH191" s="239"/>
      <c r="AI191" s="241"/>
      <c r="AJ191" s="242"/>
      <c r="AK191" s="242"/>
      <c r="AL191" s="242"/>
      <c r="AM191" s="242"/>
      <c r="AN191" s="242"/>
      <c r="AO191" s="242"/>
      <c r="AP191" s="242"/>
      <c r="AQ191" s="243"/>
      <c r="AR191" s="578"/>
      <c r="AS191" s="579"/>
      <c r="AT191" s="579"/>
      <c r="AU191" s="579"/>
      <c r="AV191" s="579"/>
      <c r="AW191" s="579"/>
      <c r="AX191" s="579"/>
      <c r="AY191" s="579"/>
      <c r="AZ191" s="579"/>
      <c r="BA191" s="579"/>
      <c r="BB191" s="580"/>
      <c r="BC191" s="83"/>
      <c r="BD191" s="84"/>
      <c r="BE191" s="166"/>
      <c r="BF191" s="167"/>
    </row>
    <row r="192" spans="1:58" ht="8.1" customHeight="1">
      <c r="A192" s="391"/>
      <c r="B192" s="258"/>
      <c r="C192" s="179"/>
      <c r="D192" s="205"/>
      <c r="E192" s="205"/>
      <c r="F192" s="205"/>
      <c r="G192" s="205"/>
      <c r="H192" s="205"/>
      <c r="I192" s="205"/>
      <c r="J192" s="205"/>
      <c r="K192" s="244"/>
      <c r="L192" s="245"/>
      <c r="M192" s="245"/>
      <c r="N192" s="246"/>
      <c r="O192" s="244"/>
      <c r="P192" s="245"/>
      <c r="Q192" s="245"/>
      <c r="R192" s="402"/>
      <c r="S192" s="212"/>
      <c r="T192" s="414"/>
      <c r="U192" s="414"/>
      <c r="V192" s="414"/>
      <c r="W192" s="414"/>
      <c r="X192" s="414"/>
      <c r="Y192" s="414"/>
      <c r="Z192" s="414"/>
      <c r="AA192" s="213"/>
      <c r="AB192" s="254" t="s">
        <v>5103</v>
      </c>
      <c r="AC192" s="255"/>
      <c r="AD192" s="255"/>
      <c r="AE192" s="255"/>
      <c r="AF192" s="255"/>
      <c r="AG192" s="256"/>
      <c r="AH192" s="239"/>
      <c r="AI192" s="244"/>
      <c r="AJ192" s="245"/>
      <c r="AK192" s="245"/>
      <c r="AL192" s="245"/>
      <c r="AM192" s="245"/>
      <c r="AN192" s="245"/>
      <c r="AO192" s="245"/>
      <c r="AP192" s="245"/>
      <c r="AQ192" s="246"/>
      <c r="AR192" s="578"/>
      <c r="AS192" s="579"/>
      <c r="AT192" s="579"/>
      <c r="AU192" s="579"/>
      <c r="AV192" s="579"/>
      <c r="AW192" s="579"/>
      <c r="AX192" s="579"/>
      <c r="AY192" s="579"/>
      <c r="AZ192" s="579"/>
      <c r="BA192" s="579"/>
      <c r="BB192" s="580"/>
      <c r="BC192" s="83"/>
      <c r="BD192" s="84"/>
      <c r="BE192" s="166"/>
      <c r="BF192" s="167"/>
    </row>
    <row r="193" spans="1:58" ht="8.1" customHeight="1">
      <c r="A193" s="391"/>
      <c r="B193" s="418"/>
      <c r="C193" s="419"/>
      <c r="D193" s="408"/>
      <c r="E193" s="408"/>
      <c r="F193" s="408"/>
      <c r="G193" s="408"/>
      <c r="H193" s="408"/>
      <c r="I193" s="408"/>
      <c r="J193" s="408"/>
      <c r="K193" s="247"/>
      <c r="L193" s="248"/>
      <c r="M193" s="248"/>
      <c r="N193" s="249"/>
      <c r="O193" s="247"/>
      <c r="P193" s="248"/>
      <c r="Q193" s="248"/>
      <c r="R193" s="410"/>
      <c r="S193" s="214"/>
      <c r="T193" s="415"/>
      <c r="U193" s="415"/>
      <c r="V193" s="415"/>
      <c r="W193" s="415"/>
      <c r="X193" s="415"/>
      <c r="Y193" s="415"/>
      <c r="Z193" s="415"/>
      <c r="AA193" s="215"/>
      <c r="AB193" s="404"/>
      <c r="AC193" s="405"/>
      <c r="AD193" s="405"/>
      <c r="AE193" s="405"/>
      <c r="AF193" s="405"/>
      <c r="AG193" s="406"/>
      <c r="AH193" s="240"/>
      <c r="AI193" s="247"/>
      <c r="AJ193" s="248"/>
      <c r="AK193" s="248"/>
      <c r="AL193" s="248"/>
      <c r="AM193" s="248"/>
      <c r="AN193" s="248"/>
      <c r="AO193" s="248"/>
      <c r="AP193" s="248"/>
      <c r="AQ193" s="249"/>
      <c r="AR193" s="581"/>
      <c r="AS193" s="582"/>
      <c r="AT193" s="582"/>
      <c r="AU193" s="582"/>
      <c r="AV193" s="582"/>
      <c r="AW193" s="582"/>
      <c r="AX193" s="582"/>
      <c r="AY193" s="582"/>
      <c r="AZ193" s="582"/>
      <c r="BA193" s="582"/>
      <c r="BB193" s="583"/>
      <c r="BC193" s="85"/>
      <c r="BD193" s="86"/>
      <c r="BE193" s="168"/>
      <c r="BF193" s="169"/>
    </row>
    <row r="194" spans="1:58" ht="8.1" customHeight="1">
      <c r="A194" s="391">
        <v>28</v>
      </c>
      <c r="B194" s="392"/>
      <c r="C194" s="393"/>
      <c r="D194" s="393"/>
      <c r="E194" s="393"/>
      <c r="F194" s="393"/>
      <c r="G194" s="393"/>
      <c r="H194" s="393"/>
      <c r="I194" s="393"/>
      <c r="J194" s="394"/>
      <c r="K194" s="399"/>
      <c r="L194" s="393"/>
      <c r="M194" s="393"/>
      <c r="N194" s="394"/>
      <c r="O194" s="399"/>
      <c r="P194" s="393"/>
      <c r="Q194" s="393"/>
      <c r="R194" s="401"/>
      <c r="S194" s="257" t="s">
        <v>5060</v>
      </c>
      <c r="T194" s="177"/>
      <c r="U194" s="204"/>
      <c r="V194" s="204"/>
      <c r="W194" s="204"/>
      <c r="X194" s="204"/>
      <c r="Y194" s="204"/>
      <c r="Z194" s="204"/>
      <c r="AA194" s="207"/>
      <c r="AB194" s="235" t="s">
        <v>5104</v>
      </c>
      <c r="AC194" s="236"/>
      <c r="AD194" s="236"/>
      <c r="AE194" s="236"/>
      <c r="AF194" s="236"/>
      <c r="AG194" s="237"/>
      <c r="AH194" s="238"/>
      <c r="AI194" s="176" t="s">
        <v>5060</v>
      </c>
      <c r="AJ194" s="177"/>
      <c r="AK194" s="204"/>
      <c r="AL194" s="204"/>
      <c r="AM194" s="204"/>
      <c r="AN194" s="204"/>
      <c r="AO194" s="204"/>
      <c r="AP194" s="204"/>
      <c r="AQ194" s="204"/>
      <c r="AR194" s="176" t="s">
        <v>5060</v>
      </c>
      <c r="AS194" s="177"/>
      <c r="AT194" s="204"/>
      <c r="AU194" s="204"/>
      <c r="AV194" s="204"/>
      <c r="AW194" s="204"/>
      <c r="AX194" s="204"/>
      <c r="AY194" s="204"/>
      <c r="AZ194" s="207"/>
      <c r="BA194" s="210"/>
      <c r="BB194" s="211"/>
      <c r="BC194" s="584"/>
      <c r="BD194" s="576"/>
      <c r="BE194" s="164"/>
      <c r="BF194" s="165"/>
    </row>
    <row r="195" spans="1:58" ht="8.1" customHeight="1">
      <c r="A195" s="391"/>
      <c r="B195" s="395"/>
      <c r="C195" s="245"/>
      <c r="D195" s="245"/>
      <c r="E195" s="245"/>
      <c r="F195" s="245"/>
      <c r="G195" s="245"/>
      <c r="H195" s="245"/>
      <c r="I195" s="245"/>
      <c r="J195" s="246"/>
      <c r="K195" s="244"/>
      <c r="L195" s="245"/>
      <c r="M195" s="245"/>
      <c r="N195" s="246"/>
      <c r="O195" s="244"/>
      <c r="P195" s="245"/>
      <c r="Q195" s="245"/>
      <c r="R195" s="402"/>
      <c r="S195" s="258"/>
      <c r="T195" s="179"/>
      <c r="U195" s="205"/>
      <c r="V195" s="205"/>
      <c r="W195" s="205"/>
      <c r="X195" s="205"/>
      <c r="Y195" s="205"/>
      <c r="Z195" s="205"/>
      <c r="AA195" s="208"/>
      <c r="AB195" s="254" t="s">
        <v>5105</v>
      </c>
      <c r="AC195" s="255"/>
      <c r="AD195" s="255"/>
      <c r="AE195" s="255"/>
      <c r="AF195" s="255"/>
      <c r="AG195" s="256"/>
      <c r="AH195" s="239"/>
      <c r="AI195" s="178"/>
      <c r="AJ195" s="179"/>
      <c r="AK195" s="205"/>
      <c r="AL195" s="205"/>
      <c r="AM195" s="205"/>
      <c r="AN195" s="205"/>
      <c r="AO195" s="205"/>
      <c r="AP195" s="205"/>
      <c r="AQ195" s="205"/>
      <c r="AR195" s="178"/>
      <c r="AS195" s="179"/>
      <c r="AT195" s="205"/>
      <c r="AU195" s="205"/>
      <c r="AV195" s="205"/>
      <c r="AW195" s="205"/>
      <c r="AX195" s="205"/>
      <c r="AY195" s="205"/>
      <c r="AZ195" s="208"/>
      <c r="BA195" s="212"/>
      <c r="BB195" s="213"/>
      <c r="BC195" s="585"/>
      <c r="BD195" s="577"/>
      <c r="BE195" s="166"/>
      <c r="BF195" s="167"/>
    </row>
    <row r="196" spans="1:58" ht="8.1" customHeight="1">
      <c r="A196" s="391"/>
      <c r="B196" s="396"/>
      <c r="C196" s="397"/>
      <c r="D196" s="397"/>
      <c r="E196" s="397"/>
      <c r="F196" s="397"/>
      <c r="G196" s="397"/>
      <c r="H196" s="397"/>
      <c r="I196" s="397"/>
      <c r="J196" s="398"/>
      <c r="K196" s="400"/>
      <c r="L196" s="397"/>
      <c r="M196" s="397"/>
      <c r="N196" s="398"/>
      <c r="O196" s="400"/>
      <c r="P196" s="397"/>
      <c r="Q196" s="397"/>
      <c r="R196" s="403"/>
      <c r="S196" s="259"/>
      <c r="T196" s="181"/>
      <c r="U196" s="206"/>
      <c r="V196" s="206"/>
      <c r="W196" s="206"/>
      <c r="X196" s="206"/>
      <c r="Y196" s="206"/>
      <c r="Z196" s="206"/>
      <c r="AA196" s="209"/>
      <c r="AB196" s="254" t="s">
        <v>5101</v>
      </c>
      <c r="AC196" s="255"/>
      <c r="AD196" s="255"/>
      <c r="AE196" s="255"/>
      <c r="AF196" s="255"/>
      <c r="AG196" s="256"/>
      <c r="AH196" s="239"/>
      <c r="AI196" s="180"/>
      <c r="AJ196" s="181"/>
      <c r="AK196" s="206"/>
      <c r="AL196" s="206"/>
      <c r="AM196" s="206"/>
      <c r="AN196" s="206"/>
      <c r="AO196" s="206"/>
      <c r="AP196" s="206"/>
      <c r="AQ196" s="206"/>
      <c r="AR196" s="180"/>
      <c r="AS196" s="181"/>
      <c r="AT196" s="206"/>
      <c r="AU196" s="206"/>
      <c r="AV196" s="206"/>
      <c r="AW196" s="206"/>
      <c r="AX196" s="206"/>
      <c r="AY196" s="206"/>
      <c r="AZ196" s="209"/>
      <c r="BA196" s="214"/>
      <c r="BB196" s="215"/>
      <c r="BC196" s="83"/>
      <c r="BD196" s="84"/>
      <c r="BE196" s="166"/>
      <c r="BF196" s="167"/>
    </row>
    <row r="197" spans="1:58" ht="8.1" customHeight="1">
      <c r="A197" s="391"/>
      <c r="B197" s="416" t="s">
        <v>5037</v>
      </c>
      <c r="C197" s="417"/>
      <c r="D197" s="407"/>
      <c r="E197" s="407"/>
      <c r="F197" s="407"/>
      <c r="G197" s="407"/>
      <c r="H197" s="407"/>
      <c r="I197" s="407"/>
      <c r="J197" s="407"/>
      <c r="K197" s="241"/>
      <c r="L197" s="242"/>
      <c r="M197" s="242"/>
      <c r="N197" s="243"/>
      <c r="O197" s="241"/>
      <c r="P197" s="242"/>
      <c r="Q197" s="242"/>
      <c r="R197" s="409"/>
      <c r="S197" s="411"/>
      <c r="T197" s="412"/>
      <c r="U197" s="412"/>
      <c r="V197" s="412"/>
      <c r="W197" s="412"/>
      <c r="X197" s="412"/>
      <c r="Y197" s="412"/>
      <c r="Z197" s="412"/>
      <c r="AA197" s="413"/>
      <c r="AB197" s="254" t="s">
        <v>5102</v>
      </c>
      <c r="AC197" s="255"/>
      <c r="AD197" s="255"/>
      <c r="AE197" s="255"/>
      <c r="AF197" s="255"/>
      <c r="AG197" s="256"/>
      <c r="AH197" s="239"/>
      <c r="AI197" s="241"/>
      <c r="AJ197" s="242"/>
      <c r="AK197" s="242"/>
      <c r="AL197" s="242"/>
      <c r="AM197" s="242"/>
      <c r="AN197" s="242"/>
      <c r="AO197" s="242"/>
      <c r="AP197" s="242"/>
      <c r="AQ197" s="243"/>
      <c r="AR197" s="578"/>
      <c r="AS197" s="579"/>
      <c r="AT197" s="579"/>
      <c r="AU197" s="579"/>
      <c r="AV197" s="579"/>
      <c r="AW197" s="579"/>
      <c r="AX197" s="579"/>
      <c r="AY197" s="579"/>
      <c r="AZ197" s="579"/>
      <c r="BA197" s="579"/>
      <c r="BB197" s="580"/>
      <c r="BC197" s="83"/>
      <c r="BD197" s="84"/>
      <c r="BE197" s="166"/>
      <c r="BF197" s="167"/>
    </row>
    <row r="198" spans="1:58" ht="8.1" customHeight="1">
      <c r="A198" s="391"/>
      <c r="B198" s="258"/>
      <c r="C198" s="179"/>
      <c r="D198" s="205"/>
      <c r="E198" s="205"/>
      <c r="F198" s="205"/>
      <c r="G198" s="205"/>
      <c r="H198" s="205"/>
      <c r="I198" s="205"/>
      <c r="J198" s="205"/>
      <c r="K198" s="244"/>
      <c r="L198" s="245"/>
      <c r="M198" s="245"/>
      <c r="N198" s="246"/>
      <c r="O198" s="244"/>
      <c r="P198" s="245"/>
      <c r="Q198" s="245"/>
      <c r="R198" s="402"/>
      <c r="S198" s="212"/>
      <c r="T198" s="414"/>
      <c r="U198" s="414"/>
      <c r="V198" s="414"/>
      <c r="W198" s="414"/>
      <c r="X198" s="414"/>
      <c r="Y198" s="414"/>
      <c r="Z198" s="414"/>
      <c r="AA198" s="213"/>
      <c r="AB198" s="254" t="s">
        <v>5103</v>
      </c>
      <c r="AC198" s="255"/>
      <c r="AD198" s="255"/>
      <c r="AE198" s="255"/>
      <c r="AF198" s="255"/>
      <c r="AG198" s="256"/>
      <c r="AH198" s="239"/>
      <c r="AI198" s="244"/>
      <c r="AJ198" s="245"/>
      <c r="AK198" s="245"/>
      <c r="AL198" s="245"/>
      <c r="AM198" s="245"/>
      <c r="AN198" s="245"/>
      <c r="AO198" s="245"/>
      <c r="AP198" s="245"/>
      <c r="AQ198" s="246"/>
      <c r="AR198" s="578"/>
      <c r="AS198" s="579"/>
      <c r="AT198" s="579"/>
      <c r="AU198" s="579"/>
      <c r="AV198" s="579"/>
      <c r="AW198" s="579"/>
      <c r="AX198" s="579"/>
      <c r="AY198" s="579"/>
      <c r="AZ198" s="579"/>
      <c r="BA198" s="579"/>
      <c r="BB198" s="580"/>
      <c r="BC198" s="83"/>
      <c r="BD198" s="84"/>
      <c r="BE198" s="166"/>
      <c r="BF198" s="167"/>
    </row>
    <row r="199" spans="1:58" ht="8.1" customHeight="1">
      <c r="A199" s="391"/>
      <c r="B199" s="418"/>
      <c r="C199" s="419"/>
      <c r="D199" s="408"/>
      <c r="E199" s="408"/>
      <c r="F199" s="408"/>
      <c r="G199" s="408"/>
      <c r="H199" s="408"/>
      <c r="I199" s="408"/>
      <c r="J199" s="408"/>
      <c r="K199" s="247"/>
      <c r="L199" s="248"/>
      <c r="M199" s="248"/>
      <c r="N199" s="249"/>
      <c r="O199" s="247"/>
      <c r="P199" s="248"/>
      <c r="Q199" s="248"/>
      <c r="R199" s="410"/>
      <c r="S199" s="214"/>
      <c r="T199" s="415"/>
      <c r="U199" s="415"/>
      <c r="V199" s="415"/>
      <c r="W199" s="415"/>
      <c r="X199" s="415"/>
      <c r="Y199" s="415"/>
      <c r="Z199" s="415"/>
      <c r="AA199" s="215"/>
      <c r="AB199" s="404"/>
      <c r="AC199" s="405"/>
      <c r="AD199" s="405"/>
      <c r="AE199" s="405"/>
      <c r="AF199" s="405"/>
      <c r="AG199" s="406"/>
      <c r="AH199" s="240"/>
      <c r="AI199" s="247"/>
      <c r="AJ199" s="248"/>
      <c r="AK199" s="248"/>
      <c r="AL199" s="248"/>
      <c r="AM199" s="248"/>
      <c r="AN199" s="248"/>
      <c r="AO199" s="248"/>
      <c r="AP199" s="248"/>
      <c r="AQ199" s="249"/>
      <c r="AR199" s="581"/>
      <c r="AS199" s="582"/>
      <c r="AT199" s="582"/>
      <c r="AU199" s="582"/>
      <c r="AV199" s="582"/>
      <c r="AW199" s="582"/>
      <c r="AX199" s="582"/>
      <c r="AY199" s="582"/>
      <c r="AZ199" s="582"/>
      <c r="BA199" s="582"/>
      <c r="BB199" s="583"/>
      <c r="BC199" s="85"/>
      <c r="BD199" s="86"/>
      <c r="BE199" s="168"/>
      <c r="BF199" s="169"/>
    </row>
    <row r="200" spans="1:58" ht="8.1" customHeight="1">
      <c r="A200" s="391">
        <v>29</v>
      </c>
      <c r="B200" s="392"/>
      <c r="C200" s="393"/>
      <c r="D200" s="393"/>
      <c r="E200" s="393"/>
      <c r="F200" s="393"/>
      <c r="G200" s="393"/>
      <c r="H200" s="393"/>
      <c r="I200" s="393"/>
      <c r="J200" s="394"/>
      <c r="K200" s="399"/>
      <c r="L200" s="393"/>
      <c r="M200" s="393"/>
      <c r="N200" s="394"/>
      <c r="O200" s="399"/>
      <c r="P200" s="393"/>
      <c r="Q200" s="393"/>
      <c r="R200" s="401"/>
      <c r="S200" s="257" t="s">
        <v>5060</v>
      </c>
      <c r="T200" s="177"/>
      <c r="U200" s="204"/>
      <c r="V200" s="204"/>
      <c r="W200" s="204"/>
      <c r="X200" s="204"/>
      <c r="Y200" s="204"/>
      <c r="Z200" s="204"/>
      <c r="AA200" s="207"/>
      <c r="AB200" s="235" t="s">
        <v>5104</v>
      </c>
      <c r="AC200" s="236"/>
      <c r="AD200" s="236"/>
      <c r="AE200" s="236"/>
      <c r="AF200" s="236"/>
      <c r="AG200" s="237"/>
      <c r="AH200" s="238"/>
      <c r="AI200" s="176" t="s">
        <v>5060</v>
      </c>
      <c r="AJ200" s="177"/>
      <c r="AK200" s="204"/>
      <c r="AL200" s="204"/>
      <c r="AM200" s="204"/>
      <c r="AN200" s="204"/>
      <c r="AO200" s="204"/>
      <c r="AP200" s="204"/>
      <c r="AQ200" s="204"/>
      <c r="AR200" s="176" t="s">
        <v>5060</v>
      </c>
      <c r="AS200" s="177"/>
      <c r="AT200" s="204"/>
      <c r="AU200" s="204"/>
      <c r="AV200" s="204"/>
      <c r="AW200" s="204"/>
      <c r="AX200" s="204"/>
      <c r="AY200" s="204"/>
      <c r="AZ200" s="207"/>
      <c r="BA200" s="210"/>
      <c r="BB200" s="211"/>
      <c r="BC200" s="584"/>
      <c r="BD200" s="576"/>
      <c r="BE200" s="164"/>
      <c r="BF200" s="165"/>
    </row>
    <row r="201" spans="1:58" ht="8.1" customHeight="1">
      <c r="A201" s="391"/>
      <c r="B201" s="395"/>
      <c r="C201" s="245"/>
      <c r="D201" s="245"/>
      <c r="E201" s="245"/>
      <c r="F201" s="245"/>
      <c r="G201" s="245"/>
      <c r="H201" s="245"/>
      <c r="I201" s="245"/>
      <c r="J201" s="246"/>
      <c r="K201" s="244"/>
      <c r="L201" s="245"/>
      <c r="M201" s="245"/>
      <c r="N201" s="246"/>
      <c r="O201" s="244"/>
      <c r="P201" s="245"/>
      <c r="Q201" s="245"/>
      <c r="R201" s="402"/>
      <c r="S201" s="258"/>
      <c r="T201" s="179"/>
      <c r="U201" s="205"/>
      <c r="V201" s="205"/>
      <c r="W201" s="205"/>
      <c r="X201" s="205"/>
      <c r="Y201" s="205"/>
      <c r="Z201" s="205"/>
      <c r="AA201" s="208"/>
      <c r="AB201" s="254" t="s">
        <v>5105</v>
      </c>
      <c r="AC201" s="255"/>
      <c r="AD201" s="255"/>
      <c r="AE201" s="255"/>
      <c r="AF201" s="255"/>
      <c r="AG201" s="256"/>
      <c r="AH201" s="239"/>
      <c r="AI201" s="178"/>
      <c r="AJ201" s="179"/>
      <c r="AK201" s="205"/>
      <c r="AL201" s="205"/>
      <c r="AM201" s="205"/>
      <c r="AN201" s="205"/>
      <c r="AO201" s="205"/>
      <c r="AP201" s="205"/>
      <c r="AQ201" s="205"/>
      <c r="AR201" s="178"/>
      <c r="AS201" s="179"/>
      <c r="AT201" s="205"/>
      <c r="AU201" s="205"/>
      <c r="AV201" s="205"/>
      <c r="AW201" s="205"/>
      <c r="AX201" s="205"/>
      <c r="AY201" s="205"/>
      <c r="AZ201" s="208"/>
      <c r="BA201" s="212"/>
      <c r="BB201" s="213"/>
      <c r="BC201" s="585"/>
      <c r="BD201" s="577"/>
      <c r="BE201" s="166"/>
      <c r="BF201" s="167"/>
    </row>
    <row r="202" spans="1:58" ht="8.1" customHeight="1">
      <c r="A202" s="391"/>
      <c r="B202" s="396"/>
      <c r="C202" s="397"/>
      <c r="D202" s="397"/>
      <c r="E202" s="397"/>
      <c r="F202" s="397"/>
      <c r="G202" s="397"/>
      <c r="H202" s="397"/>
      <c r="I202" s="397"/>
      <c r="J202" s="398"/>
      <c r="K202" s="400"/>
      <c r="L202" s="397"/>
      <c r="M202" s="397"/>
      <c r="N202" s="398"/>
      <c r="O202" s="400"/>
      <c r="P202" s="397"/>
      <c r="Q202" s="397"/>
      <c r="R202" s="403"/>
      <c r="S202" s="259"/>
      <c r="T202" s="181"/>
      <c r="U202" s="206"/>
      <c r="V202" s="206"/>
      <c r="W202" s="206"/>
      <c r="X202" s="206"/>
      <c r="Y202" s="206"/>
      <c r="Z202" s="206"/>
      <c r="AA202" s="209"/>
      <c r="AB202" s="254" t="s">
        <v>5101</v>
      </c>
      <c r="AC202" s="255"/>
      <c r="AD202" s="255"/>
      <c r="AE202" s="255"/>
      <c r="AF202" s="255"/>
      <c r="AG202" s="256"/>
      <c r="AH202" s="239"/>
      <c r="AI202" s="180"/>
      <c r="AJ202" s="181"/>
      <c r="AK202" s="206"/>
      <c r="AL202" s="206"/>
      <c r="AM202" s="206"/>
      <c r="AN202" s="206"/>
      <c r="AO202" s="206"/>
      <c r="AP202" s="206"/>
      <c r="AQ202" s="206"/>
      <c r="AR202" s="180"/>
      <c r="AS202" s="181"/>
      <c r="AT202" s="206"/>
      <c r="AU202" s="206"/>
      <c r="AV202" s="206"/>
      <c r="AW202" s="206"/>
      <c r="AX202" s="206"/>
      <c r="AY202" s="206"/>
      <c r="AZ202" s="209"/>
      <c r="BA202" s="214"/>
      <c r="BB202" s="215"/>
      <c r="BC202" s="83"/>
      <c r="BD202" s="84"/>
      <c r="BE202" s="166"/>
      <c r="BF202" s="167"/>
    </row>
    <row r="203" spans="1:58" ht="8.1" customHeight="1">
      <c r="A203" s="391"/>
      <c r="B203" s="416" t="s">
        <v>5037</v>
      </c>
      <c r="C203" s="417"/>
      <c r="D203" s="407"/>
      <c r="E203" s="407"/>
      <c r="F203" s="407"/>
      <c r="G203" s="407"/>
      <c r="H203" s="407"/>
      <c r="I203" s="407"/>
      <c r="J203" s="407"/>
      <c r="K203" s="241"/>
      <c r="L203" s="242"/>
      <c r="M203" s="242"/>
      <c r="N203" s="243"/>
      <c r="O203" s="241"/>
      <c r="P203" s="242"/>
      <c r="Q203" s="242"/>
      <c r="R203" s="409"/>
      <c r="S203" s="411"/>
      <c r="T203" s="412"/>
      <c r="U203" s="412"/>
      <c r="V203" s="412"/>
      <c r="W203" s="412"/>
      <c r="X203" s="412"/>
      <c r="Y203" s="412"/>
      <c r="Z203" s="412"/>
      <c r="AA203" s="413"/>
      <c r="AB203" s="254" t="s">
        <v>5102</v>
      </c>
      <c r="AC203" s="255"/>
      <c r="AD203" s="255"/>
      <c r="AE203" s="255"/>
      <c r="AF203" s="255"/>
      <c r="AG203" s="256"/>
      <c r="AH203" s="239"/>
      <c r="AI203" s="241"/>
      <c r="AJ203" s="242"/>
      <c r="AK203" s="242"/>
      <c r="AL203" s="242"/>
      <c r="AM203" s="242"/>
      <c r="AN203" s="242"/>
      <c r="AO203" s="242"/>
      <c r="AP203" s="242"/>
      <c r="AQ203" s="243"/>
      <c r="AR203" s="578"/>
      <c r="AS203" s="579"/>
      <c r="AT203" s="579"/>
      <c r="AU203" s="579"/>
      <c r="AV203" s="579"/>
      <c r="AW203" s="579"/>
      <c r="AX203" s="579"/>
      <c r="AY203" s="579"/>
      <c r="AZ203" s="579"/>
      <c r="BA203" s="579"/>
      <c r="BB203" s="580"/>
      <c r="BC203" s="83"/>
      <c r="BD203" s="84"/>
      <c r="BE203" s="166"/>
      <c r="BF203" s="167"/>
    </row>
    <row r="204" spans="1:58" ht="8.1" customHeight="1">
      <c r="A204" s="391"/>
      <c r="B204" s="258"/>
      <c r="C204" s="179"/>
      <c r="D204" s="205"/>
      <c r="E204" s="205"/>
      <c r="F204" s="205"/>
      <c r="G204" s="205"/>
      <c r="H204" s="205"/>
      <c r="I204" s="205"/>
      <c r="J204" s="205"/>
      <c r="K204" s="244"/>
      <c r="L204" s="245"/>
      <c r="M204" s="245"/>
      <c r="N204" s="246"/>
      <c r="O204" s="244"/>
      <c r="P204" s="245"/>
      <c r="Q204" s="245"/>
      <c r="R204" s="402"/>
      <c r="S204" s="212"/>
      <c r="T204" s="414"/>
      <c r="U204" s="414"/>
      <c r="V204" s="414"/>
      <c r="W204" s="414"/>
      <c r="X204" s="414"/>
      <c r="Y204" s="414"/>
      <c r="Z204" s="414"/>
      <c r="AA204" s="213"/>
      <c r="AB204" s="254" t="s">
        <v>5103</v>
      </c>
      <c r="AC204" s="255"/>
      <c r="AD204" s="255"/>
      <c r="AE204" s="255"/>
      <c r="AF204" s="255"/>
      <c r="AG204" s="256"/>
      <c r="AH204" s="239"/>
      <c r="AI204" s="244"/>
      <c r="AJ204" s="245"/>
      <c r="AK204" s="245"/>
      <c r="AL204" s="245"/>
      <c r="AM204" s="245"/>
      <c r="AN204" s="245"/>
      <c r="AO204" s="245"/>
      <c r="AP204" s="245"/>
      <c r="AQ204" s="246"/>
      <c r="AR204" s="578"/>
      <c r="AS204" s="579"/>
      <c r="AT204" s="579"/>
      <c r="AU204" s="579"/>
      <c r="AV204" s="579"/>
      <c r="AW204" s="579"/>
      <c r="AX204" s="579"/>
      <c r="AY204" s="579"/>
      <c r="AZ204" s="579"/>
      <c r="BA204" s="579"/>
      <c r="BB204" s="580"/>
      <c r="BC204" s="83"/>
      <c r="BD204" s="84"/>
      <c r="BE204" s="166"/>
      <c r="BF204" s="167"/>
    </row>
    <row r="205" spans="1:58" ht="8.1" customHeight="1">
      <c r="A205" s="391"/>
      <c r="B205" s="418"/>
      <c r="C205" s="419"/>
      <c r="D205" s="408"/>
      <c r="E205" s="408"/>
      <c r="F205" s="408"/>
      <c r="G205" s="408"/>
      <c r="H205" s="408"/>
      <c r="I205" s="408"/>
      <c r="J205" s="408"/>
      <c r="K205" s="247"/>
      <c r="L205" s="248"/>
      <c r="M205" s="248"/>
      <c r="N205" s="249"/>
      <c r="O205" s="247"/>
      <c r="P205" s="248"/>
      <c r="Q205" s="248"/>
      <c r="R205" s="410"/>
      <c r="S205" s="214"/>
      <c r="T205" s="415"/>
      <c r="U205" s="415"/>
      <c r="V205" s="415"/>
      <c r="W205" s="415"/>
      <c r="X205" s="415"/>
      <c r="Y205" s="415"/>
      <c r="Z205" s="415"/>
      <c r="AA205" s="215"/>
      <c r="AB205" s="404"/>
      <c r="AC205" s="405"/>
      <c r="AD205" s="405"/>
      <c r="AE205" s="405"/>
      <c r="AF205" s="405"/>
      <c r="AG205" s="406"/>
      <c r="AH205" s="240"/>
      <c r="AI205" s="247"/>
      <c r="AJ205" s="248"/>
      <c r="AK205" s="248"/>
      <c r="AL205" s="248"/>
      <c r="AM205" s="248"/>
      <c r="AN205" s="248"/>
      <c r="AO205" s="248"/>
      <c r="AP205" s="248"/>
      <c r="AQ205" s="249"/>
      <c r="AR205" s="581"/>
      <c r="AS205" s="582"/>
      <c r="AT205" s="582"/>
      <c r="AU205" s="582"/>
      <c r="AV205" s="582"/>
      <c r="AW205" s="582"/>
      <c r="AX205" s="582"/>
      <c r="AY205" s="582"/>
      <c r="AZ205" s="582"/>
      <c r="BA205" s="582"/>
      <c r="BB205" s="583"/>
      <c r="BC205" s="85"/>
      <c r="BD205" s="86"/>
      <c r="BE205" s="168"/>
      <c r="BF205" s="169"/>
    </row>
    <row r="206" spans="1:58" ht="8.1" customHeight="1">
      <c r="A206" s="391">
        <v>30</v>
      </c>
      <c r="B206" s="392"/>
      <c r="C206" s="393"/>
      <c r="D206" s="393"/>
      <c r="E206" s="393"/>
      <c r="F206" s="393"/>
      <c r="G206" s="393"/>
      <c r="H206" s="393"/>
      <c r="I206" s="393"/>
      <c r="J206" s="394"/>
      <c r="K206" s="399"/>
      <c r="L206" s="393"/>
      <c r="M206" s="393"/>
      <c r="N206" s="394"/>
      <c r="O206" s="399"/>
      <c r="P206" s="393"/>
      <c r="Q206" s="393"/>
      <c r="R206" s="401"/>
      <c r="S206" s="257" t="s">
        <v>5060</v>
      </c>
      <c r="T206" s="177"/>
      <c r="U206" s="204"/>
      <c r="V206" s="204"/>
      <c r="W206" s="204"/>
      <c r="X206" s="204"/>
      <c r="Y206" s="204"/>
      <c r="Z206" s="204"/>
      <c r="AA206" s="207"/>
      <c r="AB206" s="235" t="s">
        <v>5104</v>
      </c>
      <c r="AC206" s="236"/>
      <c r="AD206" s="236"/>
      <c r="AE206" s="236"/>
      <c r="AF206" s="236"/>
      <c r="AG206" s="237"/>
      <c r="AH206" s="238"/>
      <c r="AI206" s="176" t="s">
        <v>5060</v>
      </c>
      <c r="AJ206" s="177"/>
      <c r="AK206" s="204"/>
      <c r="AL206" s="204"/>
      <c r="AM206" s="204"/>
      <c r="AN206" s="204"/>
      <c r="AO206" s="204"/>
      <c r="AP206" s="204"/>
      <c r="AQ206" s="204"/>
      <c r="AR206" s="176" t="s">
        <v>5060</v>
      </c>
      <c r="AS206" s="177"/>
      <c r="AT206" s="204"/>
      <c r="AU206" s="204"/>
      <c r="AV206" s="204"/>
      <c r="AW206" s="204"/>
      <c r="AX206" s="204"/>
      <c r="AY206" s="204"/>
      <c r="AZ206" s="207"/>
      <c r="BA206" s="210"/>
      <c r="BB206" s="211"/>
      <c r="BC206" s="584"/>
      <c r="BD206" s="576"/>
      <c r="BE206" s="164"/>
      <c r="BF206" s="165"/>
    </row>
    <row r="207" spans="1:58" ht="8.1" customHeight="1">
      <c r="A207" s="391"/>
      <c r="B207" s="395"/>
      <c r="C207" s="245"/>
      <c r="D207" s="245"/>
      <c r="E207" s="245"/>
      <c r="F207" s="245"/>
      <c r="G207" s="245"/>
      <c r="H207" s="245"/>
      <c r="I207" s="245"/>
      <c r="J207" s="246"/>
      <c r="K207" s="244"/>
      <c r="L207" s="245"/>
      <c r="M207" s="245"/>
      <c r="N207" s="246"/>
      <c r="O207" s="244"/>
      <c r="P207" s="245"/>
      <c r="Q207" s="245"/>
      <c r="R207" s="402"/>
      <c r="S207" s="258"/>
      <c r="T207" s="179"/>
      <c r="U207" s="205"/>
      <c r="V207" s="205"/>
      <c r="W207" s="205"/>
      <c r="X207" s="205"/>
      <c r="Y207" s="205"/>
      <c r="Z207" s="205"/>
      <c r="AA207" s="208"/>
      <c r="AB207" s="254" t="s">
        <v>5105</v>
      </c>
      <c r="AC207" s="255"/>
      <c r="AD207" s="255"/>
      <c r="AE207" s="255"/>
      <c r="AF207" s="255"/>
      <c r="AG207" s="256"/>
      <c r="AH207" s="239"/>
      <c r="AI207" s="178"/>
      <c r="AJ207" s="179"/>
      <c r="AK207" s="205"/>
      <c r="AL207" s="205"/>
      <c r="AM207" s="205"/>
      <c r="AN207" s="205"/>
      <c r="AO207" s="205"/>
      <c r="AP207" s="205"/>
      <c r="AQ207" s="205"/>
      <c r="AR207" s="178"/>
      <c r="AS207" s="179"/>
      <c r="AT207" s="205"/>
      <c r="AU207" s="205"/>
      <c r="AV207" s="205"/>
      <c r="AW207" s="205"/>
      <c r="AX207" s="205"/>
      <c r="AY207" s="205"/>
      <c r="AZ207" s="208"/>
      <c r="BA207" s="212"/>
      <c r="BB207" s="213"/>
      <c r="BC207" s="585"/>
      <c r="BD207" s="577"/>
      <c r="BE207" s="166"/>
      <c r="BF207" s="167"/>
    </row>
    <row r="208" spans="1:58" ht="8.1" customHeight="1">
      <c r="A208" s="391"/>
      <c r="B208" s="396"/>
      <c r="C208" s="397"/>
      <c r="D208" s="397"/>
      <c r="E208" s="397"/>
      <c r="F208" s="397"/>
      <c r="G208" s="397"/>
      <c r="H208" s="397"/>
      <c r="I208" s="397"/>
      <c r="J208" s="398"/>
      <c r="K208" s="400"/>
      <c r="L208" s="397"/>
      <c r="M208" s="397"/>
      <c r="N208" s="398"/>
      <c r="O208" s="400"/>
      <c r="P208" s="397"/>
      <c r="Q208" s="397"/>
      <c r="R208" s="403"/>
      <c r="S208" s="259"/>
      <c r="T208" s="181"/>
      <c r="U208" s="206"/>
      <c r="V208" s="206"/>
      <c r="W208" s="206"/>
      <c r="X208" s="206"/>
      <c r="Y208" s="206"/>
      <c r="Z208" s="206"/>
      <c r="AA208" s="209"/>
      <c r="AB208" s="254" t="s">
        <v>5101</v>
      </c>
      <c r="AC208" s="255"/>
      <c r="AD208" s="255"/>
      <c r="AE208" s="255"/>
      <c r="AF208" s="255"/>
      <c r="AG208" s="256"/>
      <c r="AH208" s="239"/>
      <c r="AI208" s="180"/>
      <c r="AJ208" s="181"/>
      <c r="AK208" s="206"/>
      <c r="AL208" s="206"/>
      <c r="AM208" s="206"/>
      <c r="AN208" s="206"/>
      <c r="AO208" s="206"/>
      <c r="AP208" s="206"/>
      <c r="AQ208" s="206"/>
      <c r="AR208" s="180"/>
      <c r="AS208" s="181"/>
      <c r="AT208" s="206"/>
      <c r="AU208" s="206"/>
      <c r="AV208" s="206"/>
      <c r="AW208" s="206"/>
      <c r="AX208" s="206"/>
      <c r="AY208" s="206"/>
      <c r="AZ208" s="209"/>
      <c r="BA208" s="214"/>
      <c r="BB208" s="215"/>
      <c r="BC208" s="83"/>
      <c r="BD208" s="84"/>
      <c r="BE208" s="166"/>
      <c r="BF208" s="167"/>
    </row>
    <row r="209" spans="1:58" ht="8.1" customHeight="1">
      <c r="A209" s="391"/>
      <c r="B209" s="416" t="s">
        <v>5037</v>
      </c>
      <c r="C209" s="417"/>
      <c r="D209" s="407"/>
      <c r="E209" s="407"/>
      <c r="F209" s="407"/>
      <c r="G209" s="407"/>
      <c r="H209" s="407"/>
      <c r="I209" s="407"/>
      <c r="J209" s="407"/>
      <c r="K209" s="241"/>
      <c r="L209" s="242"/>
      <c r="M209" s="242"/>
      <c r="N209" s="243"/>
      <c r="O209" s="241"/>
      <c r="P209" s="242"/>
      <c r="Q209" s="242"/>
      <c r="R209" s="409"/>
      <c r="S209" s="411"/>
      <c r="T209" s="412"/>
      <c r="U209" s="412"/>
      <c r="V209" s="412"/>
      <c r="W209" s="412"/>
      <c r="X209" s="412"/>
      <c r="Y209" s="412"/>
      <c r="Z209" s="412"/>
      <c r="AA209" s="413"/>
      <c r="AB209" s="254" t="s">
        <v>5102</v>
      </c>
      <c r="AC209" s="255"/>
      <c r="AD209" s="255"/>
      <c r="AE209" s="255"/>
      <c r="AF209" s="255"/>
      <c r="AG209" s="256"/>
      <c r="AH209" s="239"/>
      <c r="AI209" s="241"/>
      <c r="AJ209" s="242"/>
      <c r="AK209" s="242"/>
      <c r="AL209" s="242"/>
      <c r="AM209" s="242"/>
      <c r="AN209" s="242"/>
      <c r="AO209" s="242"/>
      <c r="AP209" s="242"/>
      <c r="AQ209" s="243"/>
      <c r="AR209" s="578"/>
      <c r="AS209" s="579"/>
      <c r="AT209" s="579"/>
      <c r="AU209" s="579"/>
      <c r="AV209" s="579"/>
      <c r="AW209" s="579"/>
      <c r="AX209" s="579"/>
      <c r="AY209" s="579"/>
      <c r="AZ209" s="579"/>
      <c r="BA209" s="579"/>
      <c r="BB209" s="580"/>
      <c r="BC209" s="83"/>
      <c r="BD209" s="84"/>
      <c r="BE209" s="166"/>
      <c r="BF209" s="167"/>
    </row>
    <row r="210" spans="1:58" ht="8.1" customHeight="1">
      <c r="A210" s="391"/>
      <c r="B210" s="258"/>
      <c r="C210" s="179"/>
      <c r="D210" s="205"/>
      <c r="E210" s="205"/>
      <c r="F210" s="205"/>
      <c r="G210" s="205"/>
      <c r="H210" s="205"/>
      <c r="I210" s="205"/>
      <c r="J210" s="205"/>
      <c r="K210" s="244"/>
      <c r="L210" s="245"/>
      <c r="M210" s="245"/>
      <c r="N210" s="246"/>
      <c r="O210" s="244"/>
      <c r="P210" s="245"/>
      <c r="Q210" s="245"/>
      <c r="R210" s="402"/>
      <c r="S210" s="212"/>
      <c r="T210" s="414"/>
      <c r="U210" s="414"/>
      <c r="V210" s="414"/>
      <c r="W210" s="414"/>
      <c r="X210" s="414"/>
      <c r="Y210" s="414"/>
      <c r="Z210" s="414"/>
      <c r="AA210" s="213"/>
      <c r="AB210" s="254" t="s">
        <v>5103</v>
      </c>
      <c r="AC210" s="255"/>
      <c r="AD210" s="255"/>
      <c r="AE210" s="255"/>
      <c r="AF210" s="255"/>
      <c r="AG210" s="256"/>
      <c r="AH210" s="239"/>
      <c r="AI210" s="244"/>
      <c r="AJ210" s="245"/>
      <c r="AK210" s="245"/>
      <c r="AL210" s="245"/>
      <c r="AM210" s="245"/>
      <c r="AN210" s="245"/>
      <c r="AO210" s="245"/>
      <c r="AP210" s="245"/>
      <c r="AQ210" s="246"/>
      <c r="AR210" s="578"/>
      <c r="AS210" s="579"/>
      <c r="AT210" s="579"/>
      <c r="AU210" s="579"/>
      <c r="AV210" s="579"/>
      <c r="AW210" s="579"/>
      <c r="AX210" s="579"/>
      <c r="AY210" s="579"/>
      <c r="AZ210" s="579"/>
      <c r="BA210" s="579"/>
      <c r="BB210" s="580"/>
      <c r="BC210" s="83"/>
      <c r="BD210" s="84"/>
      <c r="BE210" s="166"/>
      <c r="BF210" s="167"/>
    </row>
    <row r="211" spans="1:58" ht="8.1" customHeight="1">
      <c r="A211" s="391"/>
      <c r="B211" s="418"/>
      <c r="C211" s="419"/>
      <c r="D211" s="408"/>
      <c r="E211" s="408"/>
      <c r="F211" s="408"/>
      <c r="G211" s="408"/>
      <c r="H211" s="408"/>
      <c r="I211" s="408"/>
      <c r="J211" s="408"/>
      <c r="K211" s="247"/>
      <c r="L211" s="248"/>
      <c r="M211" s="248"/>
      <c r="N211" s="249"/>
      <c r="O211" s="247"/>
      <c r="P211" s="248"/>
      <c r="Q211" s="248"/>
      <c r="R211" s="410"/>
      <c r="S211" s="214"/>
      <c r="T211" s="415"/>
      <c r="U211" s="415"/>
      <c r="V211" s="415"/>
      <c r="W211" s="415"/>
      <c r="X211" s="415"/>
      <c r="Y211" s="415"/>
      <c r="Z211" s="415"/>
      <c r="AA211" s="215"/>
      <c r="AB211" s="404"/>
      <c r="AC211" s="405"/>
      <c r="AD211" s="405"/>
      <c r="AE211" s="405"/>
      <c r="AF211" s="405"/>
      <c r="AG211" s="406"/>
      <c r="AH211" s="240"/>
      <c r="AI211" s="247"/>
      <c r="AJ211" s="248"/>
      <c r="AK211" s="248"/>
      <c r="AL211" s="248"/>
      <c r="AM211" s="248"/>
      <c r="AN211" s="248"/>
      <c r="AO211" s="248"/>
      <c r="AP211" s="248"/>
      <c r="AQ211" s="249"/>
      <c r="AR211" s="581"/>
      <c r="AS211" s="582"/>
      <c r="AT211" s="582"/>
      <c r="AU211" s="582"/>
      <c r="AV211" s="582"/>
      <c r="AW211" s="582"/>
      <c r="AX211" s="582"/>
      <c r="AY211" s="582"/>
      <c r="AZ211" s="582"/>
      <c r="BA211" s="582"/>
      <c r="BB211" s="583"/>
      <c r="BC211" s="85"/>
      <c r="BD211" s="86"/>
      <c r="BE211" s="168"/>
      <c r="BF211" s="169"/>
    </row>
    <row r="212" spans="1:58" ht="8.1" customHeight="1">
      <c r="A212" s="391">
        <v>31</v>
      </c>
      <c r="B212" s="392"/>
      <c r="C212" s="393"/>
      <c r="D212" s="393"/>
      <c r="E212" s="393"/>
      <c r="F212" s="393"/>
      <c r="G212" s="393"/>
      <c r="H212" s="393"/>
      <c r="I212" s="393"/>
      <c r="J212" s="394"/>
      <c r="K212" s="399"/>
      <c r="L212" s="393"/>
      <c r="M212" s="393"/>
      <c r="N212" s="394"/>
      <c r="O212" s="399"/>
      <c r="P212" s="393"/>
      <c r="Q212" s="393"/>
      <c r="R212" s="401"/>
      <c r="S212" s="257" t="s">
        <v>5060</v>
      </c>
      <c r="T212" s="177"/>
      <c r="U212" s="204"/>
      <c r="V212" s="204"/>
      <c r="W212" s="204"/>
      <c r="X212" s="204"/>
      <c r="Y212" s="204"/>
      <c r="Z212" s="204"/>
      <c r="AA212" s="207"/>
      <c r="AB212" s="235" t="s">
        <v>5104</v>
      </c>
      <c r="AC212" s="236"/>
      <c r="AD212" s="236"/>
      <c r="AE212" s="236"/>
      <c r="AF212" s="236"/>
      <c r="AG212" s="237"/>
      <c r="AH212" s="238"/>
      <c r="AI212" s="176" t="s">
        <v>5060</v>
      </c>
      <c r="AJ212" s="177"/>
      <c r="AK212" s="204"/>
      <c r="AL212" s="204"/>
      <c r="AM212" s="204"/>
      <c r="AN212" s="204"/>
      <c r="AO212" s="204"/>
      <c r="AP212" s="204"/>
      <c r="AQ212" s="204"/>
      <c r="AR212" s="176" t="s">
        <v>5060</v>
      </c>
      <c r="AS212" s="177"/>
      <c r="AT212" s="204"/>
      <c r="AU212" s="204"/>
      <c r="AV212" s="204"/>
      <c r="AW212" s="204"/>
      <c r="AX212" s="204"/>
      <c r="AY212" s="204"/>
      <c r="AZ212" s="207"/>
      <c r="BA212" s="210"/>
      <c r="BB212" s="211"/>
      <c r="BC212" s="584"/>
      <c r="BD212" s="576"/>
      <c r="BE212" s="164"/>
      <c r="BF212" s="165"/>
    </row>
    <row r="213" spans="1:58" ht="8.1" customHeight="1">
      <c r="A213" s="391"/>
      <c r="B213" s="395"/>
      <c r="C213" s="245"/>
      <c r="D213" s="245"/>
      <c r="E213" s="245"/>
      <c r="F213" s="245"/>
      <c r="G213" s="245"/>
      <c r="H213" s="245"/>
      <c r="I213" s="245"/>
      <c r="J213" s="246"/>
      <c r="K213" s="244"/>
      <c r="L213" s="245"/>
      <c r="M213" s="245"/>
      <c r="N213" s="246"/>
      <c r="O213" s="244"/>
      <c r="P213" s="245"/>
      <c r="Q213" s="245"/>
      <c r="R213" s="402"/>
      <c r="S213" s="258"/>
      <c r="T213" s="179"/>
      <c r="U213" s="205"/>
      <c r="V213" s="205"/>
      <c r="W213" s="205"/>
      <c r="X213" s="205"/>
      <c r="Y213" s="205"/>
      <c r="Z213" s="205"/>
      <c r="AA213" s="208"/>
      <c r="AB213" s="254" t="s">
        <v>5105</v>
      </c>
      <c r="AC213" s="255"/>
      <c r="AD213" s="255"/>
      <c r="AE213" s="255"/>
      <c r="AF213" s="255"/>
      <c r="AG213" s="256"/>
      <c r="AH213" s="239"/>
      <c r="AI213" s="178"/>
      <c r="AJ213" s="179"/>
      <c r="AK213" s="205"/>
      <c r="AL213" s="205"/>
      <c r="AM213" s="205"/>
      <c r="AN213" s="205"/>
      <c r="AO213" s="205"/>
      <c r="AP213" s="205"/>
      <c r="AQ213" s="205"/>
      <c r="AR213" s="178"/>
      <c r="AS213" s="179"/>
      <c r="AT213" s="205"/>
      <c r="AU213" s="205"/>
      <c r="AV213" s="205"/>
      <c r="AW213" s="205"/>
      <c r="AX213" s="205"/>
      <c r="AY213" s="205"/>
      <c r="AZ213" s="208"/>
      <c r="BA213" s="212"/>
      <c r="BB213" s="213"/>
      <c r="BC213" s="585"/>
      <c r="BD213" s="577"/>
      <c r="BE213" s="166"/>
      <c r="BF213" s="167"/>
    </row>
    <row r="214" spans="1:58" ht="8.1" customHeight="1">
      <c r="A214" s="391"/>
      <c r="B214" s="396"/>
      <c r="C214" s="397"/>
      <c r="D214" s="397"/>
      <c r="E214" s="397"/>
      <c r="F214" s="397"/>
      <c r="G214" s="397"/>
      <c r="H214" s="397"/>
      <c r="I214" s="397"/>
      <c r="J214" s="398"/>
      <c r="K214" s="400"/>
      <c r="L214" s="397"/>
      <c r="M214" s="397"/>
      <c r="N214" s="398"/>
      <c r="O214" s="400"/>
      <c r="P214" s="397"/>
      <c r="Q214" s="397"/>
      <c r="R214" s="403"/>
      <c r="S214" s="259"/>
      <c r="T214" s="181"/>
      <c r="U214" s="206"/>
      <c r="V214" s="206"/>
      <c r="W214" s="206"/>
      <c r="X214" s="206"/>
      <c r="Y214" s="206"/>
      <c r="Z214" s="206"/>
      <c r="AA214" s="209"/>
      <c r="AB214" s="254" t="s">
        <v>5101</v>
      </c>
      <c r="AC214" s="255"/>
      <c r="AD214" s="255"/>
      <c r="AE214" s="255"/>
      <c r="AF214" s="255"/>
      <c r="AG214" s="256"/>
      <c r="AH214" s="239"/>
      <c r="AI214" s="180"/>
      <c r="AJ214" s="181"/>
      <c r="AK214" s="206"/>
      <c r="AL214" s="206"/>
      <c r="AM214" s="206"/>
      <c r="AN214" s="206"/>
      <c r="AO214" s="206"/>
      <c r="AP214" s="206"/>
      <c r="AQ214" s="206"/>
      <c r="AR214" s="180"/>
      <c r="AS214" s="181"/>
      <c r="AT214" s="206"/>
      <c r="AU214" s="206"/>
      <c r="AV214" s="206"/>
      <c r="AW214" s="206"/>
      <c r="AX214" s="206"/>
      <c r="AY214" s="206"/>
      <c r="AZ214" s="209"/>
      <c r="BA214" s="214"/>
      <c r="BB214" s="215"/>
      <c r="BC214" s="83"/>
      <c r="BD214" s="84"/>
      <c r="BE214" s="166"/>
      <c r="BF214" s="167"/>
    </row>
    <row r="215" spans="1:58" ht="8.1" customHeight="1">
      <c r="A215" s="391"/>
      <c r="B215" s="416" t="s">
        <v>5037</v>
      </c>
      <c r="C215" s="417"/>
      <c r="D215" s="407"/>
      <c r="E215" s="407"/>
      <c r="F215" s="407"/>
      <c r="G215" s="407"/>
      <c r="H215" s="407"/>
      <c r="I215" s="407"/>
      <c r="J215" s="407"/>
      <c r="K215" s="241"/>
      <c r="L215" s="242"/>
      <c r="M215" s="242"/>
      <c r="N215" s="243"/>
      <c r="O215" s="241"/>
      <c r="P215" s="242"/>
      <c r="Q215" s="242"/>
      <c r="R215" s="409"/>
      <c r="S215" s="411"/>
      <c r="T215" s="412"/>
      <c r="U215" s="412"/>
      <c r="V215" s="412"/>
      <c r="W215" s="412"/>
      <c r="X215" s="412"/>
      <c r="Y215" s="412"/>
      <c r="Z215" s="412"/>
      <c r="AA215" s="413"/>
      <c r="AB215" s="254" t="s">
        <v>5102</v>
      </c>
      <c r="AC215" s="255"/>
      <c r="AD215" s="255"/>
      <c r="AE215" s="255"/>
      <c r="AF215" s="255"/>
      <c r="AG215" s="256"/>
      <c r="AH215" s="239"/>
      <c r="AI215" s="241"/>
      <c r="AJ215" s="242"/>
      <c r="AK215" s="242"/>
      <c r="AL215" s="242"/>
      <c r="AM215" s="242"/>
      <c r="AN215" s="242"/>
      <c r="AO215" s="242"/>
      <c r="AP215" s="242"/>
      <c r="AQ215" s="243"/>
      <c r="AR215" s="578"/>
      <c r="AS215" s="579"/>
      <c r="AT215" s="579"/>
      <c r="AU215" s="579"/>
      <c r="AV215" s="579"/>
      <c r="AW215" s="579"/>
      <c r="AX215" s="579"/>
      <c r="AY215" s="579"/>
      <c r="AZ215" s="579"/>
      <c r="BA215" s="579"/>
      <c r="BB215" s="580"/>
      <c r="BC215" s="83"/>
      <c r="BD215" s="84"/>
      <c r="BE215" s="166"/>
      <c r="BF215" s="167"/>
    </row>
    <row r="216" spans="1:58" ht="8.1" customHeight="1">
      <c r="A216" s="391"/>
      <c r="B216" s="258"/>
      <c r="C216" s="179"/>
      <c r="D216" s="205"/>
      <c r="E216" s="205"/>
      <c r="F216" s="205"/>
      <c r="G216" s="205"/>
      <c r="H216" s="205"/>
      <c r="I216" s="205"/>
      <c r="J216" s="205"/>
      <c r="K216" s="244"/>
      <c r="L216" s="245"/>
      <c r="M216" s="245"/>
      <c r="N216" s="246"/>
      <c r="O216" s="244"/>
      <c r="P216" s="245"/>
      <c r="Q216" s="245"/>
      <c r="R216" s="402"/>
      <c r="S216" s="212"/>
      <c r="T216" s="414"/>
      <c r="U216" s="414"/>
      <c r="V216" s="414"/>
      <c r="W216" s="414"/>
      <c r="X216" s="414"/>
      <c r="Y216" s="414"/>
      <c r="Z216" s="414"/>
      <c r="AA216" s="213"/>
      <c r="AB216" s="254" t="s">
        <v>5103</v>
      </c>
      <c r="AC216" s="255"/>
      <c r="AD216" s="255"/>
      <c r="AE216" s="255"/>
      <c r="AF216" s="255"/>
      <c r="AG216" s="256"/>
      <c r="AH216" s="239"/>
      <c r="AI216" s="244"/>
      <c r="AJ216" s="245"/>
      <c r="AK216" s="245"/>
      <c r="AL216" s="245"/>
      <c r="AM216" s="245"/>
      <c r="AN216" s="245"/>
      <c r="AO216" s="245"/>
      <c r="AP216" s="245"/>
      <c r="AQ216" s="246"/>
      <c r="AR216" s="578"/>
      <c r="AS216" s="579"/>
      <c r="AT216" s="579"/>
      <c r="AU216" s="579"/>
      <c r="AV216" s="579"/>
      <c r="AW216" s="579"/>
      <c r="AX216" s="579"/>
      <c r="AY216" s="579"/>
      <c r="AZ216" s="579"/>
      <c r="BA216" s="579"/>
      <c r="BB216" s="580"/>
      <c r="BC216" s="83"/>
      <c r="BD216" s="84"/>
      <c r="BE216" s="166"/>
      <c r="BF216" s="167"/>
    </row>
    <row r="217" spans="1:58" ht="8.1" customHeight="1">
      <c r="A217" s="391"/>
      <c r="B217" s="418"/>
      <c r="C217" s="419"/>
      <c r="D217" s="408"/>
      <c r="E217" s="408"/>
      <c r="F217" s="408"/>
      <c r="G217" s="408"/>
      <c r="H217" s="408"/>
      <c r="I217" s="408"/>
      <c r="J217" s="408"/>
      <c r="K217" s="247"/>
      <c r="L217" s="248"/>
      <c r="M217" s="248"/>
      <c r="N217" s="249"/>
      <c r="O217" s="247"/>
      <c r="P217" s="248"/>
      <c r="Q217" s="248"/>
      <c r="R217" s="410"/>
      <c r="S217" s="214"/>
      <c r="T217" s="415"/>
      <c r="U217" s="415"/>
      <c r="V217" s="415"/>
      <c r="W217" s="415"/>
      <c r="X217" s="415"/>
      <c r="Y217" s="415"/>
      <c r="Z217" s="415"/>
      <c r="AA217" s="215"/>
      <c r="AB217" s="404"/>
      <c r="AC217" s="405"/>
      <c r="AD217" s="405"/>
      <c r="AE217" s="405"/>
      <c r="AF217" s="405"/>
      <c r="AG217" s="406"/>
      <c r="AH217" s="240"/>
      <c r="AI217" s="247"/>
      <c r="AJ217" s="248"/>
      <c r="AK217" s="248"/>
      <c r="AL217" s="248"/>
      <c r="AM217" s="248"/>
      <c r="AN217" s="248"/>
      <c r="AO217" s="248"/>
      <c r="AP217" s="248"/>
      <c r="AQ217" s="249"/>
      <c r="AR217" s="581"/>
      <c r="AS217" s="582"/>
      <c r="AT217" s="582"/>
      <c r="AU217" s="582"/>
      <c r="AV217" s="582"/>
      <c r="AW217" s="582"/>
      <c r="AX217" s="582"/>
      <c r="AY217" s="582"/>
      <c r="AZ217" s="582"/>
      <c r="BA217" s="582"/>
      <c r="BB217" s="583"/>
      <c r="BC217" s="85"/>
      <c r="BD217" s="86"/>
      <c r="BE217" s="168"/>
      <c r="BF217" s="169"/>
    </row>
    <row r="218" spans="1:58" ht="8.1" customHeight="1">
      <c r="A218" s="391">
        <v>32</v>
      </c>
      <c r="B218" s="392"/>
      <c r="C218" s="393"/>
      <c r="D218" s="393"/>
      <c r="E218" s="393"/>
      <c r="F218" s="393"/>
      <c r="G218" s="393"/>
      <c r="H218" s="393"/>
      <c r="I218" s="393"/>
      <c r="J218" s="394"/>
      <c r="K218" s="399"/>
      <c r="L218" s="393"/>
      <c r="M218" s="393"/>
      <c r="N218" s="394"/>
      <c r="O218" s="399"/>
      <c r="P218" s="393"/>
      <c r="Q218" s="393"/>
      <c r="R218" s="401"/>
      <c r="S218" s="257" t="s">
        <v>5060</v>
      </c>
      <c r="T218" s="177"/>
      <c r="U218" s="204"/>
      <c r="V218" s="204"/>
      <c r="W218" s="204"/>
      <c r="X218" s="204"/>
      <c r="Y218" s="204"/>
      <c r="Z218" s="204"/>
      <c r="AA218" s="207"/>
      <c r="AB218" s="235" t="s">
        <v>5104</v>
      </c>
      <c r="AC218" s="236"/>
      <c r="AD218" s="236"/>
      <c r="AE218" s="236"/>
      <c r="AF218" s="236"/>
      <c r="AG218" s="237"/>
      <c r="AH218" s="238"/>
      <c r="AI218" s="176" t="s">
        <v>5060</v>
      </c>
      <c r="AJ218" s="177"/>
      <c r="AK218" s="204"/>
      <c r="AL218" s="204"/>
      <c r="AM218" s="204"/>
      <c r="AN218" s="204"/>
      <c r="AO218" s="204"/>
      <c r="AP218" s="204"/>
      <c r="AQ218" s="204"/>
      <c r="AR218" s="176" t="s">
        <v>5060</v>
      </c>
      <c r="AS218" s="177"/>
      <c r="AT218" s="204"/>
      <c r="AU218" s="204"/>
      <c r="AV218" s="204"/>
      <c r="AW218" s="204"/>
      <c r="AX218" s="204"/>
      <c r="AY218" s="204"/>
      <c r="AZ218" s="207"/>
      <c r="BA218" s="210"/>
      <c r="BB218" s="211"/>
      <c r="BC218" s="584"/>
      <c r="BD218" s="576"/>
      <c r="BE218" s="164"/>
      <c r="BF218" s="165"/>
    </row>
    <row r="219" spans="1:58" ht="8.1" customHeight="1">
      <c r="A219" s="391"/>
      <c r="B219" s="395"/>
      <c r="C219" s="245"/>
      <c r="D219" s="245"/>
      <c r="E219" s="245"/>
      <c r="F219" s="245"/>
      <c r="G219" s="245"/>
      <c r="H219" s="245"/>
      <c r="I219" s="245"/>
      <c r="J219" s="246"/>
      <c r="K219" s="244"/>
      <c r="L219" s="245"/>
      <c r="M219" s="245"/>
      <c r="N219" s="246"/>
      <c r="O219" s="244"/>
      <c r="P219" s="245"/>
      <c r="Q219" s="245"/>
      <c r="R219" s="402"/>
      <c r="S219" s="258"/>
      <c r="T219" s="179"/>
      <c r="U219" s="205"/>
      <c r="V219" s="205"/>
      <c r="W219" s="205"/>
      <c r="X219" s="205"/>
      <c r="Y219" s="205"/>
      <c r="Z219" s="205"/>
      <c r="AA219" s="208"/>
      <c r="AB219" s="254" t="s">
        <v>5105</v>
      </c>
      <c r="AC219" s="255"/>
      <c r="AD219" s="255"/>
      <c r="AE219" s="255"/>
      <c r="AF219" s="255"/>
      <c r="AG219" s="256"/>
      <c r="AH219" s="239"/>
      <c r="AI219" s="178"/>
      <c r="AJ219" s="179"/>
      <c r="AK219" s="205"/>
      <c r="AL219" s="205"/>
      <c r="AM219" s="205"/>
      <c r="AN219" s="205"/>
      <c r="AO219" s="205"/>
      <c r="AP219" s="205"/>
      <c r="AQ219" s="205"/>
      <c r="AR219" s="178"/>
      <c r="AS219" s="179"/>
      <c r="AT219" s="205"/>
      <c r="AU219" s="205"/>
      <c r="AV219" s="205"/>
      <c r="AW219" s="205"/>
      <c r="AX219" s="205"/>
      <c r="AY219" s="205"/>
      <c r="AZ219" s="208"/>
      <c r="BA219" s="212"/>
      <c r="BB219" s="213"/>
      <c r="BC219" s="585"/>
      <c r="BD219" s="577"/>
      <c r="BE219" s="166"/>
      <c r="BF219" s="167"/>
    </row>
    <row r="220" spans="1:58" ht="8.1" customHeight="1">
      <c r="A220" s="391"/>
      <c r="B220" s="396"/>
      <c r="C220" s="397"/>
      <c r="D220" s="397"/>
      <c r="E220" s="397"/>
      <c r="F220" s="397"/>
      <c r="G220" s="397"/>
      <c r="H220" s="397"/>
      <c r="I220" s="397"/>
      <c r="J220" s="398"/>
      <c r="K220" s="400"/>
      <c r="L220" s="397"/>
      <c r="M220" s="397"/>
      <c r="N220" s="398"/>
      <c r="O220" s="400"/>
      <c r="P220" s="397"/>
      <c r="Q220" s="397"/>
      <c r="R220" s="403"/>
      <c r="S220" s="259"/>
      <c r="T220" s="181"/>
      <c r="U220" s="206"/>
      <c r="V220" s="206"/>
      <c r="W220" s="206"/>
      <c r="X220" s="206"/>
      <c r="Y220" s="206"/>
      <c r="Z220" s="206"/>
      <c r="AA220" s="209"/>
      <c r="AB220" s="254" t="s">
        <v>5101</v>
      </c>
      <c r="AC220" s="255"/>
      <c r="AD220" s="255"/>
      <c r="AE220" s="255"/>
      <c r="AF220" s="255"/>
      <c r="AG220" s="256"/>
      <c r="AH220" s="239"/>
      <c r="AI220" s="180"/>
      <c r="AJ220" s="181"/>
      <c r="AK220" s="206"/>
      <c r="AL220" s="206"/>
      <c r="AM220" s="206"/>
      <c r="AN220" s="206"/>
      <c r="AO220" s="206"/>
      <c r="AP220" s="206"/>
      <c r="AQ220" s="206"/>
      <c r="AR220" s="180"/>
      <c r="AS220" s="181"/>
      <c r="AT220" s="206"/>
      <c r="AU220" s="206"/>
      <c r="AV220" s="206"/>
      <c r="AW220" s="206"/>
      <c r="AX220" s="206"/>
      <c r="AY220" s="206"/>
      <c r="AZ220" s="209"/>
      <c r="BA220" s="214"/>
      <c r="BB220" s="215"/>
      <c r="BC220" s="83"/>
      <c r="BD220" s="84"/>
      <c r="BE220" s="166"/>
      <c r="BF220" s="167"/>
    </row>
    <row r="221" spans="1:58" ht="8.1" customHeight="1">
      <c r="A221" s="391"/>
      <c r="B221" s="416" t="s">
        <v>5037</v>
      </c>
      <c r="C221" s="417"/>
      <c r="D221" s="407"/>
      <c r="E221" s="407"/>
      <c r="F221" s="407"/>
      <c r="G221" s="407"/>
      <c r="H221" s="407"/>
      <c r="I221" s="407"/>
      <c r="J221" s="407"/>
      <c r="K221" s="241"/>
      <c r="L221" s="242"/>
      <c r="M221" s="242"/>
      <c r="N221" s="243"/>
      <c r="O221" s="241"/>
      <c r="P221" s="242"/>
      <c r="Q221" s="242"/>
      <c r="R221" s="409"/>
      <c r="S221" s="411"/>
      <c r="T221" s="412"/>
      <c r="U221" s="412"/>
      <c r="V221" s="412"/>
      <c r="W221" s="412"/>
      <c r="X221" s="412"/>
      <c r="Y221" s="412"/>
      <c r="Z221" s="412"/>
      <c r="AA221" s="413"/>
      <c r="AB221" s="254" t="s">
        <v>5102</v>
      </c>
      <c r="AC221" s="255"/>
      <c r="AD221" s="255"/>
      <c r="AE221" s="255"/>
      <c r="AF221" s="255"/>
      <c r="AG221" s="256"/>
      <c r="AH221" s="239"/>
      <c r="AI221" s="241"/>
      <c r="AJ221" s="242"/>
      <c r="AK221" s="242"/>
      <c r="AL221" s="242"/>
      <c r="AM221" s="242"/>
      <c r="AN221" s="242"/>
      <c r="AO221" s="242"/>
      <c r="AP221" s="242"/>
      <c r="AQ221" s="243"/>
      <c r="AR221" s="578"/>
      <c r="AS221" s="579"/>
      <c r="AT221" s="579"/>
      <c r="AU221" s="579"/>
      <c r="AV221" s="579"/>
      <c r="AW221" s="579"/>
      <c r="AX221" s="579"/>
      <c r="AY221" s="579"/>
      <c r="AZ221" s="579"/>
      <c r="BA221" s="579"/>
      <c r="BB221" s="580"/>
      <c r="BC221" s="83"/>
      <c r="BD221" s="84"/>
      <c r="BE221" s="166"/>
      <c r="BF221" s="167"/>
    </row>
    <row r="222" spans="1:58" ht="8.1" customHeight="1">
      <c r="A222" s="391"/>
      <c r="B222" s="258"/>
      <c r="C222" s="179"/>
      <c r="D222" s="205"/>
      <c r="E222" s="205"/>
      <c r="F222" s="205"/>
      <c r="G222" s="205"/>
      <c r="H222" s="205"/>
      <c r="I222" s="205"/>
      <c r="J222" s="205"/>
      <c r="K222" s="244"/>
      <c r="L222" s="245"/>
      <c r="M222" s="245"/>
      <c r="N222" s="246"/>
      <c r="O222" s="244"/>
      <c r="P222" s="245"/>
      <c r="Q222" s="245"/>
      <c r="R222" s="402"/>
      <c r="S222" s="212"/>
      <c r="T222" s="414"/>
      <c r="U222" s="414"/>
      <c r="V222" s="414"/>
      <c r="W222" s="414"/>
      <c r="X222" s="414"/>
      <c r="Y222" s="414"/>
      <c r="Z222" s="414"/>
      <c r="AA222" s="213"/>
      <c r="AB222" s="254" t="s">
        <v>5103</v>
      </c>
      <c r="AC222" s="255"/>
      <c r="AD222" s="255"/>
      <c r="AE222" s="255"/>
      <c r="AF222" s="255"/>
      <c r="AG222" s="256"/>
      <c r="AH222" s="239"/>
      <c r="AI222" s="244"/>
      <c r="AJ222" s="245"/>
      <c r="AK222" s="245"/>
      <c r="AL222" s="245"/>
      <c r="AM222" s="245"/>
      <c r="AN222" s="245"/>
      <c r="AO222" s="245"/>
      <c r="AP222" s="245"/>
      <c r="AQ222" s="246"/>
      <c r="AR222" s="578"/>
      <c r="AS222" s="579"/>
      <c r="AT222" s="579"/>
      <c r="AU222" s="579"/>
      <c r="AV222" s="579"/>
      <c r="AW222" s="579"/>
      <c r="AX222" s="579"/>
      <c r="AY222" s="579"/>
      <c r="AZ222" s="579"/>
      <c r="BA222" s="579"/>
      <c r="BB222" s="580"/>
      <c r="BC222" s="83"/>
      <c r="BD222" s="84"/>
      <c r="BE222" s="166"/>
      <c r="BF222" s="167"/>
    </row>
    <row r="223" spans="1:58" ht="8.1" customHeight="1">
      <c r="A223" s="391"/>
      <c r="B223" s="418"/>
      <c r="C223" s="419"/>
      <c r="D223" s="408"/>
      <c r="E223" s="408"/>
      <c r="F223" s="408"/>
      <c r="G223" s="408"/>
      <c r="H223" s="408"/>
      <c r="I223" s="408"/>
      <c r="J223" s="408"/>
      <c r="K223" s="247"/>
      <c r="L223" s="248"/>
      <c r="M223" s="248"/>
      <c r="N223" s="249"/>
      <c r="O223" s="247"/>
      <c r="P223" s="248"/>
      <c r="Q223" s="248"/>
      <c r="R223" s="410"/>
      <c r="S223" s="214"/>
      <c r="T223" s="415"/>
      <c r="U223" s="415"/>
      <c r="V223" s="415"/>
      <c r="W223" s="415"/>
      <c r="X223" s="415"/>
      <c r="Y223" s="415"/>
      <c r="Z223" s="415"/>
      <c r="AA223" s="215"/>
      <c r="AB223" s="404"/>
      <c r="AC223" s="405"/>
      <c r="AD223" s="405"/>
      <c r="AE223" s="405"/>
      <c r="AF223" s="405"/>
      <c r="AG223" s="406"/>
      <c r="AH223" s="240"/>
      <c r="AI223" s="247"/>
      <c r="AJ223" s="248"/>
      <c r="AK223" s="248"/>
      <c r="AL223" s="248"/>
      <c r="AM223" s="248"/>
      <c r="AN223" s="248"/>
      <c r="AO223" s="248"/>
      <c r="AP223" s="248"/>
      <c r="AQ223" s="249"/>
      <c r="AR223" s="581"/>
      <c r="AS223" s="582"/>
      <c r="AT223" s="582"/>
      <c r="AU223" s="582"/>
      <c r="AV223" s="582"/>
      <c r="AW223" s="582"/>
      <c r="AX223" s="582"/>
      <c r="AY223" s="582"/>
      <c r="AZ223" s="582"/>
      <c r="BA223" s="582"/>
      <c r="BB223" s="583"/>
      <c r="BC223" s="85"/>
      <c r="BD223" s="86"/>
      <c r="BE223" s="168"/>
      <c r="BF223" s="169"/>
    </row>
    <row r="224" spans="1:58" ht="8.1" customHeight="1">
      <c r="A224" s="391">
        <v>33</v>
      </c>
      <c r="B224" s="392"/>
      <c r="C224" s="393"/>
      <c r="D224" s="393"/>
      <c r="E224" s="393"/>
      <c r="F224" s="393"/>
      <c r="G224" s="393"/>
      <c r="H224" s="393"/>
      <c r="I224" s="393"/>
      <c r="J224" s="394"/>
      <c r="K224" s="399"/>
      <c r="L224" s="393"/>
      <c r="M224" s="393"/>
      <c r="N224" s="394"/>
      <c r="O224" s="399"/>
      <c r="P224" s="393"/>
      <c r="Q224" s="393"/>
      <c r="R224" s="401"/>
      <c r="S224" s="257" t="s">
        <v>5060</v>
      </c>
      <c r="T224" s="177"/>
      <c r="U224" s="204"/>
      <c r="V224" s="204"/>
      <c r="W224" s="204"/>
      <c r="X224" s="204"/>
      <c r="Y224" s="204"/>
      <c r="Z224" s="204"/>
      <c r="AA224" s="207"/>
      <c r="AB224" s="235" t="s">
        <v>5104</v>
      </c>
      <c r="AC224" s="236"/>
      <c r="AD224" s="236"/>
      <c r="AE224" s="236"/>
      <c r="AF224" s="236"/>
      <c r="AG224" s="237"/>
      <c r="AH224" s="238"/>
      <c r="AI224" s="176" t="s">
        <v>5060</v>
      </c>
      <c r="AJ224" s="177"/>
      <c r="AK224" s="204"/>
      <c r="AL224" s="204"/>
      <c r="AM224" s="204"/>
      <c r="AN224" s="204"/>
      <c r="AO224" s="204"/>
      <c r="AP224" s="204"/>
      <c r="AQ224" s="204"/>
      <c r="AR224" s="176" t="s">
        <v>5060</v>
      </c>
      <c r="AS224" s="177"/>
      <c r="AT224" s="204"/>
      <c r="AU224" s="204"/>
      <c r="AV224" s="204"/>
      <c r="AW224" s="204"/>
      <c r="AX224" s="204"/>
      <c r="AY224" s="204"/>
      <c r="AZ224" s="207"/>
      <c r="BA224" s="210"/>
      <c r="BB224" s="211"/>
      <c r="BC224" s="584"/>
      <c r="BD224" s="576"/>
      <c r="BE224" s="164"/>
      <c r="BF224" s="165"/>
    </row>
    <row r="225" spans="1:58" ht="8.1" customHeight="1">
      <c r="A225" s="391"/>
      <c r="B225" s="395"/>
      <c r="C225" s="245"/>
      <c r="D225" s="245"/>
      <c r="E225" s="245"/>
      <c r="F225" s="245"/>
      <c r="G225" s="245"/>
      <c r="H225" s="245"/>
      <c r="I225" s="245"/>
      <c r="J225" s="246"/>
      <c r="K225" s="244"/>
      <c r="L225" s="245"/>
      <c r="M225" s="245"/>
      <c r="N225" s="246"/>
      <c r="O225" s="244"/>
      <c r="P225" s="245"/>
      <c r="Q225" s="245"/>
      <c r="R225" s="402"/>
      <c r="S225" s="258"/>
      <c r="T225" s="179"/>
      <c r="U225" s="205"/>
      <c r="V225" s="205"/>
      <c r="W225" s="205"/>
      <c r="X225" s="205"/>
      <c r="Y225" s="205"/>
      <c r="Z225" s="205"/>
      <c r="AA225" s="208"/>
      <c r="AB225" s="254" t="s">
        <v>5105</v>
      </c>
      <c r="AC225" s="255"/>
      <c r="AD225" s="255"/>
      <c r="AE225" s="255"/>
      <c r="AF225" s="255"/>
      <c r="AG225" s="256"/>
      <c r="AH225" s="239"/>
      <c r="AI225" s="178"/>
      <c r="AJ225" s="179"/>
      <c r="AK225" s="205"/>
      <c r="AL225" s="205"/>
      <c r="AM225" s="205"/>
      <c r="AN225" s="205"/>
      <c r="AO225" s="205"/>
      <c r="AP225" s="205"/>
      <c r="AQ225" s="205"/>
      <c r="AR225" s="178"/>
      <c r="AS225" s="179"/>
      <c r="AT225" s="205"/>
      <c r="AU225" s="205"/>
      <c r="AV225" s="205"/>
      <c r="AW225" s="205"/>
      <c r="AX225" s="205"/>
      <c r="AY225" s="205"/>
      <c r="AZ225" s="208"/>
      <c r="BA225" s="212"/>
      <c r="BB225" s="213"/>
      <c r="BC225" s="585"/>
      <c r="BD225" s="577"/>
      <c r="BE225" s="166"/>
      <c r="BF225" s="167"/>
    </row>
    <row r="226" spans="1:58" ht="8.1" customHeight="1">
      <c r="A226" s="391"/>
      <c r="B226" s="396"/>
      <c r="C226" s="397"/>
      <c r="D226" s="397"/>
      <c r="E226" s="397"/>
      <c r="F226" s="397"/>
      <c r="G226" s="397"/>
      <c r="H226" s="397"/>
      <c r="I226" s="397"/>
      <c r="J226" s="398"/>
      <c r="K226" s="400"/>
      <c r="L226" s="397"/>
      <c r="M226" s="397"/>
      <c r="N226" s="398"/>
      <c r="O226" s="400"/>
      <c r="P226" s="397"/>
      <c r="Q226" s="397"/>
      <c r="R226" s="403"/>
      <c r="S226" s="259"/>
      <c r="T226" s="181"/>
      <c r="U226" s="206"/>
      <c r="V226" s="206"/>
      <c r="W226" s="206"/>
      <c r="X226" s="206"/>
      <c r="Y226" s="206"/>
      <c r="Z226" s="206"/>
      <c r="AA226" s="209"/>
      <c r="AB226" s="254" t="s">
        <v>5101</v>
      </c>
      <c r="AC226" s="255"/>
      <c r="AD226" s="255"/>
      <c r="AE226" s="255"/>
      <c r="AF226" s="255"/>
      <c r="AG226" s="256"/>
      <c r="AH226" s="239"/>
      <c r="AI226" s="180"/>
      <c r="AJ226" s="181"/>
      <c r="AK226" s="206"/>
      <c r="AL226" s="206"/>
      <c r="AM226" s="206"/>
      <c r="AN226" s="206"/>
      <c r="AO226" s="206"/>
      <c r="AP226" s="206"/>
      <c r="AQ226" s="206"/>
      <c r="AR226" s="180"/>
      <c r="AS226" s="181"/>
      <c r="AT226" s="206"/>
      <c r="AU226" s="206"/>
      <c r="AV226" s="206"/>
      <c r="AW226" s="206"/>
      <c r="AX226" s="206"/>
      <c r="AY226" s="206"/>
      <c r="AZ226" s="209"/>
      <c r="BA226" s="214"/>
      <c r="BB226" s="215"/>
      <c r="BC226" s="83"/>
      <c r="BD226" s="84"/>
      <c r="BE226" s="166"/>
      <c r="BF226" s="167"/>
    </row>
    <row r="227" spans="1:58" ht="8.1" customHeight="1">
      <c r="A227" s="391"/>
      <c r="B227" s="416" t="s">
        <v>5037</v>
      </c>
      <c r="C227" s="417"/>
      <c r="D227" s="407"/>
      <c r="E227" s="407"/>
      <c r="F227" s="407"/>
      <c r="G227" s="407"/>
      <c r="H227" s="407"/>
      <c r="I227" s="407"/>
      <c r="J227" s="407"/>
      <c r="K227" s="241"/>
      <c r="L227" s="242"/>
      <c r="M227" s="242"/>
      <c r="N227" s="243"/>
      <c r="O227" s="241"/>
      <c r="P227" s="242"/>
      <c r="Q227" s="242"/>
      <c r="R227" s="409"/>
      <c r="S227" s="411"/>
      <c r="T227" s="412"/>
      <c r="U227" s="412"/>
      <c r="V227" s="412"/>
      <c r="W227" s="412"/>
      <c r="X227" s="412"/>
      <c r="Y227" s="412"/>
      <c r="Z227" s="412"/>
      <c r="AA227" s="413"/>
      <c r="AB227" s="254" t="s">
        <v>5102</v>
      </c>
      <c r="AC227" s="255"/>
      <c r="AD227" s="255"/>
      <c r="AE227" s="255"/>
      <c r="AF227" s="255"/>
      <c r="AG227" s="256"/>
      <c r="AH227" s="239"/>
      <c r="AI227" s="241"/>
      <c r="AJ227" s="242"/>
      <c r="AK227" s="242"/>
      <c r="AL227" s="242"/>
      <c r="AM227" s="242"/>
      <c r="AN227" s="242"/>
      <c r="AO227" s="242"/>
      <c r="AP227" s="242"/>
      <c r="AQ227" s="243"/>
      <c r="AR227" s="578"/>
      <c r="AS227" s="579"/>
      <c r="AT227" s="579"/>
      <c r="AU227" s="579"/>
      <c r="AV227" s="579"/>
      <c r="AW227" s="579"/>
      <c r="AX227" s="579"/>
      <c r="AY227" s="579"/>
      <c r="AZ227" s="579"/>
      <c r="BA227" s="579"/>
      <c r="BB227" s="580"/>
      <c r="BC227" s="83"/>
      <c r="BD227" s="84"/>
      <c r="BE227" s="166"/>
      <c r="BF227" s="167"/>
    </row>
    <row r="228" spans="1:58" ht="8.1" customHeight="1">
      <c r="A228" s="391"/>
      <c r="B228" s="258"/>
      <c r="C228" s="179"/>
      <c r="D228" s="205"/>
      <c r="E228" s="205"/>
      <c r="F228" s="205"/>
      <c r="G228" s="205"/>
      <c r="H228" s="205"/>
      <c r="I228" s="205"/>
      <c r="J228" s="205"/>
      <c r="K228" s="244"/>
      <c r="L228" s="245"/>
      <c r="M228" s="245"/>
      <c r="N228" s="246"/>
      <c r="O228" s="244"/>
      <c r="P228" s="245"/>
      <c r="Q228" s="245"/>
      <c r="R228" s="402"/>
      <c r="S228" s="212"/>
      <c r="T228" s="414"/>
      <c r="U228" s="414"/>
      <c r="V228" s="414"/>
      <c r="W228" s="414"/>
      <c r="X228" s="414"/>
      <c r="Y228" s="414"/>
      <c r="Z228" s="414"/>
      <c r="AA228" s="213"/>
      <c r="AB228" s="254" t="s">
        <v>5103</v>
      </c>
      <c r="AC228" s="255"/>
      <c r="AD228" s="255"/>
      <c r="AE228" s="255"/>
      <c r="AF228" s="255"/>
      <c r="AG228" s="256"/>
      <c r="AH228" s="239"/>
      <c r="AI228" s="244"/>
      <c r="AJ228" s="245"/>
      <c r="AK228" s="245"/>
      <c r="AL228" s="245"/>
      <c r="AM228" s="245"/>
      <c r="AN228" s="245"/>
      <c r="AO228" s="245"/>
      <c r="AP228" s="245"/>
      <c r="AQ228" s="246"/>
      <c r="AR228" s="578"/>
      <c r="AS228" s="579"/>
      <c r="AT228" s="579"/>
      <c r="AU228" s="579"/>
      <c r="AV228" s="579"/>
      <c r="AW228" s="579"/>
      <c r="AX228" s="579"/>
      <c r="AY228" s="579"/>
      <c r="AZ228" s="579"/>
      <c r="BA228" s="579"/>
      <c r="BB228" s="580"/>
      <c r="BC228" s="83"/>
      <c r="BD228" s="84"/>
      <c r="BE228" s="166"/>
      <c r="BF228" s="167"/>
    </row>
    <row r="229" spans="1:58" ht="8.1" customHeight="1">
      <c r="A229" s="391"/>
      <c r="B229" s="418"/>
      <c r="C229" s="419"/>
      <c r="D229" s="408"/>
      <c r="E229" s="408"/>
      <c r="F229" s="408"/>
      <c r="G229" s="408"/>
      <c r="H229" s="408"/>
      <c r="I229" s="408"/>
      <c r="J229" s="408"/>
      <c r="K229" s="247"/>
      <c r="L229" s="248"/>
      <c r="M229" s="248"/>
      <c r="N229" s="249"/>
      <c r="O229" s="247"/>
      <c r="P229" s="248"/>
      <c r="Q229" s="248"/>
      <c r="R229" s="410"/>
      <c r="S229" s="214"/>
      <c r="T229" s="415"/>
      <c r="U229" s="415"/>
      <c r="V229" s="415"/>
      <c r="W229" s="415"/>
      <c r="X229" s="415"/>
      <c r="Y229" s="415"/>
      <c r="Z229" s="415"/>
      <c r="AA229" s="215"/>
      <c r="AB229" s="404"/>
      <c r="AC229" s="405"/>
      <c r="AD229" s="405"/>
      <c r="AE229" s="405"/>
      <c r="AF229" s="405"/>
      <c r="AG229" s="406"/>
      <c r="AH229" s="240"/>
      <c r="AI229" s="247"/>
      <c r="AJ229" s="248"/>
      <c r="AK229" s="248"/>
      <c r="AL229" s="248"/>
      <c r="AM229" s="248"/>
      <c r="AN229" s="248"/>
      <c r="AO229" s="248"/>
      <c r="AP229" s="248"/>
      <c r="AQ229" s="249"/>
      <c r="AR229" s="581"/>
      <c r="AS229" s="582"/>
      <c r="AT229" s="582"/>
      <c r="AU229" s="582"/>
      <c r="AV229" s="582"/>
      <c r="AW229" s="582"/>
      <c r="AX229" s="582"/>
      <c r="AY229" s="582"/>
      <c r="AZ229" s="582"/>
      <c r="BA229" s="582"/>
      <c r="BB229" s="583"/>
      <c r="BC229" s="85"/>
      <c r="BD229" s="86"/>
      <c r="BE229" s="168"/>
      <c r="BF229" s="169"/>
    </row>
    <row r="230" spans="1:58" ht="8.1" customHeight="1">
      <c r="A230" s="391">
        <v>34</v>
      </c>
      <c r="B230" s="392"/>
      <c r="C230" s="393"/>
      <c r="D230" s="393"/>
      <c r="E230" s="393"/>
      <c r="F230" s="393"/>
      <c r="G230" s="393"/>
      <c r="H230" s="393"/>
      <c r="I230" s="393"/>
      <c r="J230" s="394"/>
      <c r="K230" s="399"/>
      <c r="L230" s="393"/>
      <c r="M230" s="393"/>
      <c r="N230" s="394"/>
      <c r="O230" s="399"/>
      <c r="P230" s="393"/>
      <c r="Q230" s="393"/>
      <c r="R230" s="401"/>
      <c r="S230" s="257" t="s">
        <v>5060</v>
      </c>
      <c r="T230" s="177"/>
      <c r="U230" s="204"/>
      <c r="V230" s="204"/>
      <c r="W230" s="204"/>
      <c r="X230" s="204"/>
      <c r="Y230" s="204"/>
      <c r="Z230" s="204"/>
      <c r="AA230" s="207"/>
      <c r="AB230" s="235" t="s">
        <v>5104</v>
      </c>
      <c r="AC230" s="236"/>
      <c r="AD230" s="236"/>
      <c r="AE230" s="236"/>
      <c r="AF230" s="236"/>
      <c r="AG230" s="237"/>
      <c r="AH230" s="238"/>
      <c r="AI230" s="176" t="s">
        <v>5060</v>
      </c>
      <c r="AJ230" s="177"/>
      <c r="AK230" s="204"/>
      <c r="AL230" s="204"/>
      <c r="AM230" s="204"/>
      <c r="AN230" s="204"/>
      <c r="AO230" s="204"/>
      <c r="AP230" s="204"/>
      <c r="AQ230" s="204"/>
      <c r="AR230" s="176" t="s">
        <v>5060</v>
      </c>
      <c r="AS230" s="177"/>
      <c r="AT230" s="204"/>
      <c r="AU230" s="204"/>
      <c r="AV230" s="204"/>
      <c r="AW230" s="204"/>
      <c r="AX230" s="204"/>
      <c r="AY230" s="204"/>
      <c r="AZ230" s="207"/>
      <c r="BA230" s="210"/>
      <c r="BB230" s="211"/>
      <c r="BC230" s="584"/>
      <c r="BD230" s="576"/>
      <c r="BE230" s="164"/>
      <c r="BF230" s="165"/>
    </row>
    <row r="231" spans="1:58" ht="8.1" customHeight="1">
      <c r="A231" s="391"/>
      <c r="B231" s="395"/>
      <c r="C231" s="245"/>
      <c r="D231" s="245"/>
      <c r="E231" s="245"/>
      <c r="F231" s="245"/>
      <c r="G231" s="245"/>
      <c r="H231" s="245"/>
      <c r="I231" s="245"/>
      <c r="J231" s="246"/>
      <c r="K231" s="244"/>
      <c r="L231" s="245"/>
      <c r="M231" s="245"/>
      <c r="N231" s="246"/>
      <c r="O231" s="244"/>
      <c r="P231" s="245"/>
      <c r="Q231" s="245"/>
      <c r="R231" s="402"/>
      <c r="S231" s="258"/>
      <c r="T231" s="179"/>
      <c r="U231" s="205"/>
      <c r="V231" s="205"/>
      <c r="W231" s="205"/>
      <c r="X231" s="205"/>
      <c r="Y231" s="205"/>
      <c r="Z231" s="205"/>
      <c r="AA231" s="208"/>
      <c r="AB231" s="254" t="s">
        <v>5105</v>
      </c>
      <c r="AC231" s="255"/>
      <c r="AD231" s="255"/>
      <c r="AE231" s="255"/>
      <c r="AF231" s="255"/>
      <c r="AG231" s="256"/>
      <c r="AH231" s="239"/>
      <c r="AI231" s="178"/>
      <c r="AJ231" s="179"/>
      <c r="AK231" s="205"/>
      <c r="AL231" s="205"/>
      <c r="AM231" s="205"/>
      <c r="AN231" s="205"/>
      <c r="AO231" s="205"/>
      <c r="AP231" s="205"/>
      <c r="AQ231" s="205"/>
      <c r="AR231" s="178"/>
      <c r="AS231" s="179"/>
      <c r="AT231" s="205"/>
      <c r="AU231" s="205"/>
      <c r="AV231" s="205"/>
      <c r="AW231" s="205"/>
      <c r="AX231" s="205"/>
      <c r="AY231" s="205"/>
      <c r="AZ231" s="208"/>
      <c r="BA231" s="212"/>
      <c r="BB231" s="213"/>
      <c r="BC231" s="585"/>
      <c r="BD231" s="577"/>
      <c r="BE231" s="166"/>
      <c r="BF231" s="167"/>
    </row>
    <row r="232" spans="1:58" ht="8.1" customHeight="1">
      <c r="A232" s="391"/>
      <c r="B232" s="396"/>
      <c r="C232" s="397"/>
      <c r="D232" s="397"/>
      <c r="E232" s="397"/>
      <c r="F232" s="397"/>
      <c r="G232" s="397"/>
      <c r="H232" s="397"/>
      <c r="I232" s="397"/>
      <c r="J232" s="398"/>
      <c r="K232" s="400"/>
      <c r="L232" s="397"/>
      <c r="M232" s="397"/>
      <c r="N232" s="398"/>
      <c r="O232" s="400"/>
      <c r="P232" s="397"/>
      <c r="Q232" s="397"/>
      <c r="R232" s="403"/>
      <c r="S232" s="259"/>
      <c r="T232" s="181"/>
      <c r="U232" s="206"/>
      <c r="V232" s="206"/>
      <c r="W232" s="206"/>
      <c r="X232" s="206"/>
      <c r="Y232" s="206"/>
      <c r="Z232" s="206"/>
      <c r="AA232" s="209"/>
      <c r="AB232" s="254" t="s">
        <v>5101</v>
      </c>
      <c r="AC232" s="255"/>
      <c r="AD232" s="255"/>
      <c r="AE232" s="255"/>
      <c r="AF232" s="255"/>
      <c r="AG232" s="256"/>
      <c r="AH232" s="239"/>
      <c r="AI232" s="180"/>
      <c r="AJ232" s="181"/>
      <c r="AK232" s="206"/>
      <c r="AL232" s="206"/>
      <c r="AM232" s="206"/>
      <c r="AN232" s="206"/>
      <c r="AO232" s="206"/>
      <c r="AP232" s="206"/>
      <c r="AQ232" s="206"/>
      <c r="AR232" s="180"/>
      <c r="AS232" s="181"/>
      <c r="AT232" s="206"/>
      <c r="AU232" s="206"/>
      <c r="AV232" s="206"/>
      <c r="AW232" s="206"/>
      <c r="AX232" s="206"/>
      <c r="AY232" s="206"/>
      <c r="AZ232" s="209"/>
      <c r="BA232" s="214"/>
      <c r="BB232" s="215"/>
      <c r="BC232" s="83"/>
      <c r="BD232" s="84"/>
      <c r="BE232" s="166"/>
      <c r="BF232" s="167"/>
    </row>
    <row r="233" spans="1:58" ht="8.1" customHeight="1">
      <c r="A233" s="391"/>
      <c r="B233" s="416" t="s">
        <v>5037</v>
      </c>
      <c r="C233" s="417"/>
      <c r="D233" s="407"/>
      <c r="E233" s="407"/>
      <c r="F233" s="407"/>
      <c r="G233" s="407"/>
      <c r="H233" s="407"/>
      <c r="I233" s="407"/>
      <c r="J233" s="407"/>
      <c r="K233" s="241"/>
      <c r="L233" s="242"/>
      <c r="M233" s="242"/>
      <c r="N233" s="243"/>
      <c r="O233" s="241"/>
      <c r="P233" s="242"/>
      <c r="Q233" s="242"/>
      <c r="R233" s="409"/>
      <c r="S233" s="411"/>
      <c r="T233" s="412"/>
      <c r="U233" s="412"/>
      <c r="V233" s="412"/>
      <c r="W233" s="412"/>
      <c r="X233" s="412"/>
      <c r="Y233" s="412"/>
      <c r="Z233" s="412"/>
      <c r="AA233" s="413"/>
      <c r="AB233" s="254" t="s">
        <v>5102</v>
      </c>
      <c r="AC233" s="255"/>
      <c r="AD233" s="255"/>
      <c r="AE233" s="255"/>
      <c r="AF233" s="255"/>
      <c r="AG233" s="256"/>
      <c r="AH233" s="239"/>
      <c r="AI233" s="241"/>
      <c r="AJ233" s="242"/>
      <c r="AK233" s="242"/>
      <c r="AL233" s="242"/>
      <c r="AM233" s="242"/>
      <c r="AN233" s="242"/>
      <c r="AO233" s="242"/>
      <c r="AP233" s="242"/>
      <c r="AQ233" s="243"/>
      <c r="AR233" s="578"/>
      <c r="AS233" s="579"/>
      <c r="AT233" s="579"/>
      <c r="AU233" s="579"/>
      <c r="AV233" s="579"/>
      <c r="AW233" s="579"/>
      <c r="AX233" s="579"/>
      <c r="AY233" s="579"/>
      <c r="AZ233" s="579"/>
      <c r="BA233" s="579"/>
      <c r="BB233" s="580"/>
      <c r="BC233" s="83"/>
      <c r="BD233" s="84"/>
      <c r="BE233" s="166"/>
      <c r="BF233" s="167"/>
    </row>
    <row r="234" spans="1:58" ht="8.1" customHeight="1">
      <c r="A234" s="391"/>
      <c r="B234" s="258"/>
      <c r="C234" s="179"/>
      <c r="D234" s="205"/>
      <c r="E234" s="205"/>
      <c r="F234" s="205"/>
      <c r="G234" s="205"/>
      <c r="H234" s="205"/>
      <c r="I234" s="205"/>
      <c r="J234" s="205"/>
      <c r="K234" s="244"/>
      <c r="L234" s="245"/>
      <c r="M234" s="245"/>
      <c r="N234" s="246"/>
      <c r="O234" s="244"/>
      <c r="P234" s="245"/>
      <c r="Q234" s="245"/>
      <c r="R234" s="402"/>
      <c r="S234" s="212"/>
      <c r="T234" s="414"/>
      <c r="U234" s="414"/>
      <c r="V234" s="414"/>
      <c r="W234" s="414"/>
      <c r="X234" s="414"/>
      <c r="Y234" s="414"/>
      <c r="Z234" s="414"/>
      <c r="AA234" s="213"/>
      <c r="AB234" s="254" t="s">
        <v>5103</v>
      </c>
      <c r="AC234" s="255"/>
      <c r="AD234" s="255"/>
      <c r="AE234" s="255"/>
      <c r="AF234" s="255"/>
      <c r="AG234" s="256"/>
      <c r="AH234" s="239"/>
      <c r="AI234" s="244"/>
      <c r="AJ234" s="245"/>
      <c r="AK234" s="245"/>
      <c r="AL234" s="245"/>
      <c r="AM234" s="245"/>
      <c r="AN234" s="245"/>
      <c r="AO234" s="245"/>
      <c r="AP234" s="245"/>
      <c r="AQ234" s="246"/>
      <c r="AR234" s="578"/>
      <c r="AS234" s="579"/>
      <c r="AT234" s="579"/>
      <c r="AU234" s="579"/>
      <c r="AV234" s="579"/>
      <c r="AW234" s="579"/>
      <c r="AX234" s="579"/>
      <c r="AY234" s="579"/>
      <c r="AZ234" s="579"/>
      <c r="BA234" s="579"/>
      <c r="BB234" s="580"/>
      <c r="BC234" s="83"/>
      <c r="BD234" s="84"/>
      <c r="BE234" s="166"/>
      <c r="BF234" s="167"/>
    </row>
    <row r="235" spans="1:58" ht="8.1" customHeight="1">
      <c r="A235" s="391"/>
      <c r="B235" s="418"/>
      <c r="C235" s="419"/>
      <c r="D235" s="408"/>
      <c r="E235" s="408"/>
      <c r="F235" s="408"/>
      <c r="G235" s="408"/>
      <c r="H235" s="408"/>
      <c r="I235" s="408"/>
      <c r="J235" s="408"/>
      <c r="K235" s="247"/>
      <c r="L235" s="248"/>
      <c r="M235" s="248"/>
      <c r="N235" s="249"/>
      <c r="O235" s="247"/>
      <c r="P235" s="248"/>
      <c r="Q235" s="248"/>
      <c r="R235" s="410"/>
      <c r="S235" s="214"/>
      <c r="T235" s="415"/>
      <c r="U235" s="415"/>
      <c r="V235" s="415"/>
      <c r="W235" s="415"/>
      <c r="X235" s="415"/>
      <c r="Y235" s="415"/>
      <c r="Z235" s="415"/>
      <c r="AA235" s="215"/>
      <c r="AB235" s="404"/>
      <c r="AC235" s="405"/>
      <c r="AD235" s="405"/>
      <c r="AE235" s="405"/>
      <c r="AF235" s="405"/>
      <c r="AG235" s="406"/>
      <c r="AH235" s="240"/>
      <c r="AI235" s="247"/>
      <c r="AJ235" s="248"/>
      <c r="AK235" s="248"/>
      <c r="AL235" s="248"/>
      <c r="AM235" s="248"/>
      <c r="AN235" s="248"/>
      <c r="AO235" s="248"/>
      <c r="AP235" s="248"/>
      <c r="AQ235" s="249"/>
      <c r="AR235" s="581"/>
      <c r="AS235" s="582"/>
      <c r="AT235" s="582"/>
      <c r="AU235" s="582"/>
      <c r="AV235" s="582"/>
      <c r="AW235" s="582"/>
      <c r="AX235" s="582"/>
      <c r="AY235" s="582"/>
      <c r="AZ235" s="582"/>
      <c r="BA235" s="582"/>
      <c r="BB235" s="583"/>
      <c r="BC235" s="85"/>
      <c r="BD235" s="86"/>
      <c r="BE235" s="168"/>
      <c r="BF235" s="169"/>
    </row>
    <row r="236" spans="1:58" ht="8.1" customHeight="1">
      <c r="A236" s="391">
        <v>35</v>
      </c>
      <c r="B236" s="392"/>
      <c r="C236" s="393"/>
      <c r="D236" s="393"/>
      <c r="E236" s="393"/>
      <c r="F236" s="393"/>
      <c r="G236" s="393"/>
      <c r="H236" s="393"/>
      <c r="I236" s="393"/>
      <c r="J236" s="394"/>
      <c r="K236" s="399"/>
      <c r="L236" s="393"/>
      <c r="M236" s="393"/>
      <c r="N236" s="394"/>
      <c r="O236" s="399"/>
      <c r="P236" s="393"/>
      <c r="Q236" s="393"/>
      <c r="R236" s="401"/>
      <c r="S236" s="257" t="s">
        <v>5060</v>
      </c>
      <c r="T236" s="177"/>
      <c r="U236" s="204"/>
      <c r="V236" s="204"/>
      <c r="W236" s="204"/>
      <c r="X236" s="204"/>
      <c r="Y236" s="204"/>
      <c r="Z236" s="204"/>
      <c r="AA236" s="207"/>
      <c r="AB236" s="235" t="s">
        <v>5104</v>
      </c>
      <c r="AC236" s="236"/>
      <c r="AD236" s="236"/>
      <c r="AE236" s="236"/>
      <c r="AF236" s="236"/>
      <c r="AG236" s="237"/>
      <c r="AH236" s="238"/>
      <c r="AI236" s="176" t="s">
        <v>5060</v>
      </c>
      <c r="AJ236" s="177"/>
      <c r="AK236" s="204"/>
      <c r="AL236" s="204"/>
      <c r="AM236" s="204"/>
      <c r="AN236" s="204"/>
      <c r="AO236" s="204"/>
      <c r="AP236" s="204"/>
      <c r="AQ236" s="204"/>
      <c r="AR236" s="176" t="s">
        <v>5060</v>
      </c>
      <c r="AS236" s="177"/>
      <c r="AT236" s="204"/>
      <c r="AU236" s="204"/>
      <c r="AV236" s="204"/>
      <c r="AW236" s="204"/>
      <c r="AX236" s="204"/>
      <c r="AY236" s="204"/>
      <c r="AZ236" s="207"/>
      <c r="BA236" s="210"/>
      <c r="BB236" s="211"/>
      <c r="BC236" s="584"/>
      <c r="BD236" s="576"/>
      <c r="BE236" s="164"/>
      <c r="BF236" s="165"/>
    </row>
    <row r="237" spans="1:58" ht="8.1" customHeight="1">
      <c r="A237" s="391"/>
      <c r="B237" s="395"/>
      <c r="C237" s="245"/>
      <c r="D237" s="245"/>
      <c r="E237" s="245"/>
      <c r="F237" s="245"/>
      <c r="G237" s="245"/>
      <c r="H237" s="245"/>
      <c r="I237" s="245"/>
      <c r="J237" s="246"/>
      <c r="K237" s="244"/>
      <c r="L237" s="245"/>
      <c r="M237" s="245"/>
      <c r="N237" s="246"/>
      <c r="O237" s="244"/>
      <c r="P237" s="245"/>
      <c r="Q237" s="245"/>
      <c r="R237" s="402"/>
      <c r="S237" s="258"/>
      <c r="T237" s="179"/>
      <c r="U237" s="205"/>
      <c r="V237" s="205"/>
      <c r="W237" s="205"/>
      <c r="X237" s="205"/>
      <c r="Y237" s="205"/>
      <c r="Z237" s="205"/>
      <c r="AA237" s="208"/>
      <c r="AB237" s="254" t="s">
        <v>5105</v>
      </c>
      <c r="AC237" s="255"/>
      <c r="AD237" s="255"/>
      <c r="AE237" s="255"/>
      <c r="AF237" s="255"/>
      <c r="AG237" s="256"/>
      <c r="AH237" s="239"/>
      <c r="AI237" s="178"/>
      <c r="AJ237" s="179"/>
      <c r="AK237" s="205"/>
      <c r="AL237" s="205"/>
      <c r="AM237" s="205"/>
      <c r="AN237" s="205"/>
      <c r="AO237" s="205"/>
      <c r="AP237" s="205"/>
      <c r="AQ237" s="205"/>
      <c r="AR237" s="178"/>
      <c r="AS237" s="179"/>
      <c r="AT237" s="205"/>
      <c r="AU237" s="205"/>
      <c r="AV237" s="205"/>
      <c r="AW237" s="205"/>
      <c r="AX237" s="205"/>
      <c r="AY237" s="205"/>
      <c r="AZ237" s="208"/>
      <c r="BA237" s="212"/>
      <c r="BB237" s="213"/>
      <c r="BC237" s="585"/>
      <c r="BD237" s="577"/>
      <c r="BE237" s="166"/>
      <c r="BF237" s="167"/>
    </row>
    <row r="238" spans="1:58" ht="8.1" customHeight="1">
      <c r="A238" s="391"/>
      <c r="B238" s="396"/>
      <c r="C238" s="397"/>
      <c r="D238" s="397"/>
      <c r="E238" s="397"/>
      <c r="F238" s="397"/>
      <c r="G238" s="397"/>
      <c r="H238" s="397"/>
      <c r="I238" s="397"/>
      <c r="J238" s="398"/>
      <c r="K238" s="400"/>
      <c r="L238" s="397"/>
      <c r="M238" s="397"/>
      <c r="N238" s="398"/>
      <c r="O238" s="400"/>
      <c r="P238" s="397"/>
      <c r="Q238" s="397"/>
      <c r="R238" s="403"/>
      <c r="S238" s="259"/>
      <c r="T238" s="181"/>
      <c r="U238" s="206"/>
      <c r="V238" s="206"/>
      <c r="W238" s="206"/>
      <c r="X238" s="206"/>
      <c r="Y238" s="206"/>
      <c r="Z238" s="206"/>
      <c r="AA238" s="209"/>
      <c r="AB238" s="254" t="s">
        <v>5101</v>
      </c>
      <c r="AC238" s="255"/>
      <c r="AD238" s="255"/>
      <c r="AE238" s="255"/>
      <c r="AF238" s="255"/>
      <c r="AG238" s="256"/>
      <c r="AH238" s="239"/>
      <c r="AI238" s="180"/>
      <c r="AJ238" s="181"/>
      <c r="AK238" s="206"/>
      <c r="AL238" s="206"/>
      <c r="AM238" s="206"/>
      <c r="AN238" s="206"/>
      <c r="AO238" s="206"/>
      <c r="AP238" s="206"/>
      <c r="AQ238" s="206"/>
      <c r="AR238" s="180"/>
      <c r="AS238" s="181"/>
      <c r="AT238" s="206"/>
      <c r="AU238" s="206"/>
      <c r="AV238" s="206"/>
      <c r="AW238" s="206"/>
      <c r="AX238" s="206"/>
      <c r="AY238" s="206"/>
      <c r="AZ238" s="209"/>
      <c r="BA238" s="214"/>
      <c r="BB238" s="215"/>
      <c r="BC238" s="83"/>
      <c r="BD238" s="84"/>
      <c r="BE238" s="166"/>
      <c r="BF238" s="167"/>
    </row>
    <row r="239" spans="1:58" ht="8.1" customHeight="1">
      <c r="A239" s="391"/>
      <c r="B239" s="416" t="s">
        <v>5037</v>
      </c>
      <c r="C239" s="417"/>
      <c r="D239" s="407"/>
      <c r="E239" s="407"/>
      <c r="F239" s="407"/>
      <c r="G239" s="407"/>
      <c r="H239" s="407"/>
      <c r="I239" s="407"/>
      <c r="J239" s="407"/>
      <c r="K239" s="241"/>
      <c r="L239" s="242"/>
      <c r="M239" s="242"/>
      <c r="N239" s="243"/>
      <c r="O239" s="241"/>
      <c r="P239" s="242"/>
      <c r="Q239" s="242"/>
      <c r="R239" s="409"/>
      <c r="S239" s="411"/>
      <c r="T239" s="412"/>
      <c r="U239" s="412"/>
      <c r="V239" s="412"/>
      <c r="W239" s="412"/>
      <c r="X239" s="412"/>
      <c r="Y239" s="412"/>
      <c r="Z239" s="412"/>
      <c r="AA239" s="413"/>
      <c r="AB239" s="254" t="s">
        <v>5102</v>
      </c>
      <c r="AC239" s="255"/>
      <c r="AD239" s="255"/>
      <c r="AE239" s="255"/>
      <c r="AF239" s="255"/>
      <c r="AG239" s="256"/>
      <c r="AH239" s="239"/>
      <c r="AI239" s="241"/>
      <c r="AJ239" s="242"/>
      <c r="AK239" s="242"/>
      <c r="AL239" s="242"/>
      <c r="AM239" s="242"/>
      <c r="AN239" s="242"/>
      <c r="AO239" s="242"/>
      <c r="AP239" s="242"/>
      <c r="AQ239" s="243"/>
      <c r="AR239" s="578"/>
      <c r="AS239" s="579"/>
      <c r="AT239" s="579"/>
      <c r="AU239" s="579"/>
      <c r="AV239" s="579"/>
      <c r="AW239" s="579"/>
      <c r="AX239" s="579"/>
      <c r="AY239" s="579"/>
      <c r="AZ239" s="579"/>
      <c r="BA239" s="579"/>
      <c r="BB239" s="580"/>
      <c r="BC239" s="83"/>
      <c r="BD239" s="84"/>
      <c r="BE239" s="166"/>
      <c r="BF239" s="167"/>
    </row>
    <row r="240" spans="1:58" ht="8.1" customHeight="1">
      <c r="A240" s="391"/>
      <c r="B240" s="258"/>
      <c r="C240" s="179"/>
      <c r="D240" s="205"/>
      <c r="E240" s="205"/>
      <c r="F240" s="205"/>
      <c r="G240" s="205"/>
      <c r="H240" s="205"/>
      <c r="I240" s="205"/>
      <c r="J240" s="205"/>
      <c r="K240" s="244"/>
      <c r="L240" s="245"/>
      <c r="M240" s="245"/>
      <c r="N240" s="246"/>
      <c r="O240" s="244"/>
      <c r="P240" s="245"/>
      <c r="Q240" s="245"/>
      <c r="R240" s="402"/>
      <c r="S240" s="212"/>
      <c r="T240" s="414"/>
      <c r="U240" s="414"/>
      <c r="V240" s="414"/>
      <c r="W240" s="414"/>
      <c r="X240" s="414"/>
      <c r="Y240" s="414"/>
      <c r="Z240" s="414"/>
      <c r="AA240" s="213"/>
      <c r="AB240" s="254" t="s">
        <v>5103</v>
      </c>
      <c r="AC240" s="255"/>
      <c r="AD240" s="255"/>
      <c r="AE240" s="255"/>
      <c r="AF240" s="255"/>
      <c r="AG240" s="256"/>
      <c r="AH240" s="239"/>
      <c r="AI240" s="244"/>
      <c r="AJ240" s="245"/>
      <c r="AK240" s="245"/>
      <c r="AL240" s="245"/>
      <c r="AM240" s="245"/>
      <c r="AN240" s="245"/>
      <c r="AO240" s="245"/>
      <c r="AP240" s="245"/>
      <c r="AQ240" s="246"/>
      <c r="AR240" s="578"/>
      <c r="AS240" s="579"/>
      <c r="AT240" s="579"/>
      <c r="AU240" s="579"/>
      <c r="AV240" s="579"/>
      <c r="AW240" s="579"/>
      <c r="AX240" s="579"/>
      <c r="AY240" s="579"/>
      <c r="AZ240" s="579"/>
      <c r="BA240" s="579"/>
      <c r="BB240" s="580"/>
      <c r="BC240" s="83"/>
      <c r="BD240" s="84"/>
      <c r="BE240" s="166"/>
      <c r="BF240" s="167"/>
    </row>
    <row r="241" spans="1:58" ht="8.1" customHeight="1">
      <c r="A241" s="391"/>
      <c r="B241" s="418"/>
      <c r="C241" s="419"/>
      <c r="D241" s="408"/>
      <c r="E241" s="408"/>
      <c r="F241" s="408"/>
      <c r="G241" s="408"/>
      <c r="H241" s="408"/>
      <c r="I241" s="408"/>
      <c r="J241" s="408"/>
      <c r="K241" s="247"/>
      <c r="L241" s="248"/>
      <c r="M241" s="248"/>
      <c r="N241" s="249"/>
      <c r="O241" s="247"/>
      <c r="P241" s="248"/>
      <c r="Q241" s="248"/>
      <c r="R241" s="410"/>
      <c r="S241" s="214"/>
      <c r="T241" s="415"/>
      <c r="U241" s="415"/>
      <c r="V241" s="415"/>
      <c r="W241" s="415"/>
      <c r="X241" s="415"/>
      <c r="Y241" s="415"/>
      <c r="Z241" s="415"/>
      <c r="AA241" s="215"/>
      <c r="AB241" s="404"/>
      <c r="AC241" s="405"/>
      <c r="AD241" s="405"/>
      <c r="AE241" s="405"/>
      <c r="AF241" s="405"/>
      <c r="AG241" s="406"/>
      <c r="AH241" s="240"/>
      <c r="AI241" s="247"/>
      <c r="AJ241" s="248"/>
      <c r="AK241" s="248"/>
      <c r="AL241" s="248"/>
      <c r="AM241" s="248"/>
      <c r="AN241" s="248"/>
      <c r="AO241" s="248"/>
      <c r="AP241" s="248"/>
      <c r="AQ241" s="249"/>
      <c r="AR241" s="581"/>
      <c r="AS241" s="582"/>
      <c r="AT241" s="582"/>
      <c r="AU241" s="582"/>
      <c r="AV241" s="582"/>
      <c r="AW241" s="582"/>
      <c r="AX241" s="582"/>
      <c r="AY241" s="582"/>
      <c r="AZ241" s="582"/>
      <c r="BA241" s="582"/>
      <c r="BB241" s="583"/>
      <c r="BC241" s="85"/>
      <c r="BD241" s="86"/>
      <c r="BE241" s="168"/>
      <c r="BF241" s="169"/>
    </row>
    <row r="242" spans="1:58" ht="8.1" customHeight="1">
      <c r="A242" s="391">
        <v>36</v>
      </c>
      <c r="B242" s="392"/>
      <c r="C242" s="393"/>
      <c r="D242" s="393"/>
      <c r="E242" s="393"/>
      <c r="F242" s="393"/>
      <c r="G242" s="393"/>
      <c r="H242" s="393"/>
      <c r="I242" s="393"/>
      <c r="J242" s="394"/>
      <c r="K242" s="399"/>
      <c r="L242" s="393"/>
      <c r="M242" s="393"/>
      <c r="N242" s="394"/>
      <c r="O242" s="399"/>
      <c r="P242" s="393"/>
      <c r="Q242" s="393"/>
      <c r="R242" s="401"/>
      <c r="S242" s="257" t="s">
        <v>5060</v>
      </c>
      <c r="T242" s="177"/>
      <c r="U242" s="204"/>
      <c r="V242" s="204"/>
      <c r="W242" s="204"/>
      <c r="X242" s="204"/>
      <c r="Y242" s="204"/>
      <c r="Z242" s="204"/>
      <c r="AA242" s="207"/>
      <c r="AB242" s="235" t="s">
        <v>5104</v>
      </c>
      <c r="AC242" s="236"/>
      <c r="AD242" s="236"/>
      <c r="AE242" s="236"/>
      <c r="AF242" s="236"/>
      <c r="AG242" s="237"/>
      <c r="AH242" s="238"/>
      <c r="AI242" s="176" t="s">
        <v>5060</v>
      </c>
      <c r="AJ242" s="177"/>
      <c r="AK242" s="204"/>
      <c r="AL242" s="204"/>
      <c r="AM242" s="204"/>
      <c r="AN242" s="204"/>
      <c r="AO242" s="204"/>
      <c r="AP242" s="204"/>
      <c r="AQ242" s="204"/>
      <c r="AR242" s="176" t="s">
        <v>5060</v>
      </c>
      <c r="AS242" s="177"/>
      <c r="AT242" s="204"/>
      <c r="AU242" s="204"/>
      <c r="AV242" s="204"/>
      <c r="AW242" s="204"/>
      <c r="AX242" s="204"/>
      <c r="AY242" s="204"/>
      <c r="AZ242" s="207"/>
      <c r="BA242" s="210"/>
      <c r="BB242" s="211"/>
      <c r="BC242" s="584"/>
      <c r="BD242" s="576"/>
      <c r="BE242" s="164"/>
      <c r="BF242" s="165"/>
    </row>
    <row r="243" spans="1:58" ht="8.1" customHeight="1">
      <c r="A243" s="391"/>
      <c r="B243" s="395"/>
      <c r="C243" s="245"/>
      <c r="D243" s="245"/>
      <c r="E243" s="245"/>
      <c r="F243" s="245"/>
      <c r="G243" s="245"/>
      <c r="H243" s="245"/>
      <c r="I243" s="245"/>
      <c r="J243" s="246"/>
      <c r="K243" s="244"/>
      <c r="L243" s="245"/>
      <c r="M243" s="245"/>
      <c r="N243" s="246"/>
      <c r="O243" s="244"/>
      <c r="P243" s="245"/>
      <c r="Q243" s="245"/>
      <c r="R243" s="402"/>
      <c r="S243" s="258"/>
      <c r="T243" s="179"/>
      <c r="U243" s="205"/>
      <c r="V243" s="205"/>
      <c r="W243" s="205"/>
      <c r="X243" s="205"/>
      <c r="Y243" s="205"/>
      <c r="Z243" s="205"/>
      <c r="AA243" s="208"/>
      <c r="AB243" s="254" t="s">
        <v>5105</v>
      </c>
      <c r="AC243" s="255"/>
      <c r="AD243" s="255"/>
      <c r="AE243" s="255"/>
      <c r="AF243" s="255"/>
      <c r="AG243" s="256"/>
      <c r="AH243" s="239"/>
      <c r="AI243" s="178"/>
      <c r="AJ243" s="179"/>
      <c r="AK243" s="205"/>
      <c r="AL243" s="205"/>
      <c r="AM243" s="205"/>
      <c r="AN243" s="205"/>
      <c r="AO243" s="205"/>
      <c r="AP243" s="205"/>
      <c r="AQ243" s="205"/>
      <c r="AR243" s="178"/>
      <c r="AS243" s="179"/>
      <c r="AT243" s="205"/>
      <c r="AU243" s="205"/>
      <c r="AV243" s="205"/>
      <c r="AW243" s="205"/>
      <c r="AX243" s="205"/>
      <c r="AY243" s="205"/>
      <c r="AZ243" s="208"/>
      <c r="BA243" s="212"/>
      <c r="BB243" s="213"/>
      <c r="BC243" s="585"/>
      <c r="BD243" s="577"/>
      <c r="BE243" s="166"/>
      <c r="BF243" s="167"/>
    </row>
    <row r="244" spans="1:58" ht="8.1" customHeight="1">
      <c r="A244" s="391"/>
      <c r="B244" s="396"/>
      <c r="C244" s="397"/>
      <c r="D244" s="397"/>
      <c r="E244" s="397"/>
      <c r="F244" s="397"/>
      <c r="G244" s="397"/>
      <c r="H244" s="397"/>
      <c r="I244" s="397"/>
      <c r="J244" s="398"/>
      <c r="K244" s="400"/>
      <c r="L244" s="397"/>
      <c r="M244" s="397"/>
      <c r="N244" s="398"/>
      <c r="O244" s="400"/>
      <c r="P244" s="397"/>
      <c r="Q244" s="397"/>
      <c r="R244" s="403"/>
      <c r="S244" s="259"/>
      <c r="T244" s="181"/>
      <c r="U244" s="206"/>
      <c r="V244" s="206"/>
      <c r="W244" s="206"/>
      <c r="X244" s="206"/>
      <c r="Y244" s="206"/>
      <c r="Z244" s="206"/>
      <c r="AA244" s="209"/>
      <c r="AB244" s="254" t="s">
        <v>5101</v>
      </c>
      <c r="AC244" s="255"/>
      <c r="AD244" s="255"/>
      <c r="AE244" s="255"/>
      <c r="AF244" s="255"/>
      <c r="AG244" s="256"/>
      <c r="AH244" s="239"/>
      <c r="AI244" s="180"/>
      <c r="AJ244" s="181"/>
      <c r="AK244" s="206"/>
      <c r="AL244" s="206"/>
      <c r="AM244" s="206"/>
      <c r="AN244" s="206"/>
      <c r="AO244" s="206"/>
      <c r="AP244" s="206"/>
      <c r="AQ244" s="206"/>
      <c r="AR244" s="180"/>
      <c r="AS244" s="181"/>
      <c r="AT244" s="206"/>
      <c r="AU244" s="206"/>
      <c r="AV244" s="206"/>
      <c r="AW244" s="206"/>
      <c r="AX244" s="206"/>
      <c r="AY244" s="206"/>
      <c r="AZ244" s="209"/>
      <c r="BA244" s="214"/>
      <c r="BB244" s="215"/>
      <c r="BC244" s="83"/>
      <c r="BD244" s="84"/>
      <c r="BE244" s="166"/>
      <c r="BF244" s="167"/>
    </row>
    <row r="245" spans="1:58" ht="8.1" customHeight="1">
      <c r="A245" s="391"/>
      <c r="B245" s="416" t="s">
        <v>5037</v>
      </c>
      <c r="C245" s="417"/>
      <c r="D245" s="407"/>
      <c r="E245" s="407"/>
      <c r="F245" s="407"/>
      <c r="G245" s="407"/>
      <c r="H245" s="407"/>
      <c r="I245" s="407"/>
      <c r="J245" s="407"/>
      <c r="K245" s="241"/>
      <c r="L245" s="242"/>
      <c r="M245" s="242"/>
      <c r="N245" s="243"/>
      <c r="O245" s="241"/>
      <c r="P245" s="242"/>
      <c r="Q245" s="242"/>
      <c r="R245" s="409"/>
      <c r="S245" s="411"/>
      <c r="T245" s="412"/>
      <c r="U245" s="412"/>
      <c r="V245" s="412"/>
      <c r="W245" s="412"/>
      <c r="X245" s="412"/>
      <c r="Y245" s="412"/>
      <c r="Z245" s="412"/>
      <c r="AA245" s="413"/>
      <c r="AB245" s="254" t="s">
        <v>5102</v>
      </c>
      <c r="AC245" s="255"/>
      <c r="AD245" s="255"/>
      <c r="AE245" s="255"/>
      <c r="AF245" s="255"/>
      <c r="AG245" s="256"/>
      <c r="AH245" s="239"/>
      <c r="AI245" s="241"/>
      <c r="AJ245" s="242"/>
      <c r="AK245" s="242"/>
      <c r="AL245" s="242"/>
      <c r="AM245" s="242"/>
      <c r="AN245" s="242"/>
      <c r="AO245" s="242"/>
      <c r="AP245" s="242"/>
      <c r="AQ245" s="243"/>
      <c r="AR245" s="578"/>
      <c r="AS245" s="579"/>
      <c r="AT245" s="579"/>
      <c r="AU245" s="579"/>
      <c r="AV245" s="579"/>
      <c r="AW245" s="579"/>
      <c r="AX245" s="579"/>
      <c r="AY245" s="579"/>
      <c r="AZ245" s="579"/>
      <c r="BA245" s="579"/>
      <c r="BB245" s="580"/>
      <c r="BC245" s="83"/>
      <c r="BD245" s="84"/>
      <c r="BE245" s="166"/>
      <c r="BF245" s="167"/>
    </row>
    <row r="246" spans="1:58" ht="8.1" customHeight="1">
      <c r="A246" s="391"/>
      <c r="B246" s="258"/>
      <c r="C246" s="179"/>
      <c r="D246" s="205"/>
      <c r="E246" s="205"/>
      <c r="F246" s="205"/>
      <c r="G246" s="205"/>
      <c r="H246" s="205"/>
      <c r="I246" s="205"/>
      <c r="J246" s="205"/>
      <c r="K246" s="244"/>
      <c r="L246" s="245"/>
      <c r="M246" s="245"/>
      <c r="N246" s="246"/>
      <c r="O246" s="244"/>
      <c r="P246" s="245"/>
      <c r="Q246" s="245"/>
      <c r="R246" s="402"/>
      <c r="S246" s="212"/>
      <c r="T246" s="414"/>
      <c r="U246" s="414"/>
      <c r="V246" s="414"/>
      <c r="W246" s="414"/>
      <c r="X246" s="414"/>
      <c r="Y246" s="414"/>
      <c r="Z246" s="414"/>
      <c r="AA246" s="213"/>
      <c r="AB246" s="254" t="s">
        <v>5103</v>
      </c>
      <c r="AC246" s="255"/>
      <c r="AD246" s="255"/>
      <c r="AE246" s="255"/>
      <c r="AF246" s="255"/>
      <c r="AG246" s="256"/>
      <c r="AH246" s="239"/>
      <c r="AI246" s="244"/>
      <c r="AJ246" s="245"/>
      <c r="AK246" s="245"/>
      <c r="AL246" s="245"/>
      <c r="AM246" s="245"/>
      <c r="AN246" s="245"/>
      <c r="AO246" s="245"/>
      <c r="AP246" s="245"/>
      <c r="AQ246" s="246"/>
      <c r="AR246" s="578"/>
      <c r="AS246" s="579"/>
      <c r="AT246" s="579"/>
      <c r="AU246" s="579"/>
      <c r="AV246" s="579"/>
      <c r="AW246" s="579"/>
      <c r="AX246" s="579"/>
      <c r="AY246" s="579"/>
      <c r="AZ246" s="579"/>
      <c r="BA246" s="579"/>
      <c r="BB246" s="580"/>
      <c r="BC246" s="83"/>
      <c r="BD246" s="84"/>
      <c r="BE246" s="166"/>
      <c r="BF246" s="167"/>
    </row>
    <row r="247" spans="1:58" ht="8.1" customHeight="1">
      <c r="A247" s="391"/>
      <c r="B247" s="418"/>
      <c r="C247" s="419"/>
      <c r="D247" s="408"/>
      <c r="E247" s="408"/>
      <c r="F247" s="408"/>
      <c r="G247" s="408"/>
      <c r="H247" s="408"/>
      <c r="I247" s="408"/>
      <c r="J247" s="408"/>
      <c r="K247" s="247"/>
      <c r="L247" s="248"/>
      <c r="M247" s="248"/>
      <c r="N247" s="249"/>
      <c r="O247" s="247"/>
      <c r="P247" s="248"/>
      <c r="Q247" s="248"/>
      <c r="R247" s="410"/>
      <c r="S247" s="214"/>
      <c r="T247" s="415"/>
      <c r="U247" s="415"/>
      <c r="V247" s="415"/>
      <c r="W247" s="415"/>
      <c r="X247" s="415"/>
      <c r="Y247" s="415"/>
      <c r="Z247" s="415"/>
      <c r="AA247" s="215"/>
      <c r="AB247" s="404"/>
      <c r="AC247" s="405"/>
      <c r="AD247" s="405"/>
      <c r="AE247" s="405"/>
      <c r="AF247" s="405"/>
      <c r="AG247" s="406"/>
      <c r="AH247" s="240"/>
      <c r="AI247" s="247"/>
      <c r="AJ247" s="248"/>
      <c r="AK247" s="248"/>
      <c r="AL247" s="248"/>
      <c r="AM247" s="248"/>
      <c r="AN247" s="248"/>
      <c r="AO247" s="248"/>
      <c r="AP247" s="248"/>
      <c r="AQ247" s="249"/>
      <c r="AR247" s="581"/>
      <c r="AS247" s="582"/>
      <c r="AT247" s="582"/>
      <c r="AU247" s="582"/>
      <c r="AV247" s="582"/>
      <c r="AW247" s="582"/>
      <c r="AX247" s="582"/>
      <c r="AY247" s="582"/>
      <c r="AZ247" s="582"/>
      <c r="BA247" s="582"/>
      <c r="BB247" s="583"/>
      <c r="BC247" s="85"/>
      <c r="BD247" s="86"/>
      <c r="BE247" s="168"/>
      <c r="BF247" s="169"/>
    </row>
    <row r="248" spans="1:58" ht="8.1" customHeight="1">
      <c r="A248" s="391">
        <v>37</v>
      </c>
      <c r="B248" s="392"/>
      <c r="C248" s="393"/>
      <c r="D248" s="393"/>
      <c r="E248" s="393"/>
      <c r="F248" s="393"/>
      <c r="G248" s="393"/>
      <c r="H248" s="393"/>
      <c r="I248" s="393"/>
      <c r="J248" s="394"/>
      <c r="K248" s="399"/>
      <c r="L248" s="393"/>
      <c r="M248" s="393"/>
      <c r="N248" s="394"/>
      <c r="O248" s="399"/>
      <c r="P248" s="393"/>
      <c r="Q248" s="393"/>
      <c r="R248" s="401"/>
      <c r="S248" s="257" t="s">
        <v>5060</v>
      </c>
      <c r="T248" s="177"/>
      <c r="U248" s="204"/>
      <c r="V248" s="204"/>
      <c r="W248" s="204"/>
      <c r="X248" s="204"/>
      <c r="Y248" s="204"/>
      <c r="Z248" s="204"/>
      <c r="AA248" s="207"/>
      <c r="AB248" s="235" t="s">
        <v>5104</v>
      </c>
      <c r="AC248" s="236"/>
      <c r="AD248" s="236"/>
      <c r="AE248" s="236"/>
      <c r="AF248" s="236"/>
      <c r="AG248" s="237"/>
      <c r="AH248" s="238"/>
      <c r="AI248" s="176" t="s">
        <v>5060</v>
      </c>
      <c r="AJ248" s="177"/>
      <c r="AK248" s="204"/>
      <c r="AL248" s="204"/>
      <c r="AM248" s="204"/>
      <c r="AN248" s="204"/>
      <c r="AO248" s="204"/>
      <c r="AP248" s="204"/>
      <c r="AQ248" s="204"/>
      <c r="AR248" s="176" t="s">
        <v>5060</v>
      </c>
      <c r="AS248" s="177"/>
      <c r="AT248" s="204"/>
      <c r="AU248" s="204"/>
      <c r="AV248" s="204"/>
      <c r="AW248" s="204"/>
      <c r="AX248" s="204"/>
      <c r="AY248" s="204"/>
      <c r="AZ248" s="207"/>
      <c r="BA248" s="210"/>
      <c r="BB248" s="211"/>
      <c r="BC248" s="584"/>
      <c r="BD248" s="576"/>
      <c r="BE248" s="164"/>
      <c r="BF248" s="165"/>
    </row>
    <row r="249" spans="1:58" ht="8.1" customHeight="1">
      <c r="A249" s="391"/>
      <c r="B249" s="395"/>
      <c r="C249" s="245"/>
      <c r="D249" s="245"/>
      <c r="E249" s="245"/>
      <c r="F249" s="245"/>
      <c r="G249" s="245"/>
      <c r="H249" s="245"/>
      <c r="I249" s="245"/>
      <c r="J249" s="246"/>
      <c r="K249" s="244"/>
      <c r="L249" s="245"/>
      <c r="M249" s="245"/>
      <c r="N249" s="246"/>
      <c r="O249" s="244"/>
      <c r="P249" s="245"/>
      <c r="Q249" s="245"/>
      <c r="R249" s="402"/>
      <c r="S249" s="258"/>
      <c r="T249" s="179"/>
      <c r="U249" s="205"/>
      <c r="V249" s="205"/>
      <c r="W249" s="205"/>
      <c r="X249" s="205"/>
      <c r="Y249" s="205"/>
      <c r="Z249" s="205"/>
      <c r="AA249" s="208"/>
      <c r="AB249" s="254" t="s">
        <v>5105</v>
      </c>
      <c r="AC249" s="255"/>
      <c r="AD249" s="255"/>
      <c r="AE249" s="255"/>
      <c r="AF249" s="255"/>
      <c r="AG249" s="256"/>
      <c r="AH249" s="239"/>
      <c r="AI249" s="178"/>
      <c r="AJ249" s="179"/>
      <c r="AK249" s="205"/>
      <c r="AL249" s="205"/>
      <c r="AM249" s="205"/>
      <c r="AN249" s="205"/>
      <c r="AO249" s="205"/>
      <c r="AP249" s="205"/>
      <c r="AQ249" s="205"/>
      <c r="AR249" s="178"/>
      <c r="AS249" s="179"/>
      <c r="AT249" s="205"/>
      <c r="AU249" s="205"/>
      <c r="AV249" s="205"/>
      <c r="AW249" s="205"/>
      <c r="AX249" s="205"/>
      <c r="AY249" s="205"/>
      <c r="AZ249" s="208"/>
      <c r="BA249" s="212"/>
      <c r="BB249" s="213"/>
      <c r="BC249" s="585"/>
      <c r="BD249" s="577"/>
      <c r="BE249" s="166"/>
      <c r="BF249" s="167"/>
    </row>
    <row r="250" spans="1:58" ht="8.1" customHeight="1">
      <c r="A250" s="391"/>
      <c r="B250" s="396"/>
      <c r="C250" s="397"/>
      <c r="D250" s="397"/>
      <c r="E250" s="397"/>
      <c r="F250" s="397"/>
      <c r="G250" s="397"/>
      <c r="H250" s="397"/>
      <c r="I250" s="397"/>
      <c r="J250" s="398"/>
      <c r="K250" s="400"/>
      <c r="L250" s="397"/>
      <c r="M250" s="397"/>
      <c r="N250" s="398"/>
      <c r="O250" s="400"/>
      <c r="P250" s="397"/>
      <c r="Q250" s="397"/>
      <c r="R250" s="403"/>
      <c r="S250" s="259"/>
      <c r="T250" s="181"/>
      <c r="U250" s="206"/>
      <c r="V250" s="206"/>
      <c r="W250" s="206"/>
      <c r="X250" s="206"/>
      <c r="Y250" s="206"/>
      <c r="Z250" s="206"/>
      <c r="AA250" s="209"/>
      <c r="AB250" s="254" t="s">
        <v>5101</v>
      </c>
      <c r="AC250" s="255"/>
      <c r="AD250" s="255"/>
      <c r="AE250" s="255"/>
      <c r="AF250" s="255"/>
      <c r="AG250" s="256"/>
      <c r="AH250" s="239"/>
      <c r="AI250" s="180"/>
      <c r="AJ250" s="181"/>
      <c r="AK250" s="206"/>
      <c r="AL250" s="206"/>
      <c r="AM250" s="206"/>
      <c r="AN250" s="206"/>
      <c r="AO250" s="206"/>
      <c r="AP250" s="206"/>
      <c r="AQ250" s="206"/>
      <c r="AR250" s="180"/>
      <c r="AS250" s="181"/>
      <c r="AT250" s="206"/>
      <c r="AU250" s="206"/>
      <c r="AV250" s="206"/>
      <c r="AW250" s="206"/>
      <c r="AX250" s="206"/>
      <c r="AY250" s="206"/>
      <c r="AZ250" s="209"/>
      <c r="BA250" s="214"/>
      <c r="BB250" s="215"/>
      <c r="BC250" s="83"/>
      <c r="BD250" s="84"/>
      <c r="BE250" s="166"/>
      <c r="BF250" s="167"/>
    </row>
    <row r="251" spans="1:58" ht="8.1" customHeight="1">
      <c r="A251" s="391"/>
      <c r="B251" s="416" t="s">
        <v>5037</v>
      </c>
      <c r="C251" s="417"/>
      <c r="D251" s="407"/>
      <c r="E251" s="407"/>
      <c r="F251" s="407"/>
      <c r="G251" s="407"/>
      <c r="H251" s="407"/>
      <c r="I251" s="407"/>
      <c r="J251" s="407"/>
      <c r="K251" s="241"/>
      <c r="L251" s="242"/>
      <c r="M251" s="242"/>
      <c r="N251" s="243"/>
      <c r="O251" s="241"/>
      <c r="P251" s="242"/>
      <c r="Q251" s="242"/>
      <c r="R251" s="409"/>
      <c r="S251" s="411"/>
      <c r="T251" s="412"/>
      <c r="U251" s="412"/>
      <c r="V251" s="412"/>
      <c r="W251" s="412"/>
      <c r="X251" s="412"/>
      <c r="Y251" s="412"/>
      <c r="Z251" s="412"/>
      <c r="AA251" s="413"/>
      <c r="AB251" s="254" t="s">
        <v>5102</v>
      </c>
      <c r="AC251" s="255"/>
      <c r="AD251" s="255"/>
      <c r="AE251" s="255"/>
      <c r="AF251" s="255"/>
      <c r="AG251" s="256"/>
      <c r="AH251" s="239"/>
      <c r="AI251" s="241"/>
      <c r="AJ251" s="242"/>
      <c r="AK251" s="242"/>
      <c r="AL251" s="242"/>
      <c r="AM251" s="242"/>
      <c r="AN251" s="242"/>
      <c r="AO251" s="242"/>
      <c r="AP251" s="242"/>
      <c r="AQ251" s="243"/>
      <c r="AR251" s="578"/>
      <c r="AS251" s="579"/>
      <c r="AT251" s="579"/>
      <c r="AU251" s="579"/>
      <c r="AV251" s="579"/>
      <c r="AW251" s="579"/>
      <c r="AX251" s="579"/>
      <c r="AY251" s="579"/>
      <c r="AZ251" s="579"/>
      <c r="BA251" s="579"/>
      <c r="BB251" s="580"/>
      <c r="BC251" s="83"/>
      <c r="BD251" s="84"/>
      <c r="BE251" s="166"/>
      <c r="BF251" s="167"/>
    </row>
    <row r="252" spans="1:58" ht="8.1" customHeight="1">
      <c r="A252" s="391"/>
      <c r="B252" s="258"/>
      <c r="C252" s="179"/>
      <c r="D252" s="205"/>
      <c r="E252" s="205"/>
      <c r="F252" s="205"/>
      <c r="G252" s="205"/>
      <c r="H252" s="205"/>
      <c r="I252" s="205"/>
      <c r="J252" s="205"/>
      <c r="K252" s="244"/>
      <c r="L252" s="245"/>
      <c r="M252" s="245"/>
      <c r="N252" s="246"/>
      <c r="O252" s="244"/>
      <c r="P252" s="245"/>
      <c r="Q252" s="245"/>
      <c r="R252" s="402"/>
      <c r="S252" s="212"/>
      <c r="T252" s="414"/>
      <c r="U252" s="414"/>
      <c r="V252" s="414"/>
      <c r="W252" s="414"/>
      <c r="X252" s="414"/>
      <c r="Y252" s="414"/>
      <c r="Z252" s="414"/>
      <c r="AA252" s="213"/>
      <c r="AB252" s="254" t="s">
        <v>5103</v>
      </c>
      <c r="AC252" s="255"/>
      <c r="AD252" s="255"/>
      <c r="AE252" s="255"/>
      <c r="AF252" s="255"/>
      <c r="AG252" s="256"/>
      <c r="AH252" s="239"/>
      <c r="AI252" s="244"/>
      <c r="AJ252" s="245"/>
      <c r="AK252" s="245"/>
      <c r="AL252" s="245"/>
      <c r="AM252" s="245"/>
      <c r="AN252" s="245"/>
      <c r="AO252" s="245"/>
      <c r="AP252" s="245"/>
      <c r="AQ252" s="246"/>
      <c r="AR252" s="578"/>
      <c r="AS252" s="579"/>
      <c r="AT252" s="579"/>
      <c r="AU252" s="579"/>
      <c r="AV252" s="579"/>
      <c r="AW252" s="579"/>
      <c r="AX252" s="579"/>
      <c r="AY252" s="579"/>
      <c r="AZ252" s="579"/>
      <c r="BA252" s="579"/>
      <c r="BB252" s="580"/>
      <c r="BC252" s="83"/>
      <c r="BD252" s="84"/>
      <c r="BE252" s="166"/>
      <c r="BF252" s="167"/>
    </row>
    <row r="253" spans="1:58" ht="8.1" customHeight="1">
      <c r="A253" s="391"/>
      <c r="B253" s="418"/>
      <c r="C253" s="419"/>
      <c r="D253" s="408"/>
      <c r="E253" s="408"/>
      <c r="F253" s="408"/>
      <c r="G253" s="408"/>
      <c r="H253" s="408"/>
      <c r="I253" s="408"/>
      <c r="J253" s="408"/>
      <c r="K253" s="247"/>
      <c r="L253" s="248"/>
      <c r="M253" s="248"/>
      <c r="N253" s="249"/>
      <c r="O253" s="247"/>
      <c r="P253" s="248"/>
      <c r="Q253" s="248"/>
      <c r="R253" s="410"/>
      <c r="S253" s="214"/>
      <c r="T253" s="415"/>
      <c r="U253" s="415"/>
      <c r="V253" s="415"/>
      <c r="W253" s="415"/>
      <c r="X253" s="415"/>
      <c r="Y253" s="415"/>
      <c r="Z253" s="415"/>
      <c r="AA253" s="215"/>
      <c r="AB253" s="404"/>
      <c r="AC253" s="405"/>
      <c r="AD253" s="405"/>
      <c r="AE253" s="405"/>
      <c r="AF253" s="405"/>
      <c r="AG253" s="406"/>
      <c r="AH253" s="240"/>
      <c r="AI253" s="247"/>
      <c r="AJ253" s="248"/>
      <c r="AK253" s="248"/>
      <c r="AL253" s="248"/>
      <c r="AM253" s="248"/>
      <c r="AN253" s="248"/>
      <c r="AO253" s="248"/>
      <c r="AP253" s="248"/>
      <c r="AQ253" s="249"/>
      <c r="AR253" s="581"/>
      <c r="AS253" s="582"/>
      <c r="AT253" s="582"/>
      <c r="AU253" s="582"/>
      <c r="AV253" s="582"/>
      <c r="AW253" s="582"/>
      <c r="AX253" s="582"/>
      <c r="AY253" s="582"/>
      <c r="AZ253" s="582"/>
      <c r="BA253" s="582"/>
      <c r="BB253" s="583"/>
      <c r="BC253" s="85"/>
      <c r="BD253" s="86"/>
      <c r="BE253" s="168"/>
      <c r="BF253" s="169"/>
    </row>
    <row r="254" spans="1:58" ht="8.1" customHeight="1">
      <c r="A254" s="391">
        <v>38</v>
      </c>
      <c r="B254" s="392"/>
      <c r="C254" s="393"/>
      <c r="D254" s="393"/>
      <c r="E254" s="393"/>
      <c r="F254" s="393"/>
      <c r="G254" s="393"/>
      <c r="H254" s="393"/>
      <c r="I254" s="393"/>
      <c r="J254" s="394"/>
      <c r="K254" s="399"/>
      <c r="L254" s="393"/>
      <c r="M254" s="393"/>
      <c r="N254" s="394"/>
      <c r="O254" s="399"/>
      <c r="P254" s="393"/>
      <c r="Q254" s="393"/>
      <c r="R254" s="401"/>
      <c r="S254" s="257" t="s">
        <v>5060</v>
      </c>
      <c r="T254" s="177"/>
      <c r="U254" s="204"/>
      <c r="V254" s="204"/>
      <c r="W254" s="204"/>
      <c r="X254" s="204"/>
      <c r="Y254" s="204"/>
      <c r="Z254" s="204"/>
      <c r="AA254" s="207"/>
      <c r="AB254" s="235" t="s">
        <v>5104</v>
      </c>
      <c r="AC254" s="236"/>
      <c r="AD254" s="236"/>
      <c r="AE254" s="236"/>
      <c r="AF254" s="236"/>
      <c r="AG254" s="237"/>
      <c r="AH254" s="238"/>
      <c r="AI254" s="176" t="s">
        <v>5060</v>
      </c>
      <c r="AJ254" s="177"/>
      <c r="AK254" s="204"/>
      <c r="AL254" s="204"/>
      <c r="AM254" s="204"/>
      <c r="AN254" s="204"/>
      <c r="AO254" s="204"/>
      <c r="AP254" s="204"/>
      <c r="AQ254" s="204"/>
      <c r="AR254" s="176" t="s">
        <v>5060</v>
      </c>
      <c r="AS254" s="177"/>
      <c r="AT254" s="204"/>
      <c r="AU254" s="204"/>
      <c r="AV254" s="204"/>
      <c r="AW254" s="204"/>
      <c r="AX254" s="204"/>
      <c r="AY254" s="204"/>
      <c r="AZ254" s="207"/>
      <c r="BA254" s="210"/>
      <c r="BB254" s="211"/>
      <c r="BC254" s="584"/>
      <c r="BD254" s="576"/>
      <c r="BE254" s="164"/>
      <c r="BF254" s="165"/>
    </row>
    <row r="255" spans="1:58" ht="8.1" customHeight="1">
      <c r="A255" s="391"/>
      <c r="B255" s="395"/>
      <c r="C255" s="245"/>
      <c r="D255" s="245"/>
      <c r="E255" s="245"/>
      <c r="F255" s="245"/>
      <c r="G255" s="245"/>
      <c r="H255" s="245"/>
      <c r="I255" s="245"/>
      <c r="J255" s="246"/>
      <c r="K255" s="244"/>
      <c r="L255" s="245"/>
      <c r="M255" s="245"/>
      <c r="N255" s="246"/>
      <c r="O255" s="244"/>
      <c r="P255" s="245"/>
      <c r="Q255" s="245"/>
      <c r="R255" s="402"/>
      <c r="S255" s="258"/>
      <c r="T255" s="179"/>
      <c r="U255" s="205"/>
      <c r="V255" s="205"/>
      <c r="W255" s="205"/>
      <c r="X255" s="205"/>
      <c r="Y255" s="205"/>
      <c r="Z255" s="205"/>
      <c r="AA255" s="208"/>
      <c r="AB255" s="254" t="s">
        <v>5105</v>
      </c>
      <c r="AC255" s="255"/>
      <c r="AD255" s="255"/>
      <c r="AE255" s="255"/>
      <c r="AF255" s="255"/>
      <c r="AG255" s="256"/>
      <c r="AH255" s="239"/>
      <c r="AI255" s="178"/>
      <c r="AJ255" s="179"/>
      <c r="AK255" s="205"/>
      <c r="AL255" s="205"/>
      <c r="AM255" s="205"/>
      <c r="AN255" s="205"/>
      <c r="AO255" s="205"/>
      <c r="AP255" s="205"/>
      <c r="AQ255" s="205"/>
      <c r="AR255" s="178"/>
      <c r="AS255" s="179"/>
      <c r="AT255" s="205"/>
      <c r="AU255" s="205"/>
      <c r="AV255" s="205"/>
      <c r="AW255" s="205"/>
      <c r="AX255" s="205"/>
      <c r="AY255" s="205"/>
      <c r="AZ255" s="208"/>
      <c r="BA255" s="212"/>
      <c r="BB255" s="213"/>
      <c r="BC255" s="585"/>
      <c r="BD255" s="577"/>
      <c r="BE255" s="166"/>
      <c r="BF255" s="167"/>
    </row>
    <row r="256" spans="1:58" ht="8.1" customHeight="1">
      <c r="A256" s="391"/>
      <c r="B256" s="396"/>
      <c r="C256" s="397"/>
      <c r="D256" s="397"/>
      <c r="E256" s="397"/>
      <c r="F256" s="397"/>
      <c r="G256" s="397"/>
      <c r="H256" s="397"/>
      <c r="I256" s="397"/>
      <c r="J256" s="398"/>
      <c r="K256" s="400"/>
      <c r="L256" s="397"/>
      <c r="M256" s="397"/>
      <c r="N256" s="398"/>
      <c r="O256" s="400"/>
      <c r="P256" s="397"/>
      <c r="Q256" s="397"/>
      <c r="R256" s="403"/>
      <c r="S256" s="259"/>
      <c r="T256" s="181"/>
      <c r="U256" s="206"/>
      <c r="V256" s="206"/>
      <c r="W256" s="206"/>
      <c r="X256" s="206"/>
      <c r="Y256" s="206"/>
      <c r="Z256" s="206"/>
      <c r="AA256" s="209"/>
      <c r="AB256" s="254" t="s">
        <v>5101</v>
      </c>
      <c r="AC256" s="255"/>
      <c r="AD256" s="255"/>
      <c r="AE256" s="255"/>
      <c r="AF256" s="255"/>
      <c r="AG256" s="256"/>
      <c r="AH256" s="239"/>
      <c r="AI256" s="180"/>
      <c r="AJ256" s="181"/>
      <c r="AK256" s="206"/>
      <c r="AL256" s="206"/>
      <c r="AM256" s="206"/>
      <c r="AN256" s="206"/>
      <c r="AO256" s="206"/>
      <c r="AP256" s="206"/>
      <c r="AQ256" s="206"/>
      <c r="AR256" s="180"/>
      <c r="AS256" s="181"/>
      <c r="AT256" s="206"/>
      <c r="AU256" s="206"/>
      <c r="AV256" s="206"/>
      <c r="AW256" s="206"/>
      <c r="AX256" s="206"/>
      <c r="AY256" s="206"/>
      <c r="AZ256" s="209"/>
      <c r="BA256" s="214"/>
      <c r="BB256" s="215"/>
      <c r="BC256" s="83"/>
      <c r="BD256" s="84"/>
      <c r="BE256" s="166"/>
      <c r="BF256" s="167"/>
    </row>
    <row r="257" spans="1:58" ht="8.1" customHeight="1">
      <c r="A257" s="391"/>
      <c r="B257" s="416" t="s">
        <v>5037</v>
      </c>
      <c r="C257" s="417"/>
      <c r="D257" s="407"/>
      <c r="E257" s="407"/>
      <c r="F257" s="407"/>
      <c r="G257" s="407"/>
      <c r="H257" s="407"/>
      <c r="I257" s="407"/>
      <c r="J257" s="407"/>
      <c r="K257" s="241"/>
      <c r="L257" s="242"/>
      <c r="M257" s="242"/>
      <c r="N257" s="243"/>
      <c r="O257" s="241"/>
      <c r="P257" s="242"/>
      <c r="Q257" s="242"/>
      <c r="R257" s="409"/>
      <c r="S257" s="411"/>
      <c r="T257" s="412"/>
      <c r="U257" s="412"/>
      <c r="V257" s="412"/>
      <c r="W257" s="412"/>
      <c r="X257" s="412"/>
      <c r="Y257" s="412"/>
      <c r="Z257" s="412"/>
      <c r="AA257" s="413"/>
      <c r="AB257" s="254" t="s">
        <v>5102</v>
      </c>
      <c r="AC257" s="255"/>
      <c r="AD257" s="255"/>
      <c r="AE257" s="255"/>
      <c r="AF257" s="255"/>
      <c r="AG257" s="256"/>
      <c r="AH257" s="239"/>
      <c r="AI257" s="241"/>
      <c r="AJ257" s="242"/>
      <c r="AK257" s="242"/>
      <c r="AL257" s="242"/>
      <c r="AM257" s="242"/>
      <c r="AN257" s="242"/>
      <c r="AO257" s="242"/>
      <c r="AP257" s="242"/>
      <c r="AQ257" s="243"/>
      <c r="AR257" s="578"/>
      <c r="AS257" s="579"/>
      <c r="AT257" s="579"/>
      <c r="AU257" s="579"/>
      <c r="AV257" s="579"/>
      <c r="AW257" s="579"/>
      <c r="AX257" s="579"/>
      <c r="AY257" s="579"/>
      <c r="AZ257" s="579"/>
      <c r="BA257" s="579"/>
      <c r="BB257" s="580"/>
      <c r="BC257" s="83"/>
      <c r="BD257" s="84"/>
      <c r="BE257" s="166"/>
      <c r="BF257" s="167"/>
    </row>
    <row r="258" spans="1:58" ht="8.1" customHeight="1">
      <c r="A258" s="391"/>
      <c r="B258" s="258"/>
      <c r="C258" s="179"/>
      <c r="D258" s="205"/>
      <c r="E258" s="205"/>
      <c r="F258" s="205"/>
      <c r="G258" s="205"/>
      <c r="H258" s="205"/>
      <c r="I258" s="205"/>
      <c r="J258" s="205"/>
      <c r="K258" s="244"/>
      <c r="L258" s="245"/>
      <c r="M258" s="245"/>
      <c r="N258" s="246"/>
      <c r="O258" s="244"/>
      <c r="P258" s="245"/>
      <c r="Q258" s="245"/>
      <c r="R258" s="402"/>
      <c r="S258" s="212"/>
      <c r="T258" s="414"/>
      <c r="U258" s="414"/>
      <c r="V258" s="414"/>
      <c r="W258" s="414"/>
      <c r="X258" s="414"/>
      <c r="Y258" s="414"/>
      <c r="Z258" s="414"/>
      <c r="AA258" s="213"/>
      <c r="AB258" s="254" t="s">
        <v>5103</v>
      </c>
      <c r="AC258" s="255"/>
      <c r="AD258" s="255"/>
      <c r="AE258" s="255"/>
      <c r="AF258" s="255"/>
      <c r="AG258" s="256"/>
      <c r="AH258" s="239"/>
      <c r="AI258" s="244"/>
      <c r="AJ258" s="245"/>
      <c r="AK258" s="245"/>
      <c r="AL258" s="245"/>
      <c r="AM258" s="245"/>
      <c r="AN258" s="245"/>
      <c r="AO258" s="245"/>
      <c r="AP258" s="245"/>
      <c r="AQ258" s="246"/>
      <c r="AR258" s="578"/>
      <c r="AS258" s="579"/>
      <c r="AT258" s="579"/>
      <c r="AU258" s="579"/>
      <c r="AV258" s="579"/>
      <c r="AW258" s="579"/>
      <c r="AX258" s="579"/>
      <c r="AY258" s="579"/>
      <c r="AZ258" s="579"/>
      <c r="BA258" s="579"/>
      <c r="BB258" s="580"/>
      <c r="BC258" s="83"/>
      <c r="BD258" s="84"/>
      <c r="BE258" s="166"/>
      <c r="BF258" s="167"/>
    </row>
    <row r="259" spans="1:58" ht="8.1" customHeight="1">
      <c r="A259" s="391"/>
      <c r="B259" s="418"/>
      <c r="C259" s="419"/>
      <c r="D259" s="408"/>
      <c r="E259" s="408"/>
      <c r="F259" s="408"/>
      <c r="G259" s="408"/>
      <c r="H259" s="408"/>
      <c r="I259" s="408"/>
      <c r="J259" s="408"/>
      <c r="K259" s="247"/>
      <c r="L259" s="248"/>
      <c r="M259" s="248"/>
      <c r="N259" s="249"/>
      <c r="O259" s="247"/>
      <c r="P259" s="248"/>
      <c r="Q259" s="248"/>
      <c r="R259" s="410"/>
      <c r="S259" s="214"/>
      <c r="T259" s="415"/>
      <c r="U259" s="415"/>
      <c r="V259" s="415"/>
      <c r="W259" s="415"/>
      <c r="X259" s="415"/>
      <c r="Y259" s="415"/>
      <c r="Z259" s="415"/>
      <c r="AA259" s="215"/>
      <c r="AB259" s="404"/>
      <c r="AC259" s="405"/>
      <c r="AD259" s="405"/>
      <c r="AE259" s="405"/>
      <c r="AF259" s="405"/>
      <c r="AG259" s="406"/>
      <c r="AH259" s="240"/>
      <c r="AI259" s="247"/>
      <c r="AJ259" s="248"/>
      <c r="AK259" s="248"/>
      <c r="AL259" s="248"/>
      <c r="AM259" s="248"/>
      <c r="AN259" s="248"/>
      <c r="AO259" s="248"/>
      <c r="AP259" s="248"/>
      <c r="AQ259" s="249"/>
      <c r="AR259" s="581"/>
      <c r="AS259" s="582"/>
      <c r="AT259" s="582"/>
      <c r="AU259" s="582"/>
      <c r="AV259" s="582"/>
      <c r="AW259" s="582"/>
      <c r="AX259" s="582"/>
      <c r="AY259" s="582"/>
      <c r="AZ259" s="582"/>
      <c r="BA259" s="582"/>
      <c r="BB259" s="583"/>
      <c r="BC259" s="85"/>
      <c r="BD259" s="86"/>
      <c r="BE259" s="168"/>
      <c r="BF259" s="169"/>
    </row>
    <row r="260" spans="1:58" ht="8.1" customHeight="1">
      <c r="A260" s="391">
        <v>39</v>
      </c>
      <c r="B260" s="392"/>
      <c r="C260" s="393"/>
      <c r="D260" s="393"/>
      <c r="E260" s="393"/>
      <c r="F260" s="393"/>
      <c r="G260" s="393"/>
      <c r="H260" s="393"/>
      <c r="I260" s="393"/>
      <c r="J260" s="394"/>
      <c r="K260" s="399"/>
      <c r="L260" s="393"/>
      <c r="M260" s="393"/>
      <c r="N260" s="394"/>
      <c r="O260" s="399"/>
      <c r="P260" s="393"/>
      <c r="Q260" s="393"/>
      <c r="R260" s="401"/>
      <c r="S260" s="257" t="s">
        <v>5060</v>
      </c>
      <c r="T260" s="177"/>
      <c r="U260" s="204"/>
      <c r="V260" s="204"/>
      <c r="W260" s="204"/>
      <c r="X260" s="204"/>
      <c r="Y260" s="204"/>
      <c r="Z260" s="204"/>
      <c r="AA260" s="207"/>
      <c r="AB260" s="235" t="s">
        <v>5104</v>
      </c>
      <c r="AC260" s="236"/>
      <c r="AD260" s="236"/>
      <c r="AE260" s="236"/>
      <c r="AF260" s="236"/>
      <c r="AG260" s="237"/>
      <c r="AH260" s="238"/>
      <c r="AI260" s="176" t="s">
        <v>5060</v>
      </c>
      <c r="AJ260" s="177"/>
      <c r="AK260" s="204"/>
      <c r="AL260" s="204"/>
      <c r="AM260" s="204"/>
      <c r="AN260" s="204"/>
      <c r="AO260" s="204"/>
      <c r="AP260" s="204"/>
      <c r="AQ260" s="204"/>
      <c r="AR260" s="176" t="s">
        <v>5060</v>
      </c>
      <c r="AS260" s="177"/>
      <c r="AT260" s="204"/>
      <c r="AU260" s="204"/>
      <c r="AV260" s="204"/>
      <c r="AW260" s="204"/>
      <c r="AX260" s="204"/>
      <c r="AY260" s="204"/>
      <c r="AZ260" s="207"/>
      <c r="BA260" s="210"/>
      <c r="BB260" s="211"/>
      <c r="BC260" s="584"/>
      <c r="BD260" s="576"/>
      <c r="BE260" s="164"/>
      <c r="BF260" s="165"/>
    </row>
    <row r="261" spans="1:58" ht="8.1" customHeight="1">
      <c r="A261" s="391"/>
      <c r="B261" s="395"/>
      <c r="C261" s="245"/>
      <c r="D261" s="245"/>
      <c r="E261" s="245"/>
      <c r="F261" s="245"/>
      <c r="G261" s="245"/>
      <c r="H261" s="245"/>
      <c r="I261" s="245"/>
      <c r="J261" s="246"/>
      <c r="K261" s="244"/>
      <c r="L261" s="245"/>
      <c r="M261" s="245"/>
      <c r="N261" s="246"/>
      <c r="O261" s="244"/>
      <c r="P261" s="245"/>
      <c r="Q261" s="245"/>
      <c r="R261" s="402"/>
      <c r="S261" s="258"/>
      <c r="T261" s="179"/>
      <c r="U261" s="205"/>
      <c r="V261" s="205"/>
      <c r="W261" s="205"/>
      <c r="X261" s="205"/>
      <c r="Y261" s="205"/>
      <c r="Z261" s="205"/>
      <c r="AA261" s="208"/>
      <c r="AB261" s="254" t="s">
        <v>5105</v>
      </c>
      <c r="AC261" s="255"/>
      <c r="AD261" s="255"/>
      <c r="AE261" s="255"/>
      <c r="AF261" s="255"/>
      <c r="AG261" s="256"/>
      <c r="AH261" s="239"/>
      <c r="AI261" s="178"/>
      <c r="AJ261" s="179"/>
      <c r="AK261" s="205"/>
      <c r="AL261" s="205"/>
      <c r="AM261" s="205"/>
      <c r="AN261" s="205"/>
      <c r="AO261" s="205"/>
      <c r="AP261" s="205"/>
      <c r="AQ261" s="205"/>
      <c r="AR261" s="178"/>
      <c r="AS261" s="179"/>
      <c r="AT261" s="205"/>
      <c r="AU261" s="205"/>
      <c r="AV261" s="205"/>
      <c r="AW261" s="205"/>
      <c r="AX261" s="205"/>
      <c r="AY261" s="205"/>
      <c r="AZ261" s="208"/>
      <c r="BA261" s="212"/>
      <c r="BB261" s="213"/>
      <c r="BC261" s="585"/>
      <c r="BD261" s="577"/>
      <c r="BE261" s="166"/>
      <c r="BF261" s="167"/>
    </row>
    <row r="262" spans="1:58" ht="8.1" customHeight="1">
      <c r="A262" s="391"/>
      <c r="B262" s="396"/>
      <c r="C262" s="397"/>
      <c r="D262" s="397"/>
      <c r="E262" s="397"/>
      <c r="F262" s="397"/>
      <c r="G262" s="397"/>
      <c r="H262" s="397"/>
      <c r="I262" s="397"/>
      <c r="J262" s="398"/>
      <c r="K262" s="400"/>
      <c r="L262" s="397"/>
      <c r="M262" s="397"/>
      <c r="N262" s="398"/>
      <c r="O262" s="400"/>
      <c r="P262" s="397"/>
      <c r="Q262" s="397"/>
      <c r="R262" s="403"/>
      <c r="S262" s="259"/>
      <c r="T262" s="181"/>
      <c r="U262" s="206"/>
      <c r="V262" s="206"/>
      <c r="W262" s="206"/>
      <c r="X262" s="206"/>
      <c r="Y262" s="206"/>
      <c r="Z262" s="206"/>
      <c r="AA262" s="209"/>
      <c r="AB262" s="254" t="s">
        <v>5101</v>
      </c>
      <c r="AC262" s="255"/>
      <c r="AD262" s="255"/>
      <c r="AE262" s="255"/>
      <c r="AF262" s="255"/>
      <c r="AG262" s="256"/>
      <c r="AH262" s="239"/>
      <c r="AI262" s="180"/>
      <c r="AJ262" s="181"/>
      <c r="AK262" s="206"/>
      <c r="AL262" s="206"/>
      <c r="AM262" s="206"/>
      <c r="AN262" s="206"/>
      <c r="AO262" s="206"/>
      <c r="AP262" s="206"/>
      <c r="AQ262" s="206"/>
      <c r="AR262" s="180"/>
      <c r="AS262" s="181"/>
      <c r="AT262" s="206"/>
      <c r="AU262" s="206"/>
      <c r="AV262" s="206"/>
      <c r="AW262" s="206"/>
      <c r="AX262" s="206"/>
      <c r="AY262" s="206"/>
      <c r="AZ262" s="209"/>
      <c r="BA262" s="214"/>
      <c r="BB262" s="215"/>
      <c r="BC262" s="83"/>
      <c r="BD262" s="84"/>
      <c r="BE262" s="166"/>
      <c r="BF262" s="167"/>
    </row>
    <row r="263" spans="1:58" ht="8.1" customHeight="1">
      <c r="A263" s="391"/>
      <c r="B263" s="416" t="s">
        <v>5037</v>
      </c>
      <c r="C263" s="417"/>
      <c r="D263" s="407"/>
      <c r="E263" s="407"/>
      <c r="F263" s="407"/>
      <c r="G263" s="407"/>
      <c r="H263" s="407"/>
      <c r="I263" s="407"/>
      <c r="J263" s="407"/>
      <c r="K263" s="241"/>
      <c r="L263" s="242"/>
      <c r="M263" s="242"/>
      <c r="N263" s="243"/>
      <c r="O263" s="241"/>
      <c r="P263" s="242"/>
      <c r="Q263" s="242"/>
      <c r="R263" s="409"/>
      <c r="S263" s="411"/>
      <c r="T263" s="412"/>
      <c r="U263" s="412"/>
      <c r="V263" s="412"/>
      <c r="W263" s="412"/>
      <c r="X263" s="412"/>
      <c r="Y263" s="412"/>
      <c r="Z263" s="412"/>
      <c r="AA263" s="413"/>
      <c r="AB263" s="254" t="s">
        <v>5102</v>
      </c>
      <c r="AC263" s="255"/>
      <c r="AD263" s="255"/>
      <c r="AE263" s="255"/>
      <c r="AF263" s="255"/>
      <c r="AG263" s="256"/>
      <c r="AH263" s="239"/>
      <c r="AI263" s="241"/>
      <c r="AJ263" s="242"/>
      <c r="AK263" s="242"/>
      <c r="AL263" s="242"/>
      <c r="AM263" s="242"/>
      <c r="AN263" s="242"/>
      <c r="AO263" s="242"/>
      <c r="AP263" s="242"/>
      <c r="AQ263" s="243"/>
      <c r="AR263" s="578"/>
      <c r="AS263" s="579"/>
      <c r="AT263" s="579"/>
      <c r="AU263" s="579"/>
      <c r="AV263" s="579"/>
      <c r="AW263" s="579"/>
      <c r="AX263" s="579"/>
      <c r="AY263" s="579"/>
      <c r="AZ263" s="579"/>
      <c r="BA263" s="579"/>
      <c r="BB263" s="580"/>
      <c r="BC263" s="83"/>
      <c r="BD263" s="84"/>
      <c r="BE263" s="166"/>
      <c r="BF263" s="167"/>
    </row>
    <row r="264" spans="1:58" ht="8.1" customHeight="1">
      <c r="A264" s="391"/>
      <c r="B264" s="258"/>
      <c r="C264" s="179"/>
      <c r="D264" s="205"/>
      <c r="E264" s="205"/>
      <c r="F264" s="205"/>
      <c r="G264" s="205"/>
      <c r="H264" s="205"/>
      <c r="I264" s="205"/>
      <c r="J264" s="205"/>
      <c r="K264" s="244"/>
      <c r="L264" s="245"/>
      <c r="M264" s="245"/>
      <c r="N264" s="246"/>
      <c r="O264" s="244"/>
      <c r="P264" s="245"/>
      <c r="Q264" s="245"/>
      <c r="R264" s="402"/>
      <c r="S264" s="212"/>
      <c r="T264" s="414"/>
      <c r="U264" s="414"/>
      <c r="V264" s="414"/>
      <c r="W264" s="414"/>
      <c r="X264" s="414"/>
      <c r="Y264" s="414"/>
      <c r="Z264" s="414"/>
      <c r="AA264" s="213"/>
      <c r="AB264" s="254" t="s">
        <v>5103</v>
      </c>
      <c r="AC264" s="255"/>
      <c r="AD264" s="255"/>
      <c r="AE264" s="255"/>
      <c r="AF264" s="255"/>
      <c r="AG264" s="256"/>
      <c r="AH264" s="239"/>
      <c r="AI264" s="244"/>
      <c r="AJ264" s="245"/>
      <c r="AK264" s="245"/>
      <c r="AL264" s="245"/>
      <c r="AM264" s="245"/>
      <c r="AN264" s="245"/>
      <c r="AO264" s="245"/>
      <c r="AP264" s="245"/>
      <c r="AQ264" s="246"/>
      <c r="AR264" s="578"/>
      <c r="AS264" s="579"/>
      <c r="AT264" s="579"/>
      <c r="AU264" s="579"/>
      <c r="AV264" s="579"/>
      <c r="AW264" s="579"/>
      <c r="AX264" s="579"/>
      <c r="AY264" s="579"/>
      <c r="AZ264" s="579"/>
      <c r="BA264" s="579"/>
      <c r="BB264" s="580"/>
      <c r="BC264" s="83"/>
      <c r="BD264" s="84"/>
      <c r="BE264" s="166"/>
      <c r="BF264" s="167"/>
    </row>
    <row r="265" spans="1:58" ht="8.1" customHeight="1">
      <c r="A265" s="391"/>
      <c r="B265" s="418"/>
      <c r="C265" s="419"/>
      <c r="D265" s="408"/>
      <c r="E265" s="408"/>
      <c r="F265" s="408"/>
      <c r="G265" s="408"/>
      <c r="H265" s="408"/>
      <c r="I265" s="408"/>
      <c r="J265" s="408"/>
      <c r="K265" s="247"/>
      <c r="L265" s="248"/>
      <c r="M265" s="248"/>
      <c r="N265" s="249"/>
      <c r="O265" s="247"/>
      <c r="P265" s="248"/>
      <c r="Q265" s="248"/>
      <c r="R265" s="410"/>
      <c r="S265" s="214"/>
      <c r="T265" s="415"/>
      <c r="U265" s="415"/>
      <c r="V265" s="415"/>
      <c r="W265" s="415"/>
      <c r="X265" s="415"/>
      <c r="Y265" s="415"/>
      <c r="Z265" s="415"/>
      <c r="AA265" s="215"/>
      <c r="AB265" s="404"/>
      <c r="AC265" s="405"/>
      <c r="AD265" s="405"/>
      <c r="AE265" s="405"/>
      <c r="AF265" s="405"/>
      <c r="AG265" s="406"/>
      <c r="AH265" s="240"/>
      <c r="AI265" s="247"/>
      <c r="AJ265" s="248"/>
      <c r="AK265" s="248"/>
      <c r="AL265" s="248"/>
      <c r="AM265" s="248"/>
      <c r="AN265" s="248"/>
      <c r="AO265" s="248"/>
      <c r="AP265" s="248"/>
      <c r="AQ265" s="249"/>
      <c r="AR265" s="581"/>
      <c r="AS265" s="582"/>
      <c r="AT265" s="582"/>
      <c r="AU265" s="582"/>
      <c r="AV265" s="582"/>
      <c r="AW265" s="582"/>
      <c r="AX265" s="582"/>
      <c r="AY265" s="582"/>
      <c r="AZ265" s="582"/>
      <c r="BA265" s="582"/>
      <c r="BB265" s="583"/>
      <c r="BC265" s="85"/>
      <c r="BD265" s="86"/>
      <c r="BE265" s="168"/>
      <c r="BF265" s="169"/>
    </row>
    <row r="266" spans="1:58" ht="8.1" customHeight="1">
      <c r="A266" s="391">
        <v>40</v>
      </c>
      <c r="B266" s="392"/>
      <c r="C266" s="393"/>
      <c r="D266" s="393"/>
      <c r="E266" s="393"/>
      <c r="F266" s="393"/>
      <c r="G266" s="393"/>
      <c r="H266" s="393"/>
      <c r="I266" s="393"/>
      <c r="J266" s="394"/>
      <c r="K266" s="399"/>
      <c r="L266" s="393"/>
      <c r="M266" s="393"/>
      <c r="N266" s="394"/>
      <c r="O266" s="399"/>
      <c r="P266" s="393"/>
      <c r="Q266" s="393"/>
      <c r="R266" s="401"/>
      <c r="S266" s="257" t="s">
        <v>5060</v>
      </c>
      <c r="T266" s="177"/>
      <c r="U266" s="204"/>
      <c r="V266" s="204"/>
      <c r="W266" s="204"/>
      <c r="X266" s="204"/>
      <c r="Y266" s="204"/>
      <c r="Z266" s="204"/>
      <c r="AA266" s="207"/>
      <c r="AB266" s="235" t="s">
        <v>5104</v>
      </c>
      <c r="AC266" s="236"/>
      <c r="AD266" s="236"/>
      <c r="AE266" s="236"/>
      <c r="AF266" s="236"/>
      <c r="AG266" s="237"/>
      <c r="AH266" s="238"/>
      <c r="AI266" s="176" t="s">
        <v>5060</v>
      </c>
      <c r="AJ266" s="177"/>
      <c r="AK266" s="204"/>
      <c r="AL266" s="204"/>
      <c r="AM266" s="204"/>
      <c r="AN266" s="204"/>
      <c r="AO266" s="204"/>
      <c r="AP266" s="204"/>
      <c r="AQ266" s="204"/>
      <c r="AR266" s="176" t="s">
        <v>5060</v>
      </c>
      <c r="AS266" s="177"/>
      <c r="AT266" s="204"/>
      <c r="AU266" s="204"/>
      <c r="AV266" s="204"/>
      <c r="AW266" s="204"/>
      <c r="AX266" s="204"/>
      <c r="AY266" s="204"/>
      <c r="AZ266" s="207"/>
      <c r="BA266" s="210"/>
      <c r="BB266" s="211"/>
      <c r="BC266" s="584"/>
      <c r="BD266" s="576"/>
      <c r="BE266" s="164"/>
      <c r="BF266" s="165"/>
    </row>
    <row r="267" spans="1:58" ht="8.1" customHeight="1">
      <c r="A267" s="391"/>
      <c r="B267" s="395"/>
      <c r="C267" s="245"/>
      <c r="D267" s="245"/>
      <c r="E267" s="245"/>
      <c r="F267" s="245"/>
      <c r="G267" s="245"/>
      <c r="H267" s="245"/>
      <c r="I267" s="245"/>
      <c r="J267" s="246"/>
      <c r="K267" s="244"/>
      <c r="L267" s="245"/>
      <c r="M267" s="245"/>
      <c r="N267" s="246"/>
      <c r="O267" s="244"/>
      <c r="P267" s="245"/>
      <c r="Q267" s="245"/>
      <c r="R267" s="402"/>
      <c r="S267" s="258"/>
      <c r="T267" s="179"/>
      <c r="U267" s="205"/>
      <c r="V267" s="205"/>
      <c r="W267" s="205"/>
      <c r="X267" s="205"/>
      <c r="Y267" s="205"/>
      <c r="Z267" s="205"/>
      <c r="AA267" s="208"/>
      <c r="AB267" s="254" t="s">
        <v>5105</v>
      </c>
      <c r="AC267" s="255"/>
      <c r="AD267" s="255"/>
      <c r="AE267" s="255"/>
      <c r="AF267" s="255"/>
      <c r="AG267" s="256"/>
      <c r="AH267" s="239"/>
      <c r="AI267" s="178"/>
      <c r="AJ267" s="179"/>
      <c r="AK267" s="205"/>
      <c r="AL267" s="205"/>
      <c r="AM267" s="205"/>
      <c r="AN267" s="205"/>
      <c r="AO267" s="205"/>
      <c r="AP267" s="205"/>
      <c r="AQ267" s="205"/>
      <c r="AR267" s="178"/>
      <c r="AS267" s="179"/>
      <c r="AT267" s="205"/>
      <c r="AU267" s="205"/>
      <c r="AV267" s="205"/>
      <c r="AW267" s="205"/>
      <c r="AX267" s="205"/>
      <c r="AY267" s="205"/>
      <c r="AZ267" s="208"/>
      <c r="BA267" s="212"/>
      <c r="BB267" s="213"/>
      <c r="BC267" s="585"/>
      <c r="BD267" s="577"/>
      <c r="BE267" s="166"/>
      <c r="BF267" s="167"/>
    </row>
    <row r="268" spans="1:58" ht="8.1" customHeight="1">
      <c r="A268" s="391"/>
      <c r="B268" s="396"/>
      <c r="C268" s="397"/>
      <c r="D268" s="397"/>
      <c r="E268" s="397"/>
      <c r="F268" s="397"/>
      <c r="G268" s="397"/>
      <c r="H268" s="397"/>
      <c r="I268" s="397"/>
      <c r="J268" s="398"/>
      <c r="K268" s="400"/>
      <c r="L268" s="397"/>
      <c r="M268" s="397"/>
      <c r="N268" s="398"/>
      <c r="O268" s="400"/>
      <c r="P268" s="397"/>
      <c r="Q268" s="397"/>
      <c r="R268" s="403"/>
      <c r="S268" s="259"/>
      <c r="T268" s="181"/>
      <c r="U268" s="206"/>
      <c r="V268" s="206"/>
      <c r="W268" s="206"/>
      <c r="X268" s="206"/>
      <c r="Y268" s="206"/>
      <c r="Z268" s="206"/>
      <c r="AA268" s="209"/>
      <c r="AB268" s="254" t="s">
        <v>5101</v>
      </c>
      <c r="AC268" s="255"/>
      <c r="AD268" s="255"/>
      <c r="AE268" s="255"/>
      <c r="AF268" s="255"/>
      <c r="AG268" s="256"/>
      <c r="AH268" s="239"/>
      <c r="AI268" s="180"/>
      <c r="AJ268" s="181"/>
      <c r="AK268" s="206"/>
      <c r="AL268" s="206"/>
      <c r="AM268" s="206"/>
      <c r="AN268" s="206"/>
      <c r="AO268" s="206"/>
      <c r="AP268" s="206"/>
      <c r="AQ268" s="206"/>
      <c r="AR268" s="180"/>
      <c r="AS268" s="181"/>
      <c r="AT268" s="206"/>
      <c r="AU268" s="206"/>
      <c r="AV268" s="206"/>
      <c r="AW268" s="206"/>
      <c r="AX268" s="206"/>
      <c r="AY268" s="206"/>
      <c r="AZ268" s="209"/>
      <c r="BA268" s="214"/>
      <c r="BB268" s="215"/>
      <c r="BC268" s="83"/>
      <c r="BD268" s="84"/>
      <c r="BE268" s="166"/>
      <c r="BF268" s="167"/>
    </row>
    <row r="269" spans="1:58" ht="8.1" customHeight="1">
      <c r="A269" s="391"/>
      <c r="B269" s="416" t="s">
        <v>5037</v>
      </c>
      <c r="C269" s="417"/>
      <c r="D269" s="407"/>
      <c r="E269" s="407"/>
      <c r="F269" s="407"/>
      <c r="G269" s="407"/>
      <c r="H269" s="407"/>
      <c r="I269" s="407"/>
      <c r="J269" s="407"/>
      <c r="K269" s="241"/>
      <c r="L269" s="242"/>
      <c r="M269" s="242"/>
      <c r="N269" s="243"/>
      <c r="O269" s="241"/>
      <c r="P269" s="242"/>
      <c r="Q269" s="242"/>
      <c r="R269" s="409"/>
      <c r="S269" s="411"/>
      <c r="T269" s="412"/>
      <c r="U269" s="412"/>
      <c r="V269" s="412"/>
      <c r="W269" s="412"/>
      <c r="X269" s="412"/>
      <c r="Y269" s="412"/>
      <c r="Z269" s="412"/>
      <c r="AA269" s="413"/>
      <c r="AB269" s="254" t="s">
        <v>5102</v>
      </c>
      <c r="AC269" s="255"/>
      <c r="AD269" s="255"/>
      <c r="AE269" s="255"/>
      <c r="AF269" s="255"/>
      <c r="AG269" s="256"/>
      <c r="AH269" s="239"/>
      <c r="AI269" s="241"/>
      <c r="AJ269" s="242"/>
      <c r="AK269" s="242"/>
      <c r="AL269" s="242"/>
      <c r="AM269" s="242"/>
      <c r="AN269" s="242"/>
      <c r="AO269" s="242"/>
      <c r="AP269" s="242"/>
      <c r="AQ269" s="243"/>
      <c r="AR269" s="578"/>
      <c r="AS269" s="579"/>
      <c r="AT269" s="579"/>
      <c r="AU269" s="579"/>
      <c r="AV269" s="579"/>
      <c r="AW269" s="579"/>
      <c r="AX269" s="579"/>
      <c r="AY269" s="579"/>
      <c r="AZ269" s="579"/>
      <c r="BA269" s="579"/>
      <c r="BB269" s="580"/>
      <c r="BC269" s="83"/>
      <c r="BD269" s="84"/>
      <c r="BE269" s="166"/>
      <c r="BF269" s="167"/>
    </row>
    <row r="270" spans="1:58" ht="8.1" customHeight="1">
      <c r="A270" s="391"/>
      <c r="B270" s="258"/>
      <c r="C270" s="179"/>
      <c r="D270" s="205"/>
      <c r="E270" s="205"/>
      <c r="F270" s="205"/>
      <c r="G270" s="205"/>
      <c r="H270" s="205"/>
      <c r="I270" s="205"/>
      <c r="J270" s="205"/>
      <c r="K270" s="244"/>
      <c r="L270" s="245"/>
      <c r="M270" s="245"/>
      <c r="N270" s="246"/>
      <c r="O270" s="244"/>
      <c r="P270" s="245"/>
      <c r="Q270" s="245"/>
      <c r="R270" s="402"/>
      <c r="S270" s="212"/>
      <c r="T270" s="414"/>
      <c r="U270" s="414"/>
      <c r="V270" s="414"/>
      <c r="W270" s="414"/>
      <c r="X270" s="414"/>
      <c r="Y270" s="414"/>
      <c r="Z270" s="414"/>
      <c r="AA270" s="213"/>
      <c r="AB270" s="254" t="s">
        <v>5103</v>
      </c>
      <c r="AC270" s="255"/>
      <c r="AD270" s="255"/>
      <c r="AE270" s="255"/>
      <c r="AF270" s="255"/>
      <c r="AG270" s="256"/>
      <c r="AH270" s="239"/>
      <c r="AI270" s="244"/>
      <c r="AJ270" s="245"/>
      <c r="AK270" s="245"/>
      <c r="AL270" s="245"/>
      <c r="AM270" s="245"/>
      <c r="AN270" s="245"/>
      <c r="AO270" s="245"/>
      <c r="AP270" s="245"/>
      <c r="AQ270" s="246"/>
      <c r="AR270" s="578"/>
      <c r="AS270" s="579"/>
      <c r="AT270" s="579"/>
      <c r="AU270" s="579"/>
      <c r="AV270" s="579"/>
      <c r="AW270" s="579"/>
      <c r="AX270" s="579"/>
      <c r="AY270" s="579"/>
      <c r="AZ270" s="579"/>
      <c r="BA270" s="579"/>
      <c r="BB270" s="580"/>
      <c r="BC270" s="83"/>
      <c r="BD270" s="84"/>
      <c r="BE270" s="166"/>
      <c r="BF270" s="167"/>
    </row>
    <row r="271" spans="1:58" ht="8.1" customHeight="1">
      <c r="A271" s="391"/>
      <c r="B271" s="418"/>
      <c r="C271" s="419"/>
      <c r="D271" s="408"/>
      <c r="E271" s="408"/>
      <c r="F271" s="408"/>
      <c r="G271" s="408"/>
      <c r="H271" s="408"/>
      <c r="I271" s="408"/>
      <c r="J271" s="408"/>
      <c r="K271" s="247"/>
      <c r="L271" s="248"/>
      <c r="M271" s="248"/>
      <c r="N271" s="249"/>
      <c r="O271" s="247"/>
      <c r="P271" s="248"/>
      <c r="Q271" s="248"/>
      <c r="R271" s="410"/>
      <c r="S271" s="214"/>
      <c r="T271" s="415"/>
      <c r="U271" s="415"/>
      <c r="V271" s="415"/>
      <c r="W271" s="415"/>
      <c r="X271" s="415"/>
      <c r="Y271" s="415"/>
      <c r="Z271" s="415"/>
      <c r="AA271" s="215"/>
      <c r="AB271" s="404"/>
      <c r="AC271" s="405"/>
      <c r="AD271" s="405"/>
      <c r="AE271" s="405"/>
      <c r="AF271" s="405"/>
      <c r="AG271" s="406"/>
      <c r="AH271" s="240"/>
      <c r="AI271" s="247"/>
      <c r="AJ271" s="248"/>
      <c r="AK271" s="248"/>
      <c r="AL271" s="248"/>
      <c r="AM271" s="248"/>
      <c r="AN271" s="248"/>
      <c r="AO271" s="248"/>
      <c r="AP271" s="248"/>
      <c r="AQ271" s="249"/>
      <c r="AR271" s="581"/>
      <c r="AS271" s="582"/>
      <c r="AT271" s="582"/>
      <c r="AU271" s="582"/>
      <c r="AV271" s="582"/>
      <c r="AW271" s="582"/>
      <c r="AX271" s="582"/>
      <c r="AY271" s="582"/>
      <c r="AZ271" s="582"/>
      <c r="BA271" s="582"/>
      <c r="BB271" s="583"/>
      <c r="BC271" s="85"/>
      <c r="BD271" s="86"/>
      <c r="BE271" s="168"/>
      <c r="BF271" s="169"/>
    </row>
    <row r="272" spans="1:58" ht="8.1" customHeight="1">
      <c r="A272" s="391">
        <v>41</v>
      </c>
      <c r="B272" s="392"/>
      <c r="C272" s="393"/>
      <c r="D272" s="393"/>
      <c r="E272" s="393"/>
      <c r="F272" s="393"/>
      <c r="G272" s="393"/>
      <c r="H272" s="393"/>
      <c r="I272" s="393"/>
      <c r="J272" s="394"/>
      <c r="K272" s="399"/>
      <c r="L272" s="393"/>
      <c r="M272" s="393"/>
      <c r="N272" s="394"/>
      <c r="O272" s="399"/>
      <c r="P272" s="393"/>
      <c r="Q272" s="393"/>
      <c r="R272" s="401"/>
      <c r="S272" s="257" t="s">
        <v>5060</v>
      </c>
      <c r="T272" s="177"/>
      <c r="U272" s="204"/>
      <c r="V272" s="204"/>
      <c r="W272" s="204"/>
      <c r="X272" s="204"/>
      <c r="Y272" s="204"/>
      <c r="Z272" s="204"/>
      <c r="AA272" s="207"/>
      <c r="AB272" s="235" t="s">
        <v>5104</v>
      </c>
      <c r="AC272" s="236"/>
      <c r="AD272" s="236"/>
      <c r="AE272" s="236"/>
      <c r="AF272" s="236"/>
      <c r="AG272" s="237"/>
      <c r="AH272" s="238"/>
      <c r="AI272" s="176" t="s">
        <v>5060</v>
      </c>
      <c r="AJ272" s="177"/>
      <c r="AK272" s="204"/>
      <c r="AL272" s="204"/>
      <c r="AM272" s="204"/>
      <c r="AN272" s="204"/>
      <c r="AO272" s="204"/>
      <c r="AP272" s="204"/>
      <c r="AQ272" s="204"/>
      <c r="AR272" s="176" t="s">
        <v>5060</v>
      </c>
      <c r="AS272" s="177"/>
      <c r="AT272" s="204"/>
      <c r="AU272" s="204"/>
      <c r="AV272" s="204"/>
      <c r="AW272" s="204"/>
      <c r="AX272" s="204"/>
      <c r="AY272" s="204"/>
      <c r="AZ272" s="207"/>
      <c r="BA272" s="210"/>
      <c r="BB272" s="211"/>
      <c r="BC272" s="584"/>
      <c r="BD272" s="576"/>
      <c r="BE272" s="164"/>
      <c r="BF272" s="165"/>
    </row>
    <row r="273" spans="1:58" ht="8.1" customHeight="1">
      <c r="A273" s="391"/>
      <c r="B273" s="395"/>
      <c r="C273" s="245"/>
      <c r="D273" s="245"/>
      <c r="E273" s="245"/>
      <c r="F273" s="245"/>
      <c r="G273" s="245"/>
      <c r="H273" s="245"/>
      <c r="I273" s="245"/>
      <c r="J273" s="246"/>
      <c r="K273" s="244"/>
      <c r="L273" s="245"/>
      <c r="M273" s="245"/>
      <c r="N273" s="246"/>
      <c r="O273" s="244"/>
      <c r="P273" s="245"/>
      <c r="Q273" s="245"/>
      <c r="R273" s="402"/>
      <c r="S273" s="258"/>
      <c r="T273" s="179"/>
      <c r="U273" s="205"/>
      <c r="V273" s="205"/>
      <c r="W273" s="205"/>
      <c r="X273" s="205"/>
      <c r="Y273" s="205"/>
      <c r="Z273" s="205"/>
      <c r="AA273" s="208"/>
      <c r="AB273" s="254" t="s">
        <v>5105</v>
      </c>
      <c r="AC273" s="255"/>
      <c r="AD273" s="255"/>
      <c r="AE273" s="255"/>
      <c r="AF273" s="255"/>
      <c r="AG273" s="256"/>
      <c r="AH273" s="239"/>
      <c r="AI273" s="178"/>
      <c r="AJ273" s="179"/>
      <c r="AK273" s="205"/>
      <c r="AL273" s="205"/>
      <c r="AM273" s="205"/>
      <c r="AN273" s="205"/>
      <c r="AO273" s="205"/>
      <c r="AP273" s="205"/>
      <c r="AQ273" s="205"/>
      <c r="AR273" s="178"/>
      <c r="AS273" s="179"/>
      <c r="AT273" s="205"/>
      <c r="AU273" s="205"/>
      <c r="AV273" s="205"/>
      <c r="AW273" s="205"/>
      <c r="AX273" s="205"/>
      <c r="AY273" s="205"/>
      <c r="AZ273" s="208"/>
      <c r="BA273" s="212"/>
      <c r="BB273" s="213"/>
      <c r="BC273" s="585"/>
      <c r="BD273" s="577"/>
      <c r="BE273" s="166"/>
      <c r="BF273" s="167"/>
    </row>
    <row r="274" spans="1:58" ht="8.1" customHeight="1">
      <c r="A274" s="391"/>
      <c r="B274" s="396"/>
      <c r="C274" s="397"/>
      <c r="D274" s="397"/>
      <c r="E274" s="397"/>
      <c r="F274" s="397"/>
      <c r="G274" s="397"/>
      <c r="H274" s="397"/>
      <c r="I274" s="397"/>
      <c r="J274" s="398"/>
      <c r="K274" s="400"/>
      <c r="L274" s="397"/>
      <c r="M274" s="397"/>
      <c r="N274" s="398"/>
      <c r="O274" s="400"/>
      <c r="P274" s="397"/>
      <c r="Q274" s="397"/>
      <c r="R274" s="403"/>
      <c r="S274" s="259"/>
      <c r="T274" s="181"/>
      <c r="U274" s="206"/>
      <c r="V274" s="206"/>
      <c r="W274" s="206"/>
      <c r="X274" s="206"/>
      <c r="Y274" s="206"/>
      <c r="Z274" s="206"/>
      <c r="AA274" s="209"/>
      <c r="AB274" s="254" t="s">
        <v>5101</v>
      </c>
      <c r="AC274" s="255"/>
      <c r="AD274" s="255"/>
      <c r="AE274" s="255"/>
      <c r="AF274" s="255"/>
      <c r="AG274" s="256"/>
      <c r="AH274" s="239"/>
      <c r="AI274" s="180"/>
      <c r="AJ274" s="181"/>
      <c r="AK274" s="206"/>
      <c r="AL274" s="206"/>
      <c r="AM274" s="206"/>
      <c r="AN274" s="206"/>
      <c r="AO274" s="206"/>
      <c r="AP274" s="206"/>
      <c r="AQ274" s="206"/>
      <c r="AR274" s="180"/>
      <c r="AS274" s="181"/>
      <c r="AT274" s="206"/>
      <c r="AU274" s="206"/>
      <c r="AV274" s="206"/>
      <c r="AW274" s="206"/>
      <c r="AX274" s="206"/>
      <c r="AY274" s="206"/>
      <c r="AZ274" s="209"/>
      <c r="BA274" s="214"/>
      <c r="BB274" s="215"/>
      <c r="BC274" s="83"/>
      <c r="BD274" s="84"/>
      <c r="BE274" s="166"/>
      <c r="BF274" s="167"/>
    </row>
    <row r="275" spans="1:58" ht="8.1" customHeight="1">
      <c r="A275" s="391"/>
      <c r="B275" s="416" t="s">
        <v>5037</v>
      </c>
      <c r="C275" s="417"/>
      <c r="D275" s="407"/>
      <c r="E275" s="407"/>
      <c r="F275" s="407"/>
      <c r="G275" s="407"/>
      <c r="H275" s="407"/>
      <c r="I275" s="407"/>
      <c r="J275" s="407"/>
      <c r="K275" s="241"/>
      <c r="L275" s="242"/>
      <c r="M275" s="242"/>
      <c r="N275" s="243"/>
      <c r="O275" s="241"/>
      <c r="P275" s="242"/>
      <c r="Q275" s="242"/>
      <c r="R275" s="409"/>
      <c r="S275" s="411"/>
      <c r="T275" s="412"/>
      <c r="U275" s="412"/>
      <c r="V275" s="412"/>
      <c r="W275" s="412"/>
      <c r="X275" s="412"/>
      <c r="Y275" s="412"/>
      <c r="Z275" s="412"/>
      <c r="AA275" s="413"/>
      <c r="AB275" s="254" t="s">
        <v>5102</v>
      </c>
      <c r="AC275" s="255"/>
      <c r="AD275" s="255"/>
      <c r="AE275" s="255"/>
      <c r="AF275" s="255"/>
      <c r="AG275" s="256"/>
      <c r="AH275" s="239"/>
      <c r="AI275" s="241"/>
      <c r="AJ275" s="242"/>
      <c r="AK275" s="242"/>
      <c r="AL275" s="242"/>
      <c r="AM275" s="242"/>
      <c r="AN275" s="242"/>
      <c r="AO275" s="242"/>
      <c r="AP275" s="242"/>
      <c r="AQ275" s="243"/>
      <c r="AR275" s="578"/>
      <c r="AS275" s="579"/>
      <c r="AT275" s="579"/>
      <c r="AU275" s="579"/>
      <c r="AV275" s="579"/>
      <c r="AW275" s="579"/>
      <c r="AX275" s="579"/>
      <c r="AY275" s="579"/>
      <c r="AZ275" s="579"/>
      <c r="BA275" s="579"/>
      <c r="BB275" s="580"/>
      <c r="BC275" s="83"/>
      <c r="BD275" s="84"/>
      <c r="BE275" s="166"/>
      <c r="BF275" s="167"/>
    </row>
    <row r="276" spans="1:58" ht="8.1" customHeight="1">
      <c r="A276" s="391"/>
      <c r="B276" s="258"/>
      <c r="C276" s="179"/>
      <c r="D276" s="205"/>
      <c r="E276" s="205"/>
      <c r="F276" s="205"/>
      <c r="G276" s="205"/>
      <c r="H276" s="205"/>
      <c r="I276" s="205"/>
      <c r="J276" s="205"/>
      <c r="K276" s="244"/>
      <c r="L276" s="245"/>
      <c r="M276" s="245"/>
      <c r="N276" s="246"/>
      <c r="O276" s="244"/>
      <c r="P276" s="245"/>
      <c r="Q276" s="245"/>
      <c r="R276" s="402"/>
      <c r="S276" s="212"/>
      <c r="T276" s="414"/>
      <c r="U276" s="414"/>
      <c r="V276" s="414"/>
      <c r="W276" s="414"/>
      <c r="X276" s="414"/>
      <c r="Y276" s="414"/>
      <c r="Z276" s="414"/>
      <c r="AA276" s="213"/>
      <c r="AB276" s="254" t="s">
        <v>5103</v>
      </c>
      <c r="AC276" s="255"/>
      <c r="AD276" s="255"/>
      <c r="AE276" s="255"/>
      <c r="AF276" s="255"/>
      <c r="AG276" s="256"/>
      <c r="AH276" s="239"/>
      <c r="AI276" s="244"/>
      <c r="AJ276" s="245"/>
      <c r="AK276" s="245"/>
      <c r="AL276" s="245"/>
      <c r="AM276" s="245"/>
      <c r="AN276" s="245"/>
      <c r="AO276" s="245"/>
      <c r="AP276" s="245"/>
      <c r="AQ276" s="246"/>
      <c r="AR276" s="578"/>
      <c r="AS276" s="579"/>
      <c r="AT276" s="579"/>
      <c r="AU276" s="579"/>
      <c r="AV276" s="579"/>
      <c r="AW276" s="579"/>
      <c r="AX276" s="579"/>
      <c r="AY276" s="579"/>
      <c r="AZ276" s="579"/>
      <c r="BA276" s="579"/>
      <c r="BB276" s="580"/>
      <c r="BC276" s="83"/>
      <c r="BD276" s="84"/>
      <c r="BE276" s="166"/>
      <c r="BF276" s="167"/>
    </row>
    <row r="277" spans="1:58" ht="8.1" customHeight="1">
      <c r="A277" s="391"/>
      <c r="B277" s="418"/>
      <c r="C277" s="419"/>
      <c r="D277" s="408"/>
      <c r="E277" s="408"/>
      <c r="F277" s="408"/>
      <c r="G277" s="408"/>
      <c r="H277" s="408"/>
      <c r="I277" s="408"/>
      <c r="J277" s="408"/>
      <c r="K277" s="247"/>
      <c r="L277" s="248"/>
      <c r="M277" s="248"/>
      <c r="N277" s="249"/>
      <c r="O277" s="247"/>
      <c r="P277" s="248"/>
      <c r="Q277" s="248"/>
      <c r="R277" s="410"/>
      <c r="S277" s="214"/>
      <c r="T277" s="415"/>
      <c r="U277" s="415"/>
      <c r="V277" s="415"/>
      <c r="W277" s="415"/>
      <c r="X277" s="415"/>
      <c r="Y277" s="415"/>
      <c r="Z277" s="415"/>
      <c r="AA277" s="215"/>
      <c r="AB277" s="404"/>
      <c r="AC277" s="405"/>
      <c r="AD277" s="405"/>
      <c r="AE277" s="405"/>
      <c r="AF277" s="405"/>
      <c r="AG277" s="406"/>
      <c r="AH277" s="240"/>
      <c r="AI277" s="247"/>
      <c r="AJ277" s="248"/>
      <c r="AK277" s="248"/>
      <c r="AL277" s="248"/>
      <c r="AM277" s="248"/>
      <c r="AN277" s="248"/>
      <c r="AO277" s="248"/>
      <c r="AP277" s="248"/>
      <c r="AQ277" s="249"/>
      <c r="AR277" s="581"/>
      <c r="AS277" s="582"/>
      <c r="AT277" s="582"/>
      <c r="AU277" s="582"/>
      <c r="AV277" s="582"/>
      <c r="AW277" s="582"/>
      <c r="AX277" s="582"/>
      <c r="AY277" s="582"/>
      <c r="AZ277" s="582"/>
      <c r="BA277" s="582"/>
      <c r="BB277" s="583"/>
      <c r="BC277" s="85"/>
      <c r="BD277" s="86"/>
      <c r="BE277" s="168"/>
      <c r="BF277" s="169"/>
    </row>
    <row r="278" spans="1:58" ht="8.1" customHeight="1">
      <c r="A278" s="391">
        <v>42</v>
      </c>
      <c r="B278" s="392"/>
      <c r="C278" s="393"/>
      <c r="D278" s="393"/>
      <c r="E278" s="393"/>
      <c r="F278" s="393"/>
      <c r="G278" s="393"/>
      <c r="H278" s="393"/>
      <c r="I278" s="393"/>
      <c r="J278" s="394"/>
      <c r="K278" s="399"/>
      <c r="L278" s="393"/>
      <c r="M278" s="393"/>
      <c r="N278" s="394"/>
      <c r="O278" s="399"/>
      <c r="P278" s="393"/>
      <c r="Q278" s="393"/>
      <c r="R278" s="401"/>
      <c r="S278" s="257" t="s">
        <v>5060</v>
      </c>
      <c r="T278" s="177"/>
      <c r="U278" s="204"/>
      <c r="V278" s="204"/>
      <c r="W278" s="204"/>
      <c r="X278" s="204"/>
      <c r="Y278" s="204"/>
      <c r="Z278" s="204"/>
      <c r="AA278" s="207"/>
      <c r="AB278" s="235" t="s">
        <v>5104</v>
      </c>
      <c r="AC278" s="236"/>
      <c r="AD278" s="236"/>
      <c r="AE278" s="236"/>
      <c r="AF278" s="236"/>
      <c r="AG278" s="237"/>
      <c r="AH278" s="238"/>
      <c r="AI278" s="176" t="s">
        <v>5060</v>
      </c>
      <c r="AJ278" s="177"/>
      <c r="AK278" s="204"/>
      <c r="AL278" s="204"/>
      <c r="AM278" s="204"/>
      <c r="AN278" s="204"/>
      <c r="AO278" s="204"/>
      <c r="AP278" s="204"/>
      <c r="AQ278" s="204"/>
      <c r="AR278" s="176" t="s">
        <v>5060</v>
      </c>
      <c r="AS278" s="177"/>
      <c r="AT278" s="204"/>
      <c r="AU278" s="204"/>
      <c r="AV278" s="204"/>
      <c r="AW278" s="204"/>
      <c r="AX278" s="204"/>
      <c r="AY278" s="204"/>
      <c r="AZ278" s="207"/>
      <c r="BA278" s="210"/>
      <c r="BB278" s="211"/>
      <c r="BC278" s="584"/>
      <c r="BD278" s="576"/>
      <c r="BE278" s="164"/>
      <c r="BF278" s="165"/>
    </row>
    <row r="279" spans="1:58" ht="8.1" customHeight="1">
      <c r="A279" s="391"/>
      <c r="B279" s="395"/>
      <c r="C279" s="245"/>
      <c r="D279" s="245"/>
      <c r="E279" s="245"/>
      <c r="F279" s="245"/>
      <c r="G279" s="245"/>
      <c r="H279" s="245"/>
      <c r="I279" s="245"/>
      <c r="J279" s="246"/>
      <c r="K279" s="244"/>
      <c r="L279" s="245"/>
      <c r="M279" s="245"/>
      <c r="N279" s="246"/>
      <c r="O279" s="244"/>
      <c r="P279" s="245"/>
      <c r="Q279" s="245"/>
      <c r="R279" s="402"/>
      <c r="S279" s="258"/>
      <c r="T279" s="179"/>
      <c r="U279" s="205"/>
      <c r="V279" s="205"/>
      <c r="W279" s="205"/>
      <c r="X279" s="205"/>
      <c r="Y279" s="205"/>
      <c r="Z279" s="205"/>
      <c r="AA279" s="208"/>
      <c r="AB279" s="254" t="s">
        <v>5105</v>
      </c>
      <c r="AC279" s="255"/>
      <c r="AD279" s="255"/>
      <c r="AE279" s="255"/>
      <c r="AF279" s="255"/>
      <c r="AG279" s="256"/>
      <c r="AH279" s="239"/>
      <c r="AI279" s="178"/>
      <c r="AJ279" s="179"/>
      <c r="AK279" s="205"/>
      <c r="AL279" s="205"/>
      <c r="AM279" s="205"/>
      <c r="AN279" s="205"/>
      <c r="AO279" s="205"/>
      <c r="AP279" s="205"/>
      <c r="AQ279" s="205"/>
      <c r="AR279" s="178"/>
      <c r="AS279" s="179"/>
      <c r="AT279" s="205"/>
      <c r="AU279" s="205"/>
      <c r="AV279" s="205"/>
      <c r="AW279" s="205"/>
      <c r="AX279" s="205"/>
      <c r="AY279" s="205"/>
      <c r="AZ279" s="208"/>
      <c r="BA279" s="212"/>
      <c r="BB279" s="213"/>
      <c r="BC279" s="585"/>
      <c r="BD279" s="577"/>
      <c r="BE279" s="166"/>
      <c r="BF279" s="167"/>
    </row>
    <row r="280" spans="1:58" ht="8.1" customHeight="1">
      <c r="A280" s="391"/>
      <c r="B280" s="396"/>
      <c r="C280" s="397"/>
      <c r="D280" s="397"/>
      <c r="E280" s="397"/>
      <c r="F280" s="397"/>
      <c r="G280" s="397"/>
      <c r="H280" s="397"/>
      <c r="I280" s="397"/>
      <c r="J280" s="398"/>
      <c r="K280" s="400"/>
      <c r="L280" s="397"/>
      <c r="M280" s="397"/>
      <c r="N280" s="398"/>
      <c r="O280" s="400"/>
      <c r="P280" s="397"/>
      <c r="Q280" s="397"/>
      <c r="R280" s="403"/>
      <c r="S280" s="259"/>
      <c r="T280" s="181"/>
      <c r="U280" s="206"/>
      <c r="V280" s="206"/>
      <c r="W280" s="206"/>
      <c r="X280" s="206"/>
      <c r="Y280" s="206"/>
      <c r="Z280" s="206"/>
      <c r="AA280" s="209"/>
      <c r="AB280" s="254" t="s">
        <v>5101</v>
      </c>
      <c r="AC280" s="255"/>
      <c r="AD280" s="255"/>
      <c r="AE280" s="255"/>
      <c r="AF280" s="255"/>
      <c r="AG280" s="256"/>
      <c r="AH280" s="239"/>
      <c r="AI280" s="180"/>
      <c r="AJ280" s="181"/>
      <c r="AK280" s="206"/>
      <c r="AL280" s="206"/>
      <c r="AM280" s="206"/>
      <c r="AN280" s="206"/>
      <c r="AO280" s="206"/>
      <c r="AP280" s="206"/>
      <c r="AQ280" s="206"/>
      <c r="AR280" s="180"/>
      <c r="AS280" s="181"/>
      <c r="AT280" s="206"/>
      <c r="AU280" s="206"/>
      <c r="AV280" s="206"/>
      <c r="AW280" s="206"/>
      <c r="AX280" s="206"/>
      <c r="AY280" s="206"/>
      <c r="AZ280" s="209"/>
      <c r="BA280" s="214"/>
      <c r="BB280" s="215"/>
      <c r="BC280" s="83"/>
      <c r="BD280" s="84"/>
      <c r="BE280" s="166"/>
      <c r="BF280" s="167"/>
    </row>
    <row r="281" spans="1:58" ht="8.1" customHeight="1">
      <c r="A281" s="391"/>
      <c r="B281" s="416" t="s">
        <v>5037</v>
      </c>
      <c r="C281" s="417"/>
      <c r="D281" s="407"/>
      <c r="E281" s="407"/>
      <c r="F281" s="407"/>
      <c r="G281" s="407"/>
      <c r="H281" s="407"/>
      <c r="I281" s="407"/>
      <c r="J281" s="407"/>
      <c r="K281" s="241"/>
      <c r="L281" s="242"/>
      <c r="M281" s="242"/>
      <c r="N281" s="243"/>
      <c r="O281" s="241"/>
      <c r="P281" s="242"/>
      <c r="Q281" s="242"/>
      <c r="R281" s="409"/>
      <c r="S281" s="411"/>
      <c r="T281" s="412"/>
      <c r="U281" s="412"/>
      <c r="V281" s="412"/>
      <c r="W281" s="412"/>
      <c r="X281" s="412"/>
      <c r="Y281" s="412"/>
      <c r="Z281" s="412"/>
      <c r="AA281" s="413"/>
      <c r="AB281" s="254" t="s">
        <v>5102</v>
      </c>
      <c r="AC281" s="255"/>
      <c r="AD281" s="255"/>
      <c r="AE281" s="255"/>
      <c r="AF281" s="255"/>
      <c r="AG281" s="256"/>
      <c r="AH281" s="239"/>
      <c r="AI281" s="241"/>
      <c r="AJ281" s="242"/>
      <c r="AK281" s="242"/>
      <c r="AL281" s="242"/>
      <c r="AM281" s="242"/>
      <c r="AN281" s="242"/>
      <c r="AO281" s="242"/>
      <c r="AP281" s="242"/>
      <c r="AQ281" s="243"/>
      <c r="AR281" s="578"/>
      <c r="AS281" s="579"/>
      <c r="AT281" s="579"/>
      <c r="AU281" s="579"/>
      <c r="AV281" s="579"/>
      <c r="AW281" s="579"/>
      <c r="AX281" s="579"/>
      <c r="AY281" s="579"/>
      <c r="AZ281" s="579"/>
      <c r="BA281" s="579"/>
      <c r="BB281" s="580"/>
      <c r="BC281" s="83"/>
      <c r="BD281" s="84"/>
      <c r="BE281" s="166"/>
      <c r="BF281" s="167"/>
    </row>
    <row r="282" spans="1:58" ht="8.1" customHeight="1">
      <c r="A282" s="391"/>
      <c r="B282" s="258"/>
      <c r="C282" s="179"/>
      <c r="D282" s="205"/>
      <c r="E282" s="205"/>
      <c r="F282" s="205"/>
      <c r="G282" s="205"/>
      <c r="H282" s="205"/>
      <c r="I282" s="205"/>
      <c r="J282" s="205"/>
      <c r="K282" s="244"/>
      <c r="L282" s="245"/>
      <c r="M282" s="245"/>
      <c r="N282" s="246"/>
      <c r="O282" s="244"/>
      <c r="P282" s="245"/>
      <c r="Q282" s="245"/>
      <c r="R282" s="402"/>
      <c r="S282" s="212"/>
      <c r="T282" s="414"/>
      <c r="U282" s="414"/>
      <c r="V282" s="414"/>
      <c r="W282" s="414"/>
      <c r="X282" s="414"/>
      <c r="Y282" s="414"/>
      <c r="Z282" s="414"/>
      <c r="AA282" s="213"/>
      <c r="AB282" s="254" t="s">
        <v>5103</v>
      </c>
      <c r="AC282" s="255"/>
      <c r="AD282" s="255"/>
      <c r="AE282" s="255"/>
      <c r="AF282" s="255"/>
      <c r="AG282" s="256"/>
      <c r="AH282" s="239"/>
      <c r="AI282" s="244"/>
      <c r="AJ282" s="245"/>
      <c r="AK282" s="245"/>
      <c r="AL282" s="245"/>
      <c r="AM282" s="245"/>
      <c r="AN282" s="245"/>
      <c r="AO282" s="245"/>
      <c r="AP282" s="245"/>
      <c r="AQ282" s="246"/>
      <c r="AR282" s="578"/>
      <c r="AS282" s="579"/>
      <c r="AT282" s="579"/>
      <c r="AU282" s="579"/>
      <c r="AV282" s="579"/>
      <c r="AW282" s="579"/>
      <c r="AX282" s="579"/>
      <c r="AY282" s="579"/>
      <c r="AZ282" s="579"/>
      <c r="BA282" s="579"/>
      <c r="BB282" s="580"/>
      <c r="BC282" s="83"/>
      <c r="BD282" s="84"/>
      <c r="BE282" s="166"/>
      <c r="BF282" s="167"/>
    </row>
    <row r="283" spans="1:58" ht="8.1" customHeight="1">
      <c r="A283" s="391"/>
      <c r="B283" s="418"/>
      <c r="C283" s="419"/>
      <c r="D283" s="408"/>
      <c r="E283" s="408"/>
      <c r="F283" s="408"/>
      <c r="G283" s="408"/>
      <c r="H283" s="408"/>
      <c r="I283" s="408"/>
      <c r="J283" s="408"/>
      <c r="K283" s="247"/>
      <c r="L283" s="248"/>
      <c r="M283" s="248"/>
      <c r="N283" s="249"/>
      <c r="O283" s="247"/>
      <c r="P283" s="248"/>
      <c r="Q283" s="248"/>
      <c r="R283" s="410"/>
      <c r="S283" s="214"/>
      <c r="T283" s="415"/>
      <c r="U283" s="415"/>
      <c r="V283" s="415"/>
      <c r="W283" s="415"/>
      <c r="X283" s="415"/>
      <c r="Y283" s="415"/>
      <c r="Z283" s="415"/>
      <c r="AA283" s="215"/>
      <c r="AB283" s="404"/>
      <c r="AC283" s="405"/>
      <c r="AD283" s="405"/>
      <c r="AE283" s="405"/>
      <c r="AF283" s="405"/>
      <c r="AG283" s="406"/>
      <c r="AH283" s="240"/>
      <c r="AI283" s="247"/>
      <c r="AJ283" s="248"/>
      <c r="AK283" s="248"/>
      <c r="AL283" s="248"/>
      <c r="AM283" s="248"/>
      <c r="AN283" s="248"/>
      <c r="AO283" s="248"/>
      <c r="AP283" s="248"/>
      <c r="AQ283" s="249"/>
      <c r="AR283" s="581"/>
      <c r="AS283" s="582"/>
      <c r="AT283" s="582"/>
      <c r="AU283" s="582"/>
      <c r="AV283" s="582"/>
      <c r="AW283" s="582"/>
      <c r="AX283" s="582"/>
      <c r="AY283" s="582"/>
      <c r="AZ283" s="582"/>
      <c r="BA283" s="582"/>
      <c r="BB283" s="583"/>
      <c r="BC283" s="85"/>
      <c r="BD283" s="86"/>
      <c r="BE283" s="168"/>
      <c r="BF283" s="169"/>
    </row>
    <row r="284" spans="1:58" ht="8.1" customHeight="1">
      <c r="A284" s="391">
        <v>43</v>
      </c>
      <c r="B284" s="392"/>
      <c r="C284" s="393"/>
      <c r="D284" s="393"/>
      <c r="E284" s="393"/>
      <c r="F284" s="393"/>
      <c r="G284" s="393"/>
      <c r="H284" s="393"/>
      <c r="I284" s="393"/>
      <c r="J284" s="394"/>
      <c r="K284" s="399"/>
      <c r="L284" s="393"/>
      <c r="M284" s="393"/>
      <c r="N284" s="394"/>
      <c r="O284" s="399"/>
      <c r="P284" s="393"/>
      <c r="Q284" s="393"/>
      <c r="R284" s="401"/>
      <c r="S284" s="257" t="s">
        <v>5060</v>
      </c>
      <c r="T284" s="177"/>
      <c r="U284" s="204"/>
      <c r="V284" s="204"/>
      <c r="W284" s="204"/>
      <c r="X284" s="204"/>
      <c r="Y284" s="204"/>
      <c r="Z284" s="204"/>
      <c r="AA284" s="207"/>
      <c r="AB284" s="235" t="s">
        <v>5104</v>
      </c>
      <c r="AC284" s="236"/>
      <c r="AD284" s="236"/>
      <c r="AE284" s="236"/>
      <c r="AF284" s="236"/>
      <c r="AG284" s="237"/>
      <c r="AH284" s="238"/>
      <c r="AI284" s="176" t="s">
        <v>5060</v>
      </c>
      <c r="AJ284" s="177"/>
      <c r="AK284" s="204"/>
      <c r="AL284" s="204"/>
      <c r="AM284" s="204"/>
      <c r="AN284" s="204"/>
      <c r="AO284" s="204"/>
      <c r="AP284" s="204"/>
      <c r="AQ284" s="204"/>
      <c r="AR284" s="176" t="s">
        <v>5060</v>
      </c>
      <c r="AS284" s="177"/>
      <c r="AT284" s="204"/>
      <c r="AU284" s="204"/>
      <c r="AV284" s="204"/>
      <c r="AW284" s="204"/>
      <c r="AX284" s="204"/>
      <c r="AY284" s="204"/>
      <c r="AZ284" s="207"/>
      <c r="BA284" s="210"/>
      <c r="BB284" s="211"/>
      <c r="BC284" s="584"/>
      <c r="BD284" s="576"/>
      <c r="BE284" s="164"/>
      <c r="BF284" s="165"/>
    </row>
    <row r="285" spans="1:58" ht="8.1" customHeight="1">
      <c r="A285" s="391"/>
      <c r="B285" s="395"/>
      <c r="C285" s="245"/>
      <c r="D285" s="245"/>
      <c r="E285" s="245"/>
      <c r="F285" s="245"/>
      <c r="G285" s="245"/>
      <c r="H285" s="245"/>
      <c r="I285" s="245"/>
      <c r="J285" s="246"/>
      <c r="K285" s="244"/>
      <c r="L285" s="245"/>
      <c r="M285" s="245"/>
      <c r="N285" s="246"/>
      <c r="O285" s="244"/>
      <c r="P285" s="245"/>
      <c r="Q285" s="245"/>
      <c r="R285" s="402"/>
      <c r="S285" s="258"/>
      <c r="T285" s="179"/>
      <c r="U285" s="205"/>
      <c r="V285" s="205"/>
      <c r="W285" s="205"/>
      <c r="X285" s="205"/>
      <c r="Y285" s="205"/>
      <c r="Z285" s="205"/>
      <c r="AA285" s="208"/>
      <c r="AB285" s="254" t="s">
        <v>5105</v>
      </c>
      <c r="AC285" s="255"/>
      <c r="AD285" s="255"/>
      <c r="AE285" s="255"/>
      <c r="AF285" s="255"/>
      <c r="AG285" s="256"/>
      <c r="AH285" s="239"/>
      <c r="AI285" s="178"/>
      <c r="AJ285" s="179"/>
      <c r="AK285" s="205"/>
      <c r="AL285" s="205"/>
      <c r="AM285" s="205"/>
      <c r="AN285" s="205"/>
      <c r="AO285" s="205"/>
      <c r="AP285" s="205"/>
      <c r="AQ285" s="205"/>
      <c r="AR285" s="178"/>
      <c r="AS285" s="179"/>
      <c r="AT285" s="205"/>
      <c r="AU285" s="205"/>
      <c r="AV285" s="205"/>
      <c r="AW285" s="205"/>
      <c r="AX285" s="205"/>
      <c r="AY285" s="205"/>
      <c r="AZ285" s="208"/>
      <c r="BA285" s="212"/>
      <c r="BB285" s="213"/>
      <c r="BC285" s="585"/>
      <c r="BD285" s="577"/>
      <c r="BE285" s="166"/>
      <c r="BF285" s="167"/>
    </row>
    <row r="286" spans="1:58" ht="8.1" customHeight="1">
      <c r="A286" s="391"/>
      <c r="B286" s="396"/>
      <c r="C286" s="397"/>
      <c r="D286" s="397"/>
      <c r="E286" s="397"/>
      <c r="F286" s="397"/>
      <c r="G286" s="397"/>
      <c r="H286" s="397"/>
      <c r="I286" s="397"/>
      <c r="J286" s="398"/>
      <c r="K286" s="400"/>
      <c r="L286" s="397"/>
      <c r="M286" s="397"/>
      <c r="N286" s="398"/>
      <c r="O286" s="400"/>
      <c r="P286" s="397"/>
      <c r="Q286" s="397"/>
      <c r="R286" s="403"/>
      <c r="S286" s="259"/>
      <c r="T286" s="181"/>
      <c r="U286" s="206"/>
      <c r="V286" s="206"/>
      <c r="W286" s="206"/>
      <c r="X286" s="206"/>
      <c r="Y286" s="206"/>
      <c r="Z286" s="206"/>
      <c r="AA286" s="209"/>
      <c r="AB286" s="254" t="s">
        <v>5101</v>
      </c>
      <c r="AC286" s="255"/>
      <c r="AD286" s="255"/>
      <c r="AE286" s="255"/>
      <c r="AF286" s="255"/>
      <c r="AG286" s="256"/>
      <c r="AH286" s="239"/>
      <c r="AI286" s="180"/>
      <c r="AJ286" s="181"/>
      <c r="AK286" s="206"/>
      <c r="AL286" s="206"/>
      <c r="AM286" s="206"/>
      <c r="AN286" s="206"/>
      <c r="AO286" s="206"/>
      <c r="AP286" s="206"/>
      <c r="AQ286" s="206"/>
      <c r="AR286" s="180"/>
      <c r="AS286" s="181"/>
      <c r="AT286" s="206"/>
      <c r="AU286" s="206"/>
      <c r="AV286" s="206"/>
      <c r="AW286" s="206"/>
      <c r="AX286" s="206"/>
      <c r="AY286" s="206"/>
      <c r="AZ286" s="209"/>
      <c r="BA286" s="214"/>
      <c r="BB286" s="215"/>
      <c r="BC286" s="83"/>
      <c r="BD286" s="84"/>
      <c r="BE286" s="166"/>
      <c r="BF286" s="167"/>
    </row>
    <row r="287" spans="1:58" ht="8.1" customHeight="1">
      <c r="A287" s="391"/>
      <c r="B287" s="416" t="s">
        <v>5037</v>
      </c>
      <c r="C287" s="417"/>
      <c r="D287" s="407"/>
      <c r="E287" s="407"/>
      <c r="F287" s="407"/>
      <c r="G287" s="407"/>
      <c r="H287" s="407"/>
      <c r="I287" s="407"/>
      <c r="J287" s="407"/>
      <c r="K287" s="241"/>
      <c r="L287" s="242"/>
      <c r="M287" s="242"/>
      <c r="N287" s="243"/>
      <c r="O287" s="241"/>
      <c r="P287" s="242"/>
      <c r="Q287" s="242"/>
      <c r="R287" s="409"/>
      <c r="S287" s="411"/>
      <c r="T287" s="412"/>
      <c r="U287" s="412"/>
      <c r="V287" s="412"/>
      <c r="W287" s="412"/>
      <c r="X287" s="412"/>
      <c r="Y287" s="412"/>
      <c r="Z287" s="412"/>
      <c r="AA287" s="413"/>
      <c r="AB287" s="254" t="s">
        <v>5102</v>
      </c>
      <c r="AC287" s="255"/>
      <c r="AD287" s="255"/>
      <c r="AE287" s="255"/>
      <c r="AF287" s="255"/>
      <c r="AG287" s="256"/>
      <c r="AH287" s="239"/>
      <c r="AI287" s="241"/>
      <c r="AJ287" s="242"/>
      <c r="AK287" s="242"/>
      <c r="AL287" s="242"/>
      <c r="AM287" s="242"/>
      <c r="AN287" s="242"/>
      <c r="AO287" s="242"/>
      <c r="AP287" s="242"/>
      <c r="AQ287" s="243"/>
      <c r="AR287" s="578"/>
      <c r="AS287" s="579"/>
      <c r="AT287" s="579"/>
      <c r="AU287" s="579"/>
      <c r="AV287" s="579"/>
      <c r="AW287" s="579"/>
      <c r="AX287" s="579"/>
      <c r="AY287" s="579"/>
      <c r="AZ287" s="579"/>
      <c r="BA287" s="579"/>
      <c r="BB287" s="580"/>
      <c r="BC287" s="83"/>
      <c r="BD287" s="84"/>
      <c r="BE287" s="166"/>
      <c r="BF287" s="167"/>
    </row>
    <row r="288" spans="1:58" ht="8.1" customHeight="1">
      <c r="A288" s="391"/>
      <c r="B288" s="258"/>
      <c r="C288" s="179"/>
      <c r="D288" s="205"/>
      <c r="E288" s="205"/>
      <c r="F288" s="205"/>
      <c r="G288" s="205"/>
      <c r="H288" s="205"/>
      <c r="I288" s="205"/>
      <c r="J288" s="205"/>
      <c r="K288" s="244"/>
      <c r="L288" s="245"/>
      <c r="M288" s="245"/>
      <c r="N288" s="246"/>
      <c r="O288" s="244"/>
      <c r="P288" s="245"/>
      <c r="Q288" s="245"/>
      <c r="R288" s="402"/>
      <c r="S288" s="212"/>
      <c r="T288" s="414"/>
      <c r="U288" s="414"/>
      <c r="V288" s="414"/>
      <c r="W288" s="414"/>
      <c r="X288" s="414"/>
      <c r="Y288" s="414"/>
      <c r="Z288" s="414"/>
      <c r="AA288" s="213"/>
      <c r="AB288" s="254" t="s">
        <v>5103</v>
      </c>
      <c r="AC288" s="255"/>
      <c r="AD288" s="255"/>
      <c r="AE288" s="255"/>
      <c r="AF288" s="255"/>
      <c r="AG288" s="256"/>
      <c r="AH288" s="239"/>
      <c r="AI288" s="244"/>
      <c r="AJ288" s="245"/>
      <c r="AK288" s="245"/>
      <c r="AL288" s="245"/>
      <c r="AM288" s="245"/>
      <c r="AN288" s="245"/>
      <c r="AO288" s="245"/>
      <c r="AP288" s="245"/>
      <c r="AQ288" s="246"/>
      <c r="AR288" s="578"/>
      <c r="AS288" s="579"/>
      <c r="AT288" s="579"/>
      <c r="AU288" s="579"/>
      <c r="AV288" s="579"/>
      <c r="AW288" s="579"/>
      <c r="AX288" s="579"/>
      <c r="AY288" s="579"/>
      <c r="AZ288" s="579"/>
      <c r="BA288" s="579"/>
      <c r="BB288" s="580"/>
      <c r="BC288" s="83"/>
      <c r="BD288" s="84"/>
      <c r="BE288" s="166"/>
      <c r="BF288" s="167"/>
    </row>
    <row r="289" spans="1:58" ht="8.1" customHeight="1">
      <c r="A289" s="391"/>
      <c r="B289" s="418"/>
      <c r="C289" s="419"/>
      <c r="D289" s="408"/>
      <c r="E289" s="408"/>
      <c r="F289" s="408"/>
      <c r="G289" s="408"/>
      <c r="H289" s="408"/>
      <c r="I289" s="408"/>
      <c r="J289" s="408"/>
      <c r="K289" s="247"/>
      <c r="L289" s="248"/>
      <c r="M289" s="248"/>
      <c r="N289" s="249"/>
      <c r="O289" s="247"/>
      <c r="P289" s="248"/>
      <c r="Q289" s="248"/>
      <c r="R289" s="410"/>
      <c r="S289" s="214"/>
      <c r="T289" s="415"/>
      <c r="U289" s="415"/>
      <c r="V289" s="415"/>
      <c r="W289" s="415"/>
      <c r="X289" s="415"/>
      <c r="Y289" s="415"/>
      <c r="Z289" s="415"/>
      <c r="AA289" s="215"/>
      <c r="AB289" s="404"/>
      <c r="AC289" s="405"/>
      <c r="AD289" s="405"/>
      <c r="AE289" s="405"/>
      <c r="AF289" s="405"/>
      <c r="AG289" s="406"/>
      <c r="AH289" s="240"/>
      <c r="AI289" s="247"/>
      <c r="AJ289" s="248"/>
      <c r="AK289" s="248"/>
      <c r="AL289" s="248"/>
      <c r="AM289" s="248"/>
      <c r="AN289" s="248"/>
      <c r="AO289" s="248"/>
      <c r="AP289" s="248"/>
      <c r="AQ289" s="249"/>
      <c r="AR289" s="581"/>
      <c r="AS289" s="582"/>
      <c r="AT289" s="582"/>
      <c r="AU289" s="582"/>
      <c r="AV289" s="582"/>
      <c r="AW289" s="582"/>
      <c r="AX289" s="582"/>
      <c r="AY289" s="582"/>
      <c r="AZ289" s="582"/>
      <c r="BA289" s="582"/>
      <c r="BB289" s="583"/>
      <c r="BC289" s="85"/>
      <c r="BD289" s="86"/>
      <c r="BE289" s="168"/>
      <c r="BF289" s="169"/>
    </row>
    <row r="290" spans="1:58" ht="8.1" customHeight="1">
      <c r="A290" s="391">
        <v>44</v>
      </c>
      <c r="B290" s="392"/>
      <c r="C290" s="393"/>
      <c r="D290" s="393"/>
      <c r="E290" s="393"/>
      <c r="F290" s="393"/>
      <c r="G290" s="393"/>
      <c r="H290" s="393"/>
      <c r="I290" s="393"/>
      <c r="J290" s="394"/>
      <c r="K290" s="399"/>
      <c r="L290" s="393"/>
      <c r="M290" s="393"/>
      <c r="N290" s="394"/>
      <c r="O290" s="399"/>
      <c r="P290" s="393"/>
      <c r="Q290" s="393"/>
      <c r="R290" s="401"/>
      <c r="S290" s="257" t="s">
        <v>5060</v>
      </c>
      <c r="T290" s="177"/>
      <c r="U290" s="204"/>
      <c r="V290" s="204"/>
      <c r="W290" s="204"/>
      <c r="X290" s="204"/>
      <c r="Y290" s="204"/>
      <c r="Z290" s="204"/>
      <c r="AA290" s="207"/>
      <c r="AB290" s="235" t="s">
        <v>5104</v>
      </c>
      <c r="AC290" s="236"/>
      <c r="AD290" s="236"/>
      <c r="AE290" s="236"/>
      <c r="AF290" s="236"/>
      <c r="AG290" s="237"/>
      <c r="AH290" s="238"/>
      <c r="AI290" s="176" t="s">
        <v>5060</v>
      </c>
      <c r="AJ290" s="177"/>
      <c r="AK290" s="204"/>
      <c r="AL290" s="204"/>
      <c r="AM290" s="204"/>
      <c r="AN290" s="204"/>
      <c r="AO290" s="204"/>
      <c r="AP290" s="204"/>
      <c r="AQ290" s="204"/>
      <c r="AR290" s="176" t="s">
        <v>5060</v>
      </c>
      <c r="AS290" s="177"/>
      <c r="AT290" s="204"/>
      <c r="AU290" s="204"/>
      <c r="AV290" s="204"/>
      <c r="AW290" s="204"/>
      <c r="AX290" s="204"/>
      <c r="AY290" s="204"/>
      <c r="AZ290" s="207"/>
      <c r="BA290" s="210"/>
      <c r="BB290" s="211"/>
      <c r="BC290" s="584"/>
      <c r="BD290" s="576"/>
      <c r="BE290" s="164"/>
      <c r="BF290" s="165"/>
    </row>
    <row r="291" spans="1:58" ht="8.1" customHeight="1">
      <c r="A291" s="391"/>
      <c r="B291" s="395"/>
      <c r="C291" s="245"/>
      <c r="D291" s="245"/>
      <c r="E291" s="245"/>
      <c r="F291" s="245"/>
      <c r="G291" s="245"/>
      <c r="H291" s="245"/>
      <c r="I291" s="245"/>
      <c r="J291" s="246"/>
      <c r="K291" s="244"/>
      <c r="L291" s="245"/>
      <c r="M291" s="245"/>
      <c r="N291" s="246"/>
      <c r="O291" s="244"/>
      <c r="P291" s="245"/>
      <c r="Q291" s="245"/>
      <c r="R291" s="402"/>
      <c r="S291" s="258"/>
      <c r="T291" s="179"/>
      <c r="U291" s="205"/>
      <c r="V291" s="205"/>
      <c r="W291" s="205"/>
      <c r="X291" s="205"/>
      <c r="Y291" s="205"/>
      <c r="Z291" s="205"/>
      <c r="AA291" s="208"/>
      <c r="AB291" s="254" t="s">
        <v>5105</v>
      </c>
      <c r="AC291" s="255"/>
      <c r="AD291" s="255"/>
      <c r="AE291" s="255"/>
      <c r="AF291" s="255"/>
      <c r="AG291" s="256"/>
      <c r="AH291" s="239"/>
      <c r="AI291" s="178"/>
      <c r="AJ291" s="179"/>
      <c r="AK291" s="205"/>
      <c r="AL291" s="205"/>
      <c r="AM291" s="205"/>
      <c r="AN291" s="205"/>
      <c r="AO291" s="205"/>
      <c r="AP291" s="205"/>
      <c r="AQ291" s="205"/>
      <c r="AR291" s="178"/>
      <c r="AS291" s="179"/>
      <c r="AT291" s="205"/>
      <c r="AU291" s="205"/>
      <c r="AV291" s="205"/>
      <c r="AW291" s="205"/>
      <c r="AX291" s="205"/>
      <c r="AY291" s="205"/>
      <c r="AZ291" s="208"/>
      <c r="BA291" s="212"/>
      <c r="BB291" s="213"/>
      <c r="BC291" s="585"/>
      <c r="BD291" s="577"/>
      <c r="BE291" s="166"/>
      <c r="BF291" s="167"/>
    </row>
    <row r="292" spans="1:58" ht="8.1" customHeight="1">
      <c r="A292" s="391"/>
      <c r="B292" s="396"/>
      <c r="C292" s="397"/>
      <c r="D292" s="397"/>
      <c r="E292" s="397"/>
      <c r="F292" s="397"/>
      <c r="G292" s="397"/>
      <c r="H292" s="397"/>
      <c r="I292" s="397"/>
      <c r="J292" s="398"/>
      <c r="K292" s="400"/>
      <c r="L292" s="397"/>
      <c r="M292" s="397"/>
      <c r="N292" s="398"/>
      <c r="O292" s="400"/>
      <c r="P292" s="397"/>
      <c r="Q292" s="397"/>
      <c r="R292" s="403"/>
      <c r="S292" s="259"/>
      <c r="T292" s="181"/>
      <c r="U292" s="206"/>
      <c r="V292" s="206"/>
      <c r="W292" s="206"/>
      <c r="X292" s="206"/>
      <c r="Y292" s="206"/>
      <c r="Z292" s="206"/>
      <c r="AA292" s="209"/>
      <c r="AB292" s="254" t="s">
        <v>5101</v>
      </c>
      <c r="AC292" s="255"/>
      <c r="AD292" s="255"/>
      <c r="AE292" s="255"/>
      <c r="AF292" s="255"/>
      <c r="AG292" s="256"/>
      <c r="AH292" s="239"/>
      <c r="AI292" s="180"/>
      <c r="AJ292" s="181"/>
      <c r="AK292" s="206"/>
      <c r="AL292" s="206"/>
      <c r="AM292" s="206"/>
      <c r="AN292" s="206"/>
      <c r="AO292" s="206"/>
      <c r="AP292" s="206"/>
      <c r="AQ292" s="206"/>
      <c r="AR292" s="180"/>
      <c r="AS292" s="181"/>
      <c r="AT292" s="206"/>
      <c r="AU292" s="206"/>
      <c r="AV292" s="206"/>
      <c r="AW292" s="206"/>
      <c r="AX292" s="206"/>
      <c r="AY292" s="206"/>
      <c r="AZ292" s="209"/>
      <c r="BA292" s="214"/>
      <c r="BB292" s="215"/>
      <c r="BC292" s="83"/>
      <c r="BD292" s="84"/>
      <c r="BE292" s="166"/>
      <c r="BF292" s="167"/>
    </row>
    <row r="293" spans="1:58" ht="8.1" customHeight="1">
      <c r="A293" s="391"/>
      <c r="B293" s="416" t="s">
        <v>5037</v>
      </c>
      <c r="C293" s="417"/>
      <c r="D293" s="407"/>
      <c r="E293" s="407"/>
      <c r="F293" s="407"/>
      <c r="G293" s="407"/>
      <c r="H293" s="407"/>
      <c r="I293" s="407"/>
      <c r="J293" s="407"/>
      <c r="K293" s="241"/>
      <c r="L293" s="242"/>
      <c r="M293" s="242"/>
      <c r="N293" s="243"/>
      <c r="O293" s="241"/>
      <c r="P293" s="242"/>
      <c r="Q293" s="242"/>
      <c r="R293" s="409"/>
      <c r="S293" s="411"/>
      <c r="T293" s="412"/>
      <c r="U293" s="412"/>
      <c r="V293" s="412"/>
      <c r="W293" s="412"/>
      <c r="X293" s="412"/>
      <c r="Y293" s="412"/>
      <c r="Z293" s="412"/>
      <c r="AA293" s="413"/>
      <c r="AB293" s="254" t="s">
        <v>5102</v>
      </c>
      <c r="AC293" s="255"/>
      <c r="AD293" s="255"/>
      <c r="AE293" s="255"/>
      <c r="AF293" s="255"/>
      <c r="AG293" s="256"/>
      <c r="AH293" s="239"/>
      <c r="AI293" s="241"/>
      <c r="AJ293" s="242"/>
      <c r="AK293" s="242"/>
      <c r="AL293" s="242"/>
      <c r="AM293" s="242"/>
      <c r="AN293" s="242"/>
      <c r="AO293" s="242"/>
      <c r="AP293" s="242"/>
      <c r="AQ293" s="243"/>
      <c r="AR293" s="578"/>
      <c r="AS293" s="579"/>
      <c r="AT293" s="579"/>
      <c r="AU293" s="579"/>
      <c r="AV293" s="579"/>
      <c r="AW293" s="579"/>
      <c r="AX293" s="579"/>
      <c r="AY293" s="579"/>
      <c r="AZ293" s="579"/>
      <c r="BA293" s="579"/>
      <c r="BB293" s="580"/>
      <c r="BC293" s="83"/>
      <c r="BD293" s="84"/>
      <c r="BE293" s="166"/>
      <c r="BF293" s="167"/>
    </row>
    <row r="294" spans="1:58" ht="8.1" customHeight="1">
      <c r="A294" s="391"/>
      <c r="B294" s="258"/>
      <c r="C294" s="179"/>
      <c r="D294" s="205"/>
      <c r="E294" s="205"/>
      <c r="F294" s="205"/>
      <c r="G294" s="205"/>
      <c r="H294" s="205"/>
      <c r="I294" s="205"/>
      <c r="J294" s="205"/>
      <c r="K294" s="244"/>
      <c r="L294" s="245"/>
      <c r="M294" s="245"/>
      <c r="N294" s="246"/>
      <c r="O294" s="244"/>
      <c r="P294" s="245"/>
      <c r="Q294" s="245"/>
      <c r="R294" s="402"/>
      <c r="S294" s="212"/>
      <c r="T294" s="414"/>
      <c r="U294" s="414"/>
      <c r="V294" s="414"/>
      <c r="W294" s="414"/>
      <c r="X294" s="414"/>
      <c r="Y294" s="414"/>
      <c r="Z294" s="414"/>
      <c r="AA294" s="213"/>
      <c r="AB294" s="254" t="s">
        <v>5103</v>
      </c>
      <c r="AC294" s="255"/>
      <c r="AD294" s="255"/>
      <c r="AE294" s="255"/>
      <c r="AF294" s="255"/>
      <c r="AG294" s="256"/>
      <c r="AH294" s="239"/>
      <c r="AI294" s="244"/>
      <c r="AJ294" s="245"/>
      <c r="AK294" s="245"/>
      <c r="AL294" s="245"/>
      <c r="AM294" s="245"/>
      <c r="AN294" s="245"/>
      <c r="AO294" s="245"/>
      <c r="AP294" s="245"/>
      <c r="AQ294" s="246"/>
      <c r="AR294" s="578"/>
      <c r="AS294" s="579"/>
      <c r="AT294" s="579"/>
      <c r="AU294" s="579"/>
      <c r="AV294" s="579"/>
      <c r="AW294" s="579"/>
      <c r="AX294" s="579"/>
      <c r="AY294" s="579"/>
      <c r="AZ294" s="579"/>
      <c r="BA294" s="579"/>
      <c r="BB294" s="580"/>
      <c r="BC294" s="83"/>
      <c r="BD294" s="84"/>
      <c r="BE294" s="166"/>
      <c r="BF294" s="167"/>
    </row>
    <row r="295" spans="1:58" ht="8.1" customHeight="1">
      <c r="A295" s="391"/>
      <c r="B295" s="418"/>
      <c r="C295" s="419"/>
      <c r="D295" s="408"/>
      <c r="E295" s="408"/>
      <c r="F295" s="408"/>
      <c r="G295" s="408"/>
      <c r="H295" s="408"/>
      <c r="I295" s="408"/>
      <c r="J295" s="408"/>
      <c r="K295" s="247"/>
      <c r="L295" s="248"/>
      <c r="M295" s="248"/>
      <c r="N295" s="249"/>
      <c r="O295" s="247"/>
      <c r="P295" s="248"/>
      <c r="Q295" s="248"/>
      <c r="R295" s="410"/>
      <c r="S295" s="214"/>
      <c r="T295" s="415"/>
      <c r="U295" s="415"/>
      <c r="V295" s="415"/>
      <c r="W295" s="415"/>
      <c r="X295" s="415"/>
      <c r="Y295" s="415"/>
      <c r="Z295" s="415"/>
      <c r="AA295" s="215"/>
      <c r="AB295" s="404"/>
      <c r="AC295" s="405"/>
      <c r="AD295" s="405"/>
      <c r="AE295" s="405"/>
      <c r="AF295" s="405"/>
      <c r="AG295" s="406"/>
      <c r="AH295" s="240"/>
      <c r="AI295" s="247"/>
      <c r="AJ295" s="248"/>
      <c r="AK295" s="248"/>
      <c r="AL295" s="248"/>
      <c r="AM295" s="248"/>
      <c r="AN295" s="248"/>
      <c r="AO295" s="248"/>
      <c r="AP295" s="248"/>
      <c r="AQ295" s="249"/>
      <c r="AR295" s="581"/>
      <c r="AS295" s="582"/>
      <c r="AT295" s="582"/>
      <c r="AU295" s="582"/>
      <c r="AV295" s="582"/>
      <c r="AW295" s="582"/>
      <c r="AX295" s="582"/>
      <c r="AY295" s="582"/>
      <c r="AZ295" s="582"/>
      <c r="BA295" s="582"/>
      <c r="BB295" s="583"/>
      <c r="BC295" s="85"/>
      <c r="BD295" s="86"/>
      <c r="BE295" s="168"/>
      <c r="BF295" s="169"/>
    </row>
    <row r="296" spans="1:58" ht="8.1" customHeight="1">
      <c r="A296" s="391">
        <v>45</v>
      </c>
      <c r="B296" s="392"/>
      <c r="C296" s="393"/>
      <c r="D296" s="393"/>
      <c r="E296" s="393"/>
      <c r="F296" s="393"/>
      <c r="G296" s="393"/>
      <c r="H296" s="393"/>
      <c r="I296" s="393"/>
      <c r="J296" s="394"/>
      <c r="K296" s="399"/>
      <c r="L296" s="393"/>
      <c r="M296" s="393"/>
      <c r="N296" s="394"/>
      <c r="O296" s="399"/>
      <c r="P296" s="393"/>
      <c r="Q296" s="393"/>
      <c r="R296" s="401"/>
      <c r="S296" s="257" t="s">
        <v>5060</v>
      </c>
      <c r="T296" s="177"/>
      <c r="U296" s="204"/>
      <c r="V296" s="204"/>
      <c r="W296" s="204"/>
      <c r="X296" s="204"/>
      <c r="Y296" s="204"/>
      <c r="Z296" s="204"/>
      <c r="AA296" s="207"/>
      <c r="AB296" s="235" t="s">
        <v>5104</v>
      </c>
      <c r="AC296" s="236"/>
      <c r="AD296" s="236"/>
      <c r="AE296" s="236"/>
      <c r="AF296" s="236"/>
      <c r="AG296" s="237"/>
      <c r="AH296" s="238"/>
      <c r="AI296" s="176" t="s">
        <v>5060</v>
      </c>
      <c r="AJ296" s="177"/>
      <c r="AK296" s="204"/>
      <c r="AL296" s="204"/>
      <c r="AM296" s="204"/>
      <c r="AN296" s="204"/>
      <c r="AO296" s="204"/>
      <c r="AP296" s="204"/>
      <c r="AQ296" s="204"/>
      <c r="AR296" s="176" t="s">
        <v>5060</v>
      </c>
      <c r="AS296" s="177"/>
      <c r="AT296" s="204"/>
      <c r="AU296" s="204"/>
      <c r="AV296" s="204"/>
      <c r="AW296" s="204"/>
      <c r="AX296" s="204"/>
      <c r="AY296" s="204"/>
      <c r="AZ296" s="207"/>
      <c r="BA296" s="210"/>
      <c r="BB296" s="211"/>
      <c r="BC296" s="584"/>
      <c r="BD296" s="576"/>
      <c r="BE296" s="164"/>
      <c r="BF296" s="165"/>
    </row>
    <row r="297" spans="1:58" ht="8.1" customHeight="1">
      <c r="A297" s="391"/>
      <c r="B297" s="395"/>
      <c r="C297" s="245"/>
      <c r="D297" s="245"/>
      <c r="E297" s="245"/>
      <c r="F297" s="245"/>
      <c r="G297" s="245"/>
      <c r="H297" s="245"/>
      <c r="I297" s="245"/>
      <c r="J297" s="246"/>
      <c r="K297" s="244"/>
      <c r="L297" s="245"/>
      <c r="M297" s="245"/>
      <c r="N297" s="246"/>
      <c r="O297" s="244"/>
      <c r="P297" s="245"/>
      <c r="Q297" s="245"/>
      <c r="R297" s="402"/>
      <c r="S297" s="258"/>
      <c r="T297" s="179"/>
      <c r="U297" s="205"/>
      <c r="V297" s="205"/>
      <c r="W297" s="205"/>
      <c r="X297" s="205"/>
      <c r="Y297" s="205"/>
      <c r="Z297" s="205"/>
      <c r="AA297" s="208"/>
      <c r="AB297" s="254" t="s">
        <v>5105</v>
      </c>
      <c r="AC297" s="255"/>
      <c r="AD297" s="255"/>
      <c r="AE297" s="255"/>
      <c r="AF297" s="255"/>
      <c r="AG297" s="256"/>
      <c r="AH297" s="239"/>
      <c r="AI297" s="178"/>
      <c r="AJ297" s="179"/>
      <c r="AK297" s="205"/>
      <c r="AL297" s="205"/>
      <c r="AM297" s="205"/>
      <c r="AN297" s="205"/>
      <c r="AO297" s="205"/>
      <c r="AP297" s="205"/>
      <c r="AQ297" s="205"/>
      <c r="AR297" s="178"/>
      <c r="AS297" s="179"/>
      <c r="AT297" s="205"/>
      <c r="AU297" s="205"/>
      <c r="AV297" s="205"/>
      <c r="AW297" s="205"/>
      <c r="AX297" s="205"/>
      <c r="AY297" s="205"/>
      <c r="AZ297" s="208"/>
      <c r="BA297" s="212"/>
      <c r="BB297" s="213"/>
      <c r="BC297" s="585"/>
      <c r="BD297" s="577"/>
      <c r="BE297" s="166"/>
      <c r="BF297" s="167"/>
    </row>
    <row r="298" spans="1:58" ht="8.1" customHeight="1">
      <c r="A298" s="391"/>
      <c r="B298" s="396"/>
      <c r="C298" s="397"/>
      <c r="D298" s="397"/>
      <c r="E298" s="397"/>
      <c r="F298" s="397"/>
      <c r="G298" s="397"/>
      <c r="H298" s="397"/>
      <c r="I298" s="397"/>
      <c r="J298" s="398"/>
      <c r="K298" s="400"/>
      <c r="L298" s="397"/>
      <c r="M298" s="397"/>
      <c r="N298" s="398"/>
      <c r="O298" s="400"/>
      <c r="P298" s="397"/>
      <c r="Q298" s="397"/>
      <c r="R298" s="403"/>
      <c r="S298" s="259"/>
      <c r="T298" s="181"/>
      <c r="U298" s="206"/>
      <c r="V298" s="206"/>
      <c r="W298" s="206"/>
      <c r="X298" s="206"/>
      <c r="Y298" s="206"/>
      <c r="Z298" s="206"/>
      <c r="AA298" s="209"/>
      <c r="AB298" s="254" t="s">
        <v>5101</v>
      </c>
      <c r="AC298" s="255"/>
      <c r="AD298" s="255"/>
      <c r="AE298" s="255"/>
      <c r="AF298" s="255"/>
      <c r="AG298" s="256"/>
      <c r="AH298" s="239"/>
      <c r="AI298" s="180"/>
      <c r="AJ298" s="181"/>
      <c r="AK298" s="206"/>
      <c r="AL298" s="206"/>
      <c r="AM298" s="206"/>
      <c r="AN298" s="206"/>
      <c r="AO298" s="206"/>
      <c r="AP298" s="206"/>
      <c r="AQ298" s="206"/>
      <c r="AR298" s="180"/>
      <c r="AS298" s="181"/>
      <c r="AT298" s="206"/>
      <c r="AU298" s="206"/>
      <c r="AV298" s="206"/>
      <c r="AW298" s="206"/>
      <c r="AX298" s="206"/>
      <c r="AY298" s="206"/>
      <c r="AZ298" s="209"/>
      <c r="BA298" s="214"/>
      <c r="BB298" s="215"/>
      <c r="BC298" s="83"/>
      <c r="BD298" s="84"/>
      <c r="BE298" s="166"/>
      <c r="BF298" s="167"/>
    </row>
    <row r="299" spans="1:58" ht="8.1" customHeight="1">
      <c r="A299" s="391"/>
      <c r="B299" s="416" t="s">
        <v>5037</v>
      </c>
      <c r="C299" s="417"/>
      <c r="D299" s="407"/>
      <c r="E299" s="407"/>
      <c r="F299" s="407"/>
      <c r="G299" s="407"/>
      <c r="H299" s="407"/>
      <c r="I299" s="407"/>
      <c r="J299" s="407"/>
      <c r="K299" s="241"/>
      <c r="L299" s="242"/>
      <c r="M299" s="242"/>
      <c r="N299" s="243"/>
      <c r="O299" s="241"/>
      <c r="P299" s="242"/>
      <c r="Q299" s="242"/>
      <c r="R299" s="409"/>
      <c r="S299" s="411"/>
      <c r="T299" s="412"/>
      <c r="U299" s="412"/>
      <c r="V299" s="412"/>
      <c r="W299" s="412"/>
      <c r="X299" s="412"/>
      <c r="Y299" s="412"/>
      <c r="Z299" s="412"/>
      <c r="AA299" s="413"/>
      <c r="AB299" s="254" t="s">
        <v>5102</v>
      </c>
      <c r="AC299" s="255"/>
      <c r="AD299" s="255"/>
      <c r="AE299" s="255"/>
      <c r="AF299" s="255"/>
      <c r="AG299" s="256"/>
      <c r="AH299" s="239"/>
      <c r="AI299" s="241"/>
      <c r="AJ299" s="242"/>
      <c r="AK299" s="242"/>
      <c r="AL299" s="242"/>
      <c r="AM299" s="242"/>
      <c r="AN299" s="242"/>
      <c r="AO299" s="242"/>
      <c r="AP299" s="242"/>
      <c r="AQ299" s="243"/>
      <c r="AR299" s="578"/>
      <c r="AS299" s="579"/>
      <c r="AT299" s="579"/>
      <c r="AU299" s="579"/>
      <c r="AV299" s="579"/>
      <c r="AW299" s="579"/>
      <c r="AX299" s="579"/>
      <c r="AY299" s="579"/>
      <c r="AZ299" s="579"/>
      <c r="BA299" s="579"/>
      <c r="BB299" s="580"/>
      <c r="BC299" s="83"/>
      <c r="BD299" s="84"/>
      <c r="BE299" s="166"/>
      <c r="BF299" s="167"/>
    </row>
    <row r="300" spans="1:58" ht="8.1" customHeight="1">
      <c r="A300" s="391"/>
      <c r="B300" s="258"/>
      <c r="C300" s="179"/>
      <c r="D300" s="205"/>
      <c r="E300" s="205"/>
      <c r="F300" s="205"/>
      <c r="G300" s="205"/>
      <c r="H300" s="205"/>
      <c r="I300" s="205"/>
      <c r="J300" s="205"/>
      <c r="K300" s="244"/>
      <c r="L300" s="245"/>
      <c r="M300" s="245"/>
      <c r="N300" s="246"/>
      <c r="O300" s="244"/>
      <c r="P300" s="245"/>
      <c r="Q300" s="245"/>
      <c r="R300" s="402"/>
      <c r="S300" s="212"/>
      <c r="T300" s="414"/>
      <c r="U300" s="414"/>
      <c r="V300" s="414"/>
      <c r="W300" s="414"/>
      <c r="X300" s="414"/>
      <c r="Y300" s="414"/>
      <c r="Z300" s="414"/>
      <c r="AA300" s="213"/>
      <c r="AB300" s="254" t="s">
        <v>5103</v>
      </c>
      <c r="AC300" s="255"/>
      <c r="AD300" s="255"/>
      <c r="AE300" s="255"/>
      <c r="AF300" s="255"/>
      <c r="AG300" s="256"/>
      <c r="AH300" s="239"/>
      <c r="AI300" s="244"/>
      <c r="AJ300" s="245"/>
      <c r="AK300" s="245"/>
      <c r="AL300" s="245"/>
      <c r="AM300" s="245"/>
      <c r="AN300" s="245"/>
      <c r="AO300" s="245"/>
      <c r="AP300" s="245"/>
      <c r="AQ300" s="246"/>
      <c r="AR300" s="578"/>
      <c r="AS300" s="579"/>
      <c r="AT300" s="579"/>
      <c r="AU300" s="579"/>
      <c r="AV300" s="579"/>
      <c r="AW300" s="579"/>
      <c r="AX300" s="579"/>
      <c r="AY300" s="579"/>
      <c r="AZ300" s="579"/>
      <c r="BA300" s="579"/>
      <c r="BB300" s="580"/>
      <c r="BC300" s="83"/>
      <c r="BD300" s="84"/>
      <c r="BE300" s="166"/>
      <c r="BF300" s="167"/>
    </row>
    <row r="301" spans="1:58" ht="8.1" customHeight="1">
      <c r="A301" s="391"/>
      <c r="B301" s="418"/>
      <c r="C301" s="419"/>
      <c r="D301" s="408"/>
      <c r="E301" s="408"/>
      <c r="F301" s="408"/>
      <c r="G301" s="408"/>
      <c r="H301" s="408"/>
      <c r="I301" s="408"/>
      <c r="J301" s="408"/>
      <c r="K301" s="247"/>
      <c r="L301" s="248"/>
      <c r="M301" s="248"/>
      <c r="N301" s="249"/>
      <c r="O301" s="247"/>
      <c r="P301" s="248"/>
      <c r="Q301" s="248"/>
      <c r="R301" s="410"/>
      <c r="S301" s="214"/>
      <c r="T301" s="415"/>
      <c r="U301" s="415"/>
      <c r="V301" s="415"/>
      <c r="W301" s="415"/>
      <c r="X301" s="415"/>
      <c r="Y301" s="415"/>
      <c r="Z301" s="415"/>
      <c r="AA301" s="215"/>
      <c r="AB301" s="404"/>
      <c r="AC301" s="405"/>
      <c r="AD301" s="405"/>
      <c r="AE301" s="405"/>
      <c r="AF301" s="405"/>
      <c r="AG301" s="406"/>
      <c r="AH301" s="240"/>
      <c r="AI301" s="247"/>
      <c r="AJ301" s="248"/>
      <c r="AK301" s="248"/>
      <c r="AL301" s="248"/>
      <c r="AM301" s="248"/>
      <c r="AN301" s="248"/>
      <c r="AO301" s="248"/>
      <c r="AP301" s="248"/>
      <c r="AQ301" s="249"/>
      <c r="AR301" s="581"/>
      <c r="AS301" s="582"/>
      <c r="AT301" s="582"/>
      <c r="AU301" s="582"/>
      <c r="AV301" s="582"/>
      <c r="AW301" s="582"/>
      <c r="AX301" s="582"/>
      <c r="AY301" s="582"/>
      <c r="AZ301" s="582"/>
      <c r="BA301" s="582"/>
      <c r="BB301" s="583"/>
      <c r="BC301" s="85"/>
      <c r="BD301" s="86"/>
      <c r="BE301" s="168"/>
      <c r="BF301" s="169"/>
    </row>
    <row r="302" spans="1:58" ht="8.1" customHeight="1">
      <c r="A302" s="391">
        <v>46</v>
      </c>
      <c r="B302" s="392"/>
      <c r="C302" s="393"/>
      <c r="D302" s="393"/>
      <c r="E302" s="393"/>
      <c r="F302" s="393"/>
      <c r="G302" s="393"/>
      <c r="H302" s="393"/>
      <c r="I302" s="393"/>
      <c r="J302" s="394"/>
      <c r="K302" s="399"/>
      <c r="L302" s="393"/>
      <c r="M302" s="393"/>
      <c r="N302" s="394"/>
      <c r="O302" s="399"/>
      <c r="P302" s="393"/>
      <c r="Q302" s="393"/>
      <c r="R302" s="401"/>
      <c r="S302" s="257" t="s">
        <v>5060</v>
      </c>
      <c r="T302" s="177"/>
      <c r="U302" s="204"/>
      <c r="V302" s="204"/>
      <c r="W302" s="204"/>
      <c r="X302" s="204"/>
      <c r="Y302" s="204"/>
      <c r="Z302" s="204"/>
      <c r="AA302" s="207"/>
      <c r="AB302" s="235" t="s">
        <v>5104</v>
      </c>
      <c r="AC302" s="236"/>
      <c r="AD302" s="236"/>
      <c r="AE302" s="236"/>
      <c r="AF302" s="236"/>
      <c r="AG302" s="237"/>
      <c r="AH302" s="238"/>
      <c r="AI302" s="176" t="s">
        <v>5060</v>
      </c>
      <c r="AJ302" s="177"/>
      <c r="AK302" s="204"/>
      <c r="AL302" s="204"/>
      <c r="AM302" s="204"/>
      <c r="AN302" s="204"/>
      <c r="AO302" s="204"/>
      <c r="AP302" s="204"/>
      <c r="AQ302" s="204"/>
      <c r="AR302" s="176" t="s">
        <v>5060</v>
      </c>
      <c r="AS302" s="177"/>
      <c r="AT302" s="204"/>
      <c r="AU302" s="204"/>
      <c r="AV302" s="204"/>
      <c r="AW302" s="204"/>
      <c r="AX302" s="204"/>
      <c r="AY302" s="204"/>
      <c r="AZ302" s="207"/>
      <c r="BA302" s="210"/>
      <c r="BB302" s="211"/>
      <c r="BC302" s="584"/>
      <c r="BD302" s="576"/>
      <c r="BE302" s="164"/>
      <c r="BF302" s="165"/>
    </row>
    <row r="303" spans="1:58" ht="8.1" customHeight="1">
      <c r="A303" s="391"/>
      <c r="B303" s="395"/>
      <c r="C303" s="245"/>
      <c r="D303" s="245"/>
      <c r="E303" s="245"/>
      <c r="F303" s="245"/>
      <c r="G303" s="245"/>
      <c r="H303" s="245"/>
      <c r="I303" s="245"/>
      <c r="J303" s="246"/>
      <c r="K303" s="244"/>
      <c r="L303" s="245"/>
      <c r="M303" s="245"/>
      <c r="N303" s="246"/>
      <c r="O303" s="244"/>
      <c r="P303" s="245"/>
      <c r="Q303" s="245"/>
      <c r="R303" s="402"/>
      <c r="S303" s="258"/>
      <c r="T303" s="179"/>
      <c r="U303" s="205"/>
      <c r="V303" s="205"/>
      <c r="W303" s="205"/>
      <c r="X303" s="205"/>
      <c r="Y303" s="205"/>
      <c r="Z303" s="205"/>
      <c r="AA303" s="208"/>
      <c r="AB303" s="254" t="s">
        <v>5105</v>
      </c>
      <c r="AC303" s="255"/>
      <c r="AD303" s="255"/>
      <c r="AE303" s="255"/>
      <c r="AF303" s="255"/>
      <c r="AG303" s="256"/>
      <c r="AH303" s="239"/>
      <c r="AI303" s="178"/>
      <c r="AJ303" s="179"/>
      <c r="AK303" s="205"/>
      <c r="AL303" s="205"/>
      <c r="AM303" s="205"/>
      <c r="AN303" s="205"/>
      <c r="AO303" s="205"/>
      <c r="AP303" s="205"/>
      <c r="AQ303" s="205"/>
      <c r="AR303" s="178"/>
      <c r="AS303" s="179"/>
      <c r="AT303" s="205"/>
      <c r="AU303" s="205"/>
      <c r="AV303" s="205"/>
      <c r="AW303" s="205"/>
      <c r="AX303" s="205"/>
      <c r="AY303" s="205"/>
      <c r="AZ303" s="208"/>
      <c r="BA303" s="212"/>
      <c r="BB303" s="213"/>
      <c r="BC303" s="585"/>
      <c r="BD303" s="577"/>
      <c r="BE303" s="166"/>
      <c r="BF303" s="167"/>
    </row>
    <row r="304" spans="1:58" ht="8.1" customHeight="1">
      <c r="A304" s="391"/>
      <c r="B304" s="396"/>
      <c r="C304" s="397"/>
      <c r="D304" s="397"/>
      <c r="E304" s="397"/>
      <c r="F304" s="397"/>
      <c r="G304" s="397"/>
      <c r="H304" s="397"/>
      <c r="I304" s="397"/>
      <c r="J304" s="398"/>
      <c r="K304" s="400"/>
      <c r="L304" s="397"/>
      <c r="M304" s="397"/>
      <c r="N304" s="398"/>
      <c r="O304" s="400"/>
      <c r="P304" s="397"/>
      <c r="Q304" s="397"/>
      <c r="R304" s="403"/>
      <c r="S304" s="259"/>
      <c r="T304" s="181"/>
      <c r="U304" s="206"/>
      <c r="V304" s="206"/>
      <c r="W304" s="206"/>
      <c r="X304" s="206"/>
      <c r="Y304" s="206"/>
      <c r="Z304" s="206"/>
      <c r="AA304" s="209"/>
      <c r="AB304" s="254" t="s">
        <v>5101</v>
      </c>
      <c r="AC304" s="255"/>
      <c r="AD304" s="255"/>
      <c r="AE304" s="255"/>
      <c r="AF304" s="255"/>
      <c r="AG304" s="256"/>
      <c r="AH304" s="239"/>
      <c r="AI304" s="180"/>
      <c r="AJ304" s="181"/>
      <c r="AK304" s="206"/>
      <c r="AL304" s="206"/>
      <c r="AM304" s="206"/>
      <c r="AN304" s="206"/>
      <c r="AO304" s="206"/>
      <c r="AP304" s="206"/>
      <c r="AQ304" s="206"/>
      <c r="AR304" s="180"/>
      <c r="AS304" s="181"/>
      <c r="AT304" s="206"/>
      <c r="AU304" s="206"/>
      <c r="AV304" s="206"/>
      <c r="AW304" s="206"/>
      <c r="AX304" s="206"/>
      <c r="AY304" s="206"/>
      <c r="AZ304" s="209"/>
      <c r="BA304" s="214"/>
      <c r="BB304" s="215"/>
      <c r="BC304" s="83"/>
      <c r="BD304" s="84"/>
      <c r="BE304" s="166"/>
      <c r="BF304" s="167"/>
    </row>
    <row r="305" spans="1:58" ht="8.1" customHeight="1">
      <c r="A305" s="391"/>
      <c r="B305" s="416" t="s">
        <v>5037</v>
      </c>
      <c r="C305" s="417"/>
      <c r="D305" s="407"/>
      <c r="E305" s="407"/>
      <c r="F305" s="407"/>
      <c r="G305" s="407"/>
      <c r="H305" s="407"/>
      <c r="I305" s="407"/>
      <c r="J305" s="407"/>
      <c r="K305" s="241"/>
      <c r="L305" s="242"/>
      <c r="M305" s="242"/>
      <c r="N305" s="243"/>
      <c r="O305" s="241"/>
      <c r="P305" s="242"/>
      <c r="Q305" s="242"/>
      <c r="R305" s="409"/>
      <c r="S305" s="411"/>
      <c r="T305" s="412"/>
      <c r="U305" s="412"/>
      <c r="V305" s="412"/>
      <c r="W305" s="412"/>
      <c r="X305" s="412"/>
      <c r="Y305" s="412"/>
      <c r="Z305" s="412"/>
      <c r="AA305" s="413"/>
      <c r="AB305" s="254" t="s">
        <v>5102</v>
      </c>
      <c r="AC305" s="255"/>
      <c r="AD305" s="255"/>
      <c r="AE305" s="255"/>
      <c r="AF305" s="255"/>
      <c r="AG305" s="256"/>
      <c r="AH305" s="239"/>
      <c r="AI305" s="241"/>
      <c r="AJ305" s="242"/>
      <c r="AK305" s="242"/>
      <c r="AL305" s="242"/>
      <c r="AM305" s="242"/>
      <c r="AN305" s="242"/>
      <c r="AO305" s="242"/>
      <c r="AP305" s="242"/>
      <c r="AQ305" s="243"/>
      <c r="AR305" s="578"/>
      <c r="AS305" s="579"/>
      <c r="AT305" s="579"/>
      <c r="AU305" s="579"/>
      <c r="AV305" s="579"/>
      <c r="AW305" s="579"/>
      <c r="AX305" s="579"/>
      <c r="AY305" s="579"/>
      <c r="AZ305" s="579"/>
      <c r="BA305" s="579"/>
      <c r="BB305" s="580"/>
      <c r="BC305" s="83"/>
      <c r="BD305" s="84"/>
      <c r="BE305" s="166"/>
      <c r="BF305" s="167"/>
    </row>
    <row r="306" spans="1:58" ht="8.1" customHeight="1">
      <c r="A306" s="391"/>
      <c r="B306" s="258"/>
      <c r="C306" s="179"/>
      <c r="D306" s="205"/>
      <c r="E306" s="205"/>
      <c r="F306" s="205"/>
      <c r="G306" s="205"/>
      <c r="H306" s="205"/>
      <c r="I306" s="205"/>
      <c r="J306" s="205"/>
      <c r="K306" s="244"/>
      <c r="L306" s="245"/>
      <c r="M306" s="245"/>
      <c r="N306" s="246"/>
      <c r="O306" s="244"/>
      <c r="P306" s="245"/>
      <c r="Q306" s="245"/>
      <c r="R306" s="402"/>
      <c r="S306" s="212"/>
      <c r="T306" s="414"/>
      <c r="U306" s="414"/>
      <c r="V306" s="414"/>
      <c r="W306" s="414"/>
      <c r="X306" s="414"/>
      <c r="Y306" s="414"/>
      <c r="Z306" s="414"/>
      <c r="AA306" s="213"/>
      <c r="AB306" s="254" t="s">
        <v>5103</v>
      </c>
      <c r="AC306" s="255"/>
      <c r="AD306" s="255"/>
      <c r="AE306" s="255"/>
      <c r="AF306" s="255"/>
      <c r="AG306" s="256"/>
      <c r="AH306" s="239"/>
      <c r="AI306" s="244"/>
      <c r="AJ306" s="245"/>
      <c r="AK306" s="245"/>
      <c r="AL306" s="245"/>
      <c r="AM306" s="245"/>
      <c r="AN306" s="245"/>
      <c r="AO306" s="245"/>
      <c r="AP306" s="245"/>
      <c r="AQ306" s="246"/>
      <c r="AR306" s="578"/>
      <c r="AS306" s="579"/>
      <c r="AT306" s="579"/>
      <c r="AU306" s="579"/>
      <c r="AV306" s="579"/>
      <c r="AW306" s="579"/>
      <c r="AX306" s="579"/>
      <c r="AY306" s="579"/>
      <c r="AZ306" s="579"/>
      <c r="BA306" s="579"/>
      <c r="BB306" s="580"/>
      <c r="BC306" s="83"/>
      <c r="BD306" s="84"/>
      <c r="BE306" s="166"/>
      <c r="BF306" s="167"/>
    </row>
    <row r="307" spans="1:58" ht="8.1" customHeight="1">
      <c r="A307" s="391"/>
      <c r="B307" s="418"/>
      <c r="C307" s="419"/>
      <c r="D307" s="408"/>
      <c r="E307" s="408"/>
      <c r="F307" s="408"/>
      <c r="G307" s="408"/>
      <c r="H307" s="408"/>
      <c r="I307" s="408"/>
      <c r="J307" s="408"/>
      <c r="K307" s="247"/>
      <c r="L307" s="248"/>
      <c r="M307" s="248"/>
      <c r="N307" s="249"/>
      <c r="O307" s="247"/>
      <c r="P307" s="248"/>
      <c r="Q307" s="248"/>
      <c r="R307" s="410"/>
      <c r="S307" s="214"/>
      <c r="T307" s="415"/>
      <c r="U307" s="415"/>
      <c r="V307" s="415"/>
      <c r="W307" s="415"/>
      <c r="X307" s="415"/>
      <c r="Y307" s="415"/>
      <c r="Z307" s="415"/>
      <c r="AA307" s="215"/>
      <c r="AB307" s="404"/>
      <c r="AC307" s="405"/>
      <c r="AD307" s="405"/>
      <c r="AE307" s="405"/>
      <c r="AF307" s="405"/>
      <c r="AG307" s="406"/>
      <c r="AH307" s="240"/>
      <c r="AI307" s="247"/>
      <c r="AJ307" s="248"/>
      <c r="AK307" s="248"/>
      <c r="AL307" s="248"/>
      <c r="AM307" s="248"/>
      <c r="AN307" s="248"/>
      <c r="AO307" s="248"/>
      <c r="AP307" s="248"/>
      <c r="AQ307" s="249"/>
      <c r="AR307" s="581"/>
      <c r="AS307" s="582"/>
      <c r="AT307" s="582"/>
      <c r="AU307" s="582"/>
      <c r="AV307" s="582"/>
      <c r="AW307" s="582"/>
      <c r="AX307" s="582"/>
      <c r="AY307" s="582"/>
      <c r="AZ307" s="582"/>
      <c r="BA307" s="582"/>
      <c r="BB307" s="583"/>
      <c r="BC307" s="85"/>
      <c r="BD307" s="86"/>
      <c r="BE307" s="168"/>
      <c r="BF307" s="169"/>
    </row>
    <row r="308" spans="1:58" ht="8.1" customHeight="1">
      <c r="A308" s="391">
        <v>47</v>
      </c>
      <c r="B308" s="392"/>
      <c r="C308" s="393"/>
      <c r="D308" s="393"/>
      <c r="E308" s="393"/>
      <c r="F308" s="393"/>
      <c r="G308" s="393"/>
      <c r="H308" s="393"/>
      <c r="I308" s="393"/>
      <c r="J308" s="394"/>
      <c r="K308" s="399"/>
      <c r="L308" s="393"/>
      <c r="M308" s="393"/>
      <c r="N308" s="394"/>
      <c r="O308" s="399"/>
      <c r="P308" s="393"/>
      <c r="Q308" s="393"/>
      <c r="R308" s="401"/>
      <c r="S308" s="257" t="s">
        <v>5060</v>
      </c>
      <c r="T308" s="177"/>
      <c r="U308" s="204"/>
      <c r="V308" s="204"/>
      <c r="W308" s="204"/>
      <c r="X308" s="204"/>
      <c r="Y308" s="204"/>
      <c r="Z308" s="204"/>
      <c r="AA308" s="207"/>
      <c r="AB308" s="235" t="s">
        <v>5104</v>
      </c>
      <c r="AC308" s="236"/>
      <c r="AD308" s="236"/>
      <c r="AE308" s="236"/>
      <c r="AF308" s="236"/>
      <c r="AG308" s="237"/>
      <c r="AH308" s="238"/>
      <c r="AI308" s="176" t="s">
        <v>5060</v>
      </c>
      <c r="AJ308" s="177"/>
      <c r="AK308" s="204"/>
      <c r="AL308" s="204"/>
      <c r="AM308" s="204"/>
      <c r="AN308" s="204"/>
      <c r="AO308" s="204"/>
      <c r="AP308" s="204"/>
      <c r="AQ308" s="204"/>
      <c r="AR308" s="176" t="s">
        <v>5060</v>
      </c>
      <c r="AS308" s="177"/>
      <c r="AT308" s="204"/>
      <c r="AU308" s="204"/>
      <c r="AV308" s="204"/>
      <c r="AW308" s="204"/>
      <c r="AX308" s="204"/>
      <c r="AY308" s="204"/>
      <c r="AZ308" s="207"/>
      <c r="BA308" s="210"/>
      <c r="BB308" s="211"/>
      <c r="BC308" s="584"/>
      <c r="BD308" s="576"/>
      <c r="BE308" s="164"/>
      <c r="BF308" s="165"/>
    </row>
    <row r="309" spans="1:58" ht="8.1" customHeight="1">
      <c r="A309" s="391"/>
      <c r="B309" s="395"/>
      <c r="C309" s="245"/>
      <c r="D309" s="245"/>
      <c r="E309" s="245"/>
      <c r="F309" s="245"/>
      <c r="G309" s="245"/>
      <c r="H309" s="245"/>
      <c r="I309" s="245"/>
      <c r="J309" s="246"/>
      <c r="K309" s="244"/>
      <c r="L309" s="245"/>
      <c r="M309" s="245"/>
      <c r="N309" s="246"/>
      <c r="O309" s="244"/>
      <c r="P309" s="245"/>
      <c r="Q309" s="245"/>
      <c r="R309" s="402"/>
      <c r="S309" s="258"/>
      <c r="T309" s="179"/>
      <c r="U309" s="205"/>
      <c r="V309" s="205"/>
      <c r="W309" s="205"/>
      <c r="X309" s="205"/>
      <c r="Y309" s="205"/>
      <c r="Z309" s="205"/>
      <c r="AA309" s="208"/>
      <c r="AB309" s="254" t="s">
        <v>5105</v>
      </c>
      <c r="AC309" s="255"/>
      <c r="AD309" s="255"/>
      <c r="AE309" s="255"/>
      <c r="AF309" s="255"/>
      <c r="AG309" s="256"/>
      <c r="AH309" s="239"/>
      <c r="AI309" s="178"/>
      <c r="AJ309" s="179"/>
      <c r="AK309" s="205"/>
      <c r="AL309" s="205"/>
      <c r="AM309" s="205"/>
      <c r="AN309" s="205"/>
      <c r="AO309" s="205"/>
      <c r="AP309" s="205"/>
      <c r="AQ309" s="205"/>
      <c r="AR309" s="178"/>
      <c r="AS309" s="179"/>
      <c r="AT309" s="205"/>
      <c r="AU309" s="205"/>
      <c r="AV309" s="205"/>
      <c r="AW309" s="205"/>
      <c r="AX309" s="205"/>
      <c r="AY309" s="205"/>
      <c r="AZ309" s="208"/>
      <c r="BA309" s="212"/>
      <c r="BB309" s="213"/>
      <c r="BC309" s="585"/>
      <c r="BD309" s="577"/>
      <c r="BE309" s="166"/>
      <c r="BF309" s="167"/>
    </row>
    <row r="310" spans="1:58" ht="8.1" customHeight="1">
      <c r="A310" s="391"/>
      <c r="B310" s="396"/>
      <c r="C310" s="397"/>
      <c r="D310" s="397"/>
      <c r="E310" s="397"/>
      <c r="F310" s="397"/>
      <c r="G310" s="397"/>
      <c r="H310" s="397"/>
      <c r="I310" s="397"/>
      <c r="J310" s="398"/>
      <c r="K310" s="400"/>
      <c r="L310" s="397"/>
      <c r="M310" s="397"/>
      <c r="N310" s="398"/>
      <c r="O310" s="400"/>
      <c r="P310" s="397"/>
      <c r="Q310" s="397"/>
      <c r="R310" s="403"/>
      <c r="S310" s="259"/>
      <c r="T310" s="181"/>
      <c r="U310" s="206"/>
      <c r="V310" s="206"/>
      <c r="W310" s="206"/>
      <c r="X310" s="206"/>
      <c r="Y310" s="206"/>
      <c r="Z310" s="206"/>
      <c r="AA310" s="209"/>
      <c r="AB310" s="254" t="s">
        <v>5101</v>
      </c>
      <c r="AC310" s="255"/>
      <c r="AD310" s="255"/>
      <c r="AE310" s="255"/>
      <c r="AF310" s="255"/>
      <c r="AG310" s="256"/>
      <c r="AH310" s="239"/>
      <c r="AI310" s="180"/>
      <c r="AJ310" s="181"/>
      <c r="AK310" s="206"/>
      <c r="AL310" s="206"/>
      <c r="AM310" s="206"/>
      <c r="AN310" s="206"/>
      <c r="AO310" s="206"/>
      <c r="AP310" s="206"/>
      <c r="AQ310" s="206"/>
      <c r="AR310" s="180"/>
      <c r="AS310" s="181"/>
      <c r="AT310" s="206"/>
      <c r="AU310" s="206"/>
      <c r="AV310" s="206"/>
      <c r="AW310" s="206"/>
      <c r="AX310" s="206"/>
      <c r="AY310" s="206"/>
      <c r="AZ310" s="209"/>
      <c r="BA310" s="214"/>
      <c r="BB310" s="215"/>
      <c r="BC310" s="83"/>
      <c r="BD310" s="84"/>
      <c r="BE310" s="166"/>
      <c r="BF310" s="167"/>
    </row>
    <row r="311" spans="1:58" ht="8.1" customHeight="1">
      <c r="A311" s="391"/>
      <c r="B311" s="416" t="s">
        <v>5037</v>
      </c>
      <c r="C311" s="417"/>
      <c r="D311" s="407"/>
      <c r="E311" s="407"/>
      <c r="F311" s="407"/>
      <c r="G311" s="407"/>
      <c r="H311" s="407"/>
      <c r="I311" s="407"/>
      <c r="J311" s="407"/>
      <c r="K311" s="241"/>
      <c r="L311" s="242"/>
      <c r="M311" s="242"/>
      <c r="N311" s="243"/>
      <c r="O311" s="241"/>
      <c r="P311" s="242"/>
      <c r="Q311" s="242"/>
      <c r="R311" s="409"/>
      <c r="S311" s="411"/>
      <c r="T311" s="412"/>
      <c r="U311" s="412"/>
      <c r="V311" s="412"/>
      <c r="W311" s="412"/>
      <c r="X311" s="412"/>
      <c r="Y311" s="412"/>
      <c r="Z311" s="412"/>
      <c r="AA311" s="413"/>
      <c r="AB311" s="254" t="s">
        <v>5102</v>
      </c>
      <c r="AC311" s="255"/>
      <c r="AD311" s="255"/>
      <c r="AE311" s="255"/>
      <c r="AF311" s="255"/>
      <c r="AG311" s="256"/>
      <c r="AH311" s="239"/>
      <c r="AI311" s="241"/>
      <c r="AJ311" s="242"/>
      <c r="AK311" s="242"/>
      <c r="AL311" s="242"/>
      <c r="AM311" s="242"/>
      <c r="AN311" s="242"/>
      <c r="AO311" s="242"/>
      <c r="AP311" s="242"/>
      <c r="AQ311" s="243"/>
      <c r="AR311" s="578"/>
      <c r="AS311" s="579"/>
      <c r="AT311" s="579"/>
      <c r="AU311" s="579"/>
      <c r="AV311" s="579"/>
      <c r="AW311" s="579"/>
      <c r="AX311" s="579"/>
      <c r="AY311" s="579"/>
      <c r="AZ311" s="579"/>
      <c r="BA311" s="579"/>
      <c r="BB311" s="580"/>
      <c r="BC311" s="83"/>
      <c r="BD311" s="84"/>
      <c r="BE311" s="166"/>
      <c r="BF311" s="167"/>
    </row>
    <row r="312" spans="1:58" ht="8.1" customHeight="1">
      <c r="A312" s="391"/>
      <c r="B312" s="258"/>
      <c r="C312" s="179"/>
      <c r="D312" s="205"/>
      <c r="E312" s="205"/>
      <c r="F312" s="205"/>
      <c r="G312" s="205"/>
      <c r="H312" s="205"/>
      <c r="I312" s="205"/>
      <c r="J312" s="205"/>
      <c r="K312" s="244"/>
      <c r="L312" s="245"/>
      <c r="M312" s="245"/>
      <c r="N312" s="246"/>
      <c r="O312" s="244"/>
      <c r="P312" s="245"/>
      <c r="Q312" s="245"/>
      <c r="R312" s="402"/>
      <c r="S312" s="212"/>
      <c r="T312" s="414"/>
      <c r="U312" s="414"/>
      <c r="V312" s="414"/>
      <c r="W312" s="414"/>
      <c r="X312" s="414"/>
      <c r="Y312" s="414"/>
      <c r="Z312" s="414"/>
      <c r="AA312" s="213"/>
      <c r="AB312" s="254" t="s">
        <v>5103</v>
      </c>
      <c r="AC312" s="255"/>
      <c r="AD312" s="255"/>
      <c r="AE312" s="255"/>
      <c r="AF312" s="255"/>
      <c r="AG312" s="256"/>
      <c r="AH312" s="239"/>
      <c r="AI312" s="244"/>
      <c r="AJ312" s="245"/>
      <c r="AK312" s="245"/>
      <c r="AL312" s="245"/>
      <c r="AM312" s="245"/>
      <c r="AN312" s="245"/>
      <c r="AO312" s="245"/>
      <c r="AP312" s="245"/>
      <c r="AQ312" s="246"/>
      <c r="AR312" s="578"/>
      <c r="AS312" s="579"/>
      <c r="AT312" s="579"/>
      <c r="AU312" s="579"/>
      <c r="AV312" s="579"/>
      <c r="AW312" s="579"/>
      <c r="AX312" s="579"/>
      <c r="AY312" s="579"/>
      <c r="AZ312" s="579"/>
      <c r="BA312" s="579"/>
      <c r="BB312" s="580"/>
      <c r="BC312" s="83"/>
      <c r="BD312" s="84"/>
      <c r="BE312" s="166"/>
      <c r="BF312" s="167"/>
    </row>
    <row r="313" spans="1:58" ht="8.1" customHeight="1">
      <c r="A313" s="391"/>
      <c r="B313" s="418"/>
      <c r="C313" s="419"/>
      <c r="D313" s="408"/>
      <c r="E313" s="408"/>
      <c r="F313" s="408"/>
      <c r="G313" s="408"/>
      <c r="H313" s="408"/>
      <c r="I313" s="408"/>
      <c r="J313" s="408"/>
      <c r="K313" s="247"/>
      <c r="L313" s="248"/>
      <c r="M313" s="248"/>
      <c r="N313" s="249"/>
      <c r="O313" s="247"/>
      <c r="P313" s="248"/>
      <c r="Q313" s="248"/>
      <c r="R313" s="410"/>
      <c r="S313" s="214"/>
      <c r="T313" s="415"/>
      <c r="U313" s="415"/>
      <c r="V313" s="415"/>
      <c r="W313" s="415"/>
      <c r="X313" s="415"/>
      <c r="Y313" s="415"/>
      <c r="Z313" s="415"/>
      <c r="AA313" s="215"/>
      <c r="AB313" s="404"/>
      <c r="AC313" s="405"/>
      <c r="AD313" s="405"/>
      <c r="AE313" s="405"/>
      <c r="AF313" s="405"/>
      <c r="AG313" s="406"/>
      <c r="AH313" s="240"/>
      <c r="AI313" s="247"/>
      <c r="AJ313" s="248"/>
      <c r="AK313" s="248"/>
      <c r="AL313" s="248"/>
      <c r="AM313" s="248"/>
      <c r="AN313" s="248"/>
      <c r="AO313" s="248"/>
      <c r="AP313" s="248"/>
      <c r="AQ313" s="249"/>
      <c r="AR313" s="581"/>
      <c r="AS313" s="582"/>
      <c r="AT313" s="582"/>
      <c r="AU313" s="582"/>
      <c r="AV313" s="582"/>
      <c r="AW313" s="582"/>
      <c r="AX313" s="582"/>
      <c r="AY313" s="582"/>
      <c r="AZ313" s="582"/>
      <c r="BA313" s="582"/>
      <c r="BB313" s="583"/>
      <c r="BC313" s="85"/>
      <c r="BD313" s="86"/>
      <c r="BE313" s="168"/>
      <c r="BF313" s="169"/>
    </row>
    <row r="314" spans="1:58" ht="8.1" customHeight="1">
      <c r="A314" s="391">
        <v>48</v>
      </c>
      <c r="B314" s="392"/>
      <c r="C314" s="393"/>
      <c r="D314" s="393"/>
      <c r="E314" s="393"/>
      <c r="F314" s="393"/>
      <c r="G314" s="393"/>
      <c r="H314" s="393"/>
      <c r="I314" s="393"/>
      <c r="J314" s="394"/>
      <c r="K314" s="399"/>
      <c r="L314" s="393"/>
      <c r="M314" s="393"/>
      <c r="N314" s="394"/>
      <c r="O314" s="399"/>
      <c r="P314" s="393"/>
      <c r="Q314" s="393"/>
      <c r="R314" s="401"/>
      <c r="S314" s="257" t="s">
        <v>5060</v>
      </c>
      <c r="T314" s="177"/>
      <c r="U314" s="204"/>
      <c r="V314" s="204"/>
      <c r="W314" s="204"/>
      <c r="X314" s="204"/>
      <c r="Y314" s="204"/>
      <c r="Z314" s="204"/>
      <c r="AA314" s="207"/>
      <c r="AB314" s="235" t="s">
        <v>5104</v>
      </c>
      <c r="AC314" s="236"/>
      <c r="AD314" s="236"/>
      <c r="AE314" s="236"/>
      <c r="AF314" s="236"/>
      <c r="AG314" s="237"/>
      <c r="AH314" s="238"/>
      <c r="AI314" s="176" t="s">
        <v>5060</v>
      </c>
      <c r="AJ314" s="177"/>
      <c r="AK314" s="204"/>
      <c r="AL314" s="204"/>
      <c r="AM314" s="204"/>
      <c r="AN314" s="204"/>
      <c r="AO314" s="204"/>
      <c r="AP314" s="204"/>
      <c r="AQ314" s="204"/>
      <c r="AR314" s="176" t="s">
        <v>5060</v>
      </c>
      <c r="AS314" s="177"/>
      <c r="AT314" s="204"/>
      <c r="AU314" s="204"/>
      <c r="AV314" s="204"/>
      <c r="AW314" s="204"/>
      <c r="AX314" s="204"/>
      <c r="AY314" s="204"/>
      <c r="AZ314" s="207"/>
      <c r="BA314" s="210"/>
      <c r="BB314" s="211"/>
      <c r="BC314" s="584"/>
      <c r="BD314" s="576"/>
      <c r="BE314" s="164"/>
      <c r="BF314" s="165"/>
    </row>
    <row r="315" spans="1:58" ht="8.1" customHeight="1">
      <c r="A315" s="391"/>
      <c r="B315" s="395"/>
      <c r="C315" s="245"/>
      <c r="D315" s="245"/>
      <c r="E315" s="245"/>
      <c r="F315" s="245"/>
      <c r="G315" s="245"/>
      <c r="H315" s="245"/>
      <c r="I315" s="245"/>
      <c r="J315" s="246"/>
      <c r="K315" s="244"/>
      <c r="L315" s="245"/>
      <c r="M315" s="245"/>
      <c r="N315" s="246"/>
      <c r="O315" s="244"/>
      <c r="P315" s="245"/>
      <c r="Q315" s="245"/>
      <c r="R315" s="402"/>
      <c r="S315" s="258"/>
      <c r="T315" s="179"/>
      <c r="U315" s="205"/>
      <c r="V315" s="205"/>
      <c r="W315" s="205"/>
      <c r="X315" s="205"/>
      <c r="Y315" s="205"/>
      <c r="Z315" s="205"/>
      <c r="AA315" s="208"/>
      <c r="AB315" s="254" t="s">
        <v>5105</v>
      </c>
      <c r="AC315" s="255"/>
      <c r="AD315" s="255"/>
      <c r="AE315" s="255"/>
      <c r="AF315" s="255"/>
      <c r="AG315" s="256"/>
      <c r="AH315" s="239"/>
      <c r="AI315" s="178"/>
      <c r="AJ315" s="179"/>
      <c r="AK315" s="205"/>
      <c r="AL315" s="205"/>
      <c r="AM315" s="205"/>
      <c r="AN315" s="205"/>
      <c r="AO315" s="205"/>
      <c r="AP315" s="205"/>
      <c r="AQ315" s="205"/>
      <c r="AR315" s="178"/>
      <c r="AS315" s="179"/>
      <c r="AT315" s="205"/>
      <c r="AU315" s="205"/>
      <c r="AV315" s="205"/>
      <c r="AW315" s="205"/>
      <c r="AX315" s="205"/>
      <c r="AY315" s="205"/>
      <c r="AZ315" s="208"/>
      <c r="BA315" s="212"/>
      <c r="BB315" s="213"/>
      <c r="BC315" s="585"/>
      <c r="BD315" s="577"/>
      <c r="BE315" s="166"/>
      <c r="BF315" s="167"/>
    </row>
    <row r="316" spans="1:58" ht="8.1" customHeight="1">
      <c r="A316" s="391"/>
      <c r="B316" s="396"/>
      <c r="C316" s="397"/>
      <c r="D316" s="397"/>
      <c r="E316" s="397"/>
      <c r="F316" s="397"/>
      <c r="G316" s="397"/>
      <c r="H316" s="397"/>
      <c r="I316" s="397"/>
      <c r="J316" s="398"/>
      <c r="K316" s="400"/>
      <c r="L316" s="397"/>
      <c r="M316" s="397"/>
      <c r="N316" s="398"/>
      <c r="O316" s="400"/>
      <c r="P316" s="397"/>
      <c r="Q316" s="397"/>
      <c r="R316" s="403"/>
      <c r="S316" s="259"/>
      <c r="T316" s="181"/>
      <c r="U316" s="206"/>
      <c r="V316" s="206"/>
      <c r="W316" s="206"/>
      <c r="X316" s="206"/>
      <c r="Y316" s="206"/>
      <c r="Z316" s="206"/>
      <c r="AA316" s="209"/>
      <c r="AB316" s="254" t="s">
        <v>5101</v>
      </c>
      <c r="AC316" s="255"/>
      <c r="AD316" s="255"/>
      <c r="AE316" s="255"/>
      <c r="AF316" s="255"/>
      <c r="AG316" s="256"/>
      <c r="AH316" s="239"/>
      <c r="AI316" s="180"/>
      <c r="AJ316" s="181"/>
      <c r="AK316" s="206"/>
      <c r="AL316" s="206"/>
      <c r="AM316" s="206"/>
      <c r="AN316" s="206"/>
      <c r="AO316" s="206"/>
      <c r="AP316" s="206"/>
      <c r="AQ316" s="206"/>
      <c r="AR316" s="180"/>
      <c r="AS316" s="181"/>
      <c r="AT316" s="206"/>
      <c r="AU316" s="206"/>
      <c r="AV316" s="206"/>
      <c r="AW316" s="206"/>
      <c r="AX316" s="206"/>
      <c r="AY316" s="206"/>
      <c r="AZ316" s="209"/>
      <c r="BA316" s="214"/>
      <c r="BB316" s="215"/>
      <c r="BC316" s="83"/>
      <c r="BD316" s="84"/>
      <c r="BE316" s="166"/>
      <c r="BF316" s="167"/>
    </row>
    <row r="317" spans="1:58" ht="8.1" customHeight="1">
      <c r="A317" s="391"/>
      <c r="B317" s="416" t="s">
        <v>5037</v>
      </c>
      <c r="C317" s="417"/>
      <c r="D317" s="407"/>
      <c r="E317" s="407"/>
      <c r="F317" s="407"/>
      <c r="G317" s="407"/>
      <c r="H317" s="407"/>
      <c r="I317" s="407"/>
      <c r="J317" s="407"/>
      <c r="K317" s="241"/>
      <c r="L317" s="242"/>
      <c r="M317" s="242"/>
      <c r="N317" s="243"/>
      <c r="O317" s="241"/>
      <c r="P317" s="242"/>
      <c r="Q317" s="242"/>
      <c r="R317" s="409"/>
      <c r="S317" s="411"/>
      <c r="T317" s="412"/>
      <c r="U317" s="412"/>
      <c r="V317" s="412"/>
      <c r="W317" s="412"/>
      <c r="X317" s="412"/>
      <c r="Y317" s="412"/>
      <c r="Z317" s="412"/>
      <c r="AA317" s="413"/>
      <c r="AB317" s="254" t="s">
        <v>5102</v>
      </c>
      <c r="AC317" s="255"/>
      <c r="AD317" s="255"/>
      <c r="AE317" s="255"/>
      <c r="AF317" s="255"/>
      <c r="AG317" s="256"/>
      <c r="AH317" s="239"/>
      <c r="AI317" s="241"/>
      <c r="AJ317" s="242"/>
      <c r="AK317" s="242"/>
      <c r="AL317" s="242"/>
      <c r="AM317" s="242"/>
      <c r="AN317" s="242"/>
      <c r="AO317" s="242"/>
      <c r="AP317" s="242"/>
      <c r="AQ317" s="243"/>
      <c r="AR317" s="578"/>
      <c r="AS317" s="579"/>
      <c r="AT317" s="579"/>
      <c r="AU317" s="579"/>
      <c r="AV317" s="579"/>
      <c r="AW317" s="579"/>
      <c r="AX317" s="579"/>
      <c r="AY317" s="579"/>
      <c r="AZ317" s="579"/>
      <c r="BA317" s="579"/>
      <c r="BB317" s="580"/>
      <c r="BC317" s="83"/>
      <c r="BD317" s="84"/>
      <c r="BE317" s="166"/>
      <c r="BF317" s="167"/>
    </row>
    <row r="318" spans="1:58" ht="8.1" customHeight="1">
      <c r="A318" s="391"/>
      <c r="B318" s="258"/>
      <c r="C318" s="179"/>
      <c r="D318" s="205"/>
      <c r="E318" s="205"/>
      <c r="F318" s="205"/>
      <c r="G318" s="205"/>
      <c r="H318" s="205"/>
      <c r="I318" s="205"/>
      <c r="J318" s="205"/>
      <c r="K318" s="244"/>
      <c r="L318" s="245"/>
      <c r="M318" s="245"/>
      <c r="N318" s="246"/>
      <c r="O318" s="244"/>
      <c r="P318" s="245"/>
      <c r="Q318" s="245"/>
      <c r="R318" s="402"/>
      <c r="S318" s="212"/>
      <c r="T318" s="414"/>
      <c r="U318" s="414"/>
      <c r="V318" s="414"/>
      <c r="W318" s="414"/>
      <c r="X318" s="414"/>
      <c r="Y318" s="414"/>
      <c r="Z318" s="414"/>
      <c r="AA318" s="213"/>
      <c r="AB318" s="254" t="s">
        <v>5103</v>
      </c>
      <c r="AC318" s="255"/>
      <c r="AD318" s="255"/>
      <c r="AE318" s="255"/>
      <c r="AF318" s="255"/>
      <c r="AG318" s="256"/>
      <c r="AH318" s="239"/>
      <c r="AI318" s="244"/>
      <c r="AJ318" s="245"/>
      <c r="AK318" s="245"/>
      <c r="AL318" s="245"/>
      <c r="AM318" s="245"/>
      <c r="AN318" s="245"/>
      <c r="AO318" s="245"/>
      <c r="AP318" s="245"/>
      <c r="AQ318" s="246"/>
      <c r="AR318" s="578"/>
      <c r="AS318" s="579"/>
      <c r="AT318" s="579"/>
      <c r="AU318" s="579"/>
      <c r="AV318" s="579"/>
      <c r="AW318" s="579"/>
      <c r="AX318" s="579"/>
      <c r="AY318" s="579"/>
      <c r="AZ318" s="579"/>
      <c r="BA318" s="579"/>
      <c r="BB318" s="580"/>
      <c r="BC318" s="83"/>
      <c r="BD318" s="84"/>
      <c r="BE318" s="166"/>
      <c r="BF318" s="167"/>
    </row>
    <row r="319" spans="1:58" ht="8.1" customHeight="1">
      <c r="A319" s="391"/>
      <c r="B319" s="418"/>
      <c r="C319" s="419"/>
      <c r="D319" s="408"/>
      <c r="E319" s="408"/>
      <c r="F319" s="408"/>
      <c r="G319" s="408"/>
      <c r="H319" s="408"/>
      <c r="I319" s="408"/>
      <c r="J319" s="408"/>
      <c r="K319" s="247"/>
      <c r="L319" s="248"/>
      <c r="M319" s="248"/>
      <c r="N319" s="249"/>
      <c r="O319" s="247"/>
      <c r="P319" s="248"/>
      <c r="Q319" s="248"/>
      <c r="R319" s="410"/>
      <c r="S319" s="214"/>
      <c r="T319" s="415"/>
      <c r="U319" s="415"/>
      <c r="V319" s="415"/>
      <c r="W319" s="415"/>
      <c r="X319" s="415"/>
      <c r="Y319" s="415"/>
      <c r="Z319" s="415"/>
      <c r="AA319" s="215"/>
      <c r="AB319" s="404"/>
      <c r="AC319" s="405"/>
      <c r="AD319" s="405"/>
      <c r="AE319" s="405"/>
      <c r="AF319" s="405"/>
      <c r="AG319" s="406"/>
      <c r="AH319" s="240"/>
      <c r="AI319" s="247"/>
      <c r="AJ319" s="248"/>
      <c r="AK319" s="248"/>
      <c r="AL319" s="248"/>
      <c r="AM319" s="248"/>
      <c r="AN319" s="248"/>
      <c r="AO319" s="248"/>
      <c r="AP319" s="248"/>
      <c r="AQ319" s="249"/>
      <c r="AR319" s="581"/>
      <c r="AS319" s="582"/>
      <c r="AT319" s="582"/>
      <c r="AU319" s="582"/>
      <c r="AV319" s="582"/>
      <c r="AW319" s="582"/>
      <c r="AX319" s="582"/>
      <c r="AY319" s="582"/>
      <c r="AZ319" s="582"/>
      <c r="BA319" s="582"/>
      <c r="BB319" s="583"/>
      <c r="BC319" s="85"/>
      <c r="BD319" s="86"/>
      <c r="BE319" s="168"/>
      <c r="BF319" s="169"/>
    </row>
    <row r="320" spans="1:58" ht="8.1" customHeight="1">
      <c r="A320" s="391">
        <v>49</v>
      </c>
      <c r="B320" s="392"/>
      <c r="C320" s="393"/>
      <c r="D320" s="393"/>
      <c r="E320" s="393"/>
      <c r="F320" s="393"/>
      <c r="G320" s="393"/>
      <c r="H320" s="393"/>
      <c r="I320" s="393"/>
      <c r="J320" s="394"/>
      <c r="K320" s="399"/>
      <c r="L320" s="393"/>
      <c r="M320" s="393"/>
      <c r="N320" s="394"/>
      <c r="O320" s="399"/>
      <c r="P320" s="393"/>
      <c r="Q320" s="393"/>
      <c r="R320" s="401"/>
      <c r="S320" s="257" t="s">
        <v>5060</v>
      </c>
      <c r="T320" s="177"/>
      <c r="U320" s="204"/>
      <c r="V320" s="204"/>
      <c r="W320" s="204"/>
      <c r="X320" s="204"/>
      <c r="Y320" s="204"/>
      <c r="Z320" s="204"/>
      <c r="AA320" s="207"/>
      <c r="AB320" s="235" t="s">
        <v>5104</v>
      </c>
      <c r="AC320" s="236"/>
      <c r="AD320" s="236"/>
      <c r="AE320" s="236"/>
      <c r="AF320" s="236"/>
      <c r="AG320" s="237"/>
      <c r="AH320" s="238"/>
      <c r="AI320" s="176" t="s">
        <v>5060</v>
      </c>
      <c r="AJ320" s="177"/>
      <c r="AK320" s="204"/>
      <c r="AL320" s="204"/>
      <c r="AM320" s="204"/>
      <c r="AN320" s="204"/>
      <c r="AO320" s="204"/>
      <c r="AP320" s="204"/>
      <c r="AQ320" s="204"/>
      <c r="AR320" s="176" t="s">
        <v>5060</v>
      </c>
      <c r="AS320" s="177"/>
      <c r="AT320" s="204"/>
      <c r="AU320" s="204"/>
      <c r="AV320" s="204"/>
      <c r="AW320" s="204"/>
      <c r="AX320" s="204"/>
      <c r="AY320" s="204"/>
      <c r="AZ320" s="207"/>
      <c r="BA320" s="210"/>
      <c r="BB320" s="211"/>
      <c r="BC320" s="584"/>
      <c r="BD320" s="576"/>
      <c r="BE320" s="164"/>
      <c r="BF320" s="165"/>
    </row>
    <row r="321" spans="1:58" ht="8.1" customHeight="1">
      <c r="A321" s="391"/>
      <c r="B321" s="395"/>
      <c r="C321" s="245"/>
      <c r="D321" s="245"/>
      <c r="E321" s="245"/>
      <c r="F321" s="245"/>
      <c r="G321" s="245"/>
      <c r="H321" s="245"/>
      <c r="I321" s="245"/>
      <c r="J321" s="246"/>
      <c r="K321" s="244"/>
      <c r="L321" s="245"/>
      <c r="M321" s="245"/>
      <c r="N321" s="246"/>
      <c r="O321" s="244"/>
      <c r="P321" s="245"/>
      <c r="Q321" s="245"/>
      <c r="R321" s="402"/>
      <c r="S321" s="258"/>
      <c r="T321" s="179"/>
      <c r="U321" s="205"/>
      <c r="V321" s="205"/>
      <c r="W321" s="205"/>
      <c r="X321" s="205"/>
      <c r="Y321" s="205"/>
      <c r="Z321" s="205"/>
      <c r="AA321" s="208"/>
      <c r="AB321" s="254" t="s">
        <v>5105</v>
      </c>
      <c r="AC321" s="255"/>
      <c r="AD321" s="255"/>
      <c r="AE321" s="255"/>
      <c r="AF321" s="255"/>
      <c r="AG321" s="256"/>
      <c r="AH321" s="239"/>
      <c r="AI321" s="178"/>
      <c r="AJ321" s="179"/>
      <c r="AK321" s="205"/>
      <c r="AL321" s="205"/>
      <c r="AM321" s="205"/>
      <c r="AN321" s="205"/>
      <c r="AO321" s="205"/>
      <c r="AP321" s="205"/>
      <c r="AQ321" s="205"/>
      <c r="AR321" s="178"/>
      <c r="AS321" s="179"/>
      <c r="AT321" s="205"/>
      <c r="AU321" s="205"/>
      <c r="AV321" s="205"/>
      <c r="AW321" s="205"/>
      <c r="AX321" s="205"/>
      <c r="AY321" s="205"/>
      <c r="AZ321" s="208"/>
      <c r="BA321" s="212"/>
      <c r="BB321" s="213"/>
      <c r="BC321" s="585"/>
      <c r="BD321" s="577"/>
      <c r="BE321" s="166"/>
      <c r="BF321" s="167"/>
    </row>
    <row r="322" spans="1:58" ht="8.1" customHeight="1">
      <c r="A322" s="391"/>
      <c r="B322" s="396"/>
      <c r="C322" s="397"/>
      <c r="D322" s="397"/>
      <c r="E322" s="397"/>
      <c r="F322" s="397"/>
      <c r="G322" s="397"/>
      <c r="H322" s="397"/>
      <c r="I322" s="397"/>
      <c r="J322" s="398"/>
      <c r="K322" s="400"/>
      <c r="L322" s="397"/>
      <c r="M322" s="397"/>
      <c r="N322" s="398"/>
      <c r="O322" s="400"/>
      <c r="P322" s="397"/>
      <c r="Q322" s="397"/>
      <c r="R322" s="403"/>
      <c r="S322" s="259"/>
      <c r="T322" s="181"/>
      <c r="U322" s="206"/>
      <c r="V322" s="206"/>
      <c r="W322" s="206"/>
      <c r="X322" s="206"/>
      <c r="Y322" s="206"/>
      <c r="Z322" s="206"/>
      <c r="AA322" s="209"/>
      <c r="AB322" s="254" t="s">
        <v>5101</v>
      </c>
      <c r="AC322" s="255"/>
      <c r="AD322" s="255"/>
      <c r="AE322" s="255"/>
      <c r="AF322" s="255"/>
      <c r="AG322" s="256"/>
      <c r="AH322" s="239"/>
      <c r="AI322" s="180"/>
      <c r="AJ322" s="181"/>
      <c r="AK322" s="206"/>
      <c r="AL322" s="206"/>
      <c r="AM322" s="206"/>
      <c r="AN322" s="206"/>
      <c r="AO322" s="206"/>
      <c r="AP322" s="206"/>
      <c r="AQ322" s="206"/>
      <c r="AR322" s="180"/>
      <c r="AS322" s="181"/>
      <c r="AT322" s="206"/>
      <c r="AU322" s="206"/>
      <c r="AV322" s="206"/>
      <c r="AW322" s="206"/>
      <c r="AX322" s="206"/>
      <c r="AY322" s="206"/>
      <c r="AZ322" s="209"/>
      <c r="BA322" s="214"/>
      <c r="BB322" s="215"/>
      <c r="BC322" s="83"/>
      <c r="BD322" s="84"/>
      <c r="BE322" s="166"/>
      <c r="BF322" s="167"/>
    </row>
    <row r="323" spans="1:58" ht="8.1" customHeight="1">
      <c r="A323" s="391"/>
      <c r="B323" s="416" t="s">
        <v>5037</v>
      </c>
      <c r="C323" s="417"/>
      <c r="D323" s="407"/>
      <c r="E323" s="407"/>
      <c r="F323" s="407"/>
      <c r="G323" s="407"/>
      <c r="H323" s="407"/>
      <c r="I323" s="407"/>
      <c r="J323" s="407"/>
      <c r="K323" s="241"/>
      <c r="L323" s="242"/>
      <c r="M323" s="242"/>
      <c r="N323" s="243"/>
      <c r="O323" s="241"/>
      <c r="P323" s="242"/>
      <c r="Q323" s="242"/>
      <c r="R323" s="409"/>
      <c r="S323" s="411"/>
      <c r="T323" s="412"/>
      <c r="U323" s="412"/>
      <c r="V323" s="412"/>
      <c r="W323" s="412"/>
      <c r="X323" s="412"/>
      <c r="Y323" s="412"/>
      <c r="Z323" s="412"/>
      <c r="AA323" s="413"/>
      <c r="AB323" s="254" t="s">
        <v>5102</v>
      </c>
      <c r="AC323" s="255"/>
      <c r="AD323" s="255"/>
      <c r="AE323" s="255"/>
      <c r="AF323" s="255"/>
      <c r="AG323" s="256"/>
      <c r="AH323" s="239"/>
      <c r="AI323" s="241"/>
      <c r="AJ323" s="242"/>
      <c r="AK323" s="242"/>
      <c r="AL323" s="242"/>
      <c r="AM323" s="242"/>
      <c r="AN323" s="242"/>
      <c r="AO323" s="242"/>
      <c r="AP323" s="242"/>
      <c r="AQ323" s="243"/>
      <c r="AR323" s="578"/>
      <c r="AS323" s="579"/>
      <c r="AT323" s="579"/>
      <c r="AU323" s="579"/>
      <c r="AV323" s="579"/>
      <c r="AW323" s="579"/>
      <c r="AX323" s="579"/>
      <c r="AY323" s="579"/>
      <c r="AZ323" s="579"/>
      <c r="BA323" s="579"/>
      <c r="BB323" s="580"/>
      <c r="BC323" s="83"/>
      <c r="BD323" s="84"/>
      <c r="BE323" s="166"/>
      <c r="BF323" s="167"/>
    </row>
    <row r="324" spans="1:58" ht="8.1" customHeight="1">
      <c r="A324" s="391"/>
      <c r="B324" s="258"/>
      <c r="C324" s="179"/>
      <c r="D324" s="205"/>
      <c r="E324" s="205"/>
      <c r="F324" s="205"/>
      <c r="G324" s="205"/>
      <c r="H324" s="205"/>
      <c r="I324" s="205"/>
      <c r="J324" s="205"/>
      <c r="K324" s="244"/>
      <c r="L324" s="245"/>
      <c r="M324" s="245"/>
      <c r="N324" s="246"/>
      <c r="O324" s="244"/>
      <c r="P324" s="245"/>
      <c r="Q324" s="245"/>
      <c r="R324" s="402"/>
      <c r="S324" s="212"/>
      <c r="T324" s="414"/>
      <c r="U324" s="414"/>
      <c r="V324" s="414"/>
      <c r="W324" s="414"/>
      <c r="X324" s="414"/>
      <c r="Y324" s="414"/>
      <c r="Z324" s="414"/>
      <c r="AA324" s="213"/>
      <c r="AB324" s="254" t="s">
        <v>5103</v>
      </c>
      <c r="AC324" s="255"/>
      <c r="AD324" s="255"/>
      <c r="AE324" s="255"/>
      <c r="AF324" s="255"/>
      <c r="AG324" s="256"/>
      <c r="AH324" s="239"/>
      <c r="AI324" s="244"/>
      <c r="AJ324" s="245"/>
      <c r="AK324" s="245"/>
      <c r="AL324" s="245"/>
      <c r="AM324" s="245"/>
      <c r="AN324" s="245"/>
      <c r="AO324" s="245"/>
      <c r="AP324" s="245"/>
      <c r="AQ324" s="246"/>
      <c r="AR324" s="578"/>
      <c r="AS324" s="579"/>
      <c r="AT324" s="579"/>
      <c r="AU324" s="579"/>
      <c r="AV324" s="579"/>
      <c r="AW324" s="579"/>
      <c r="AX324" s="579"/>
      <c r="AY324" s="579"/>
      <c r="AZ324" s="579"/>
      <c r="BA324" s="579"/>
      <c r="BB324" s="580"/>
      <c r="BC324" s="83"/>
      <c r="BD324" s="84"/>
      <c r="BE324" s="166"/>
      <c r="BF324" s="167"/>
    </row>
    <row r="325" spans="1:58" ht="8.1" customHeight="1">
      <c r="A325" s="391"/>
      <c r="B325" s="418"/>
      <c r="C325" s="419"/>
      <c r="D325" s="408"/>
      <c r="E325" s="408"/>
      <c r="F325" s="408"/>
      <c r="G325" s="408"/>
      <c r="H325" s="408"/>
      <c r="I325" s="408"/>
      <c r="J325" s="408"/>
      <c r="K325" s="247"/>
      <c r="L325" s="248"/>
      <c r="M325" s="248"/>
      <c r="N325" s="249"/>
      <c r="O325" s="247"/>
      <c r="P325" s="248"/>
      <c r="Q325" s="248"/>
      <c r="R325" s="410"/>
      <c r="S325" s="214"/>
      <c r="T325" s="415"/>
      <c r="U325" s="415"/>
      <c r="V325" s="415"/>
      <c r="W325" s="415"/>
      <c r="X325" s="415"/>
      <c r="Y325" s="415"/>
      <c r="Z325" s="415"/>
      <c r="AA325" s="215"/>
      <c r="AB325" s="404"/>
      <c r="AC325" s="405"/>
      <c r="AD325" s="405"/>
      <c r="AE325" s="405"/>
      <c r="AF325" s="405"/>
      <c r="AG325" s="406"/>
      <c r="AH325" s="240"/>
      <c r="AI325" s="247"/>
      <c r="AJ325" s="248"/>
      <c r="AK325" s="248"/>
      <c r="AL325" s="248"/>
      <c r="AM325" s="248"/>
      <c r="AN325" s="248"/>
      <c r="AO325" s="248"/>
      <c r="AP325" s="248"/>
      <c r="AQ325" s="249"/>
      <c r="AR325" s="581"/>
      <c r="AS325" s="582"/>
      <c r="AT325" s="582"/>
      <c r="AU325" s="582"/>
      <c r="AV325" s="582"/>
      <c r="AW325" s="582"/>
      <c r="AX325" s="582"/>
      <c r="AY325" s="582"/>
      <c r="AZ325" s="582"/>
      <c r="BA325" s="582"/>
      <c r="BB325" s="583"/>
      <c r="BC325" s="85"/>
      <c r="BD325" s="86"/>
      <c r="BE325" s="168"/>
      <c r="BF325" s="169"/>
    </row>
    <row r="326" spans="1:58" ht="8.1" customHeight="1">
      <c r="A326" s="391">
        <v>50</v>
      </c>
      <c r="B326" s="392"/>
      <c r="C326" s="393"/>
      <c r="D326" s="393"/>
      <c r="E326" s="393"/>
      <c r="F326" s="393"/>
      <c r="G326" s="393"/>
      <c r="H326" s="393"/>
      <c r="I326" s="393"/>
      <c r="J326" s="394"/>
      <c r="K326" s="399"/>
      <c r="L326" s="393"/>
      <c r="M326" s="393"/>
      <c r="N326" s="394"/>
      <c r="O326" s="399"/>
      <c r="P326" s="393"/>
      <c r="Q326" s="393"/>
      <c r="R326" s="401"/>
      <c r="S326" s="257" t="s">
        <v>5060</v>
      </c>
      <c r="T326" s="177"/>
      <c r="U326" s="204"/>
      <c r="V326" s="204"/>
      <c r="W326" s="204"/>
      <c r="X326" s="204"/>
      <c r="Y326" s="204"/>
      <c r="Z326" s="204"/>
      <c r="AA326" s="207"/>
      <c r="AB326" s="235" t="s">
        <v>5104</v>
      </c>
      <c r="AC326" s="236"/>
      <c r="AD326" s="236"/>
      <c r="AE326" s="236"/>
      <c r="AF326" s="236"/>
      <c r="AG326" s="237"/>
      <c r="AH326" s="238"/>
      <c r="AI326" s="176" t="s">
        <v>5060</v>
      </c>
      <c r="AJ326" s="177"/>
      <c r="AK326" s="204"/>
      <c r="AL326" s="204"/>
      <c r="AM326" s="204"/>
      <c r="AN326" s="204"/>
      <c r="AO326" s="204"/>
      <c r="AP326" s="204"/>
      <c r="AQ326" s="204"/>
      <c r="AR326" s="176" t="s">
        <v>5060</v>
      </c>
      <c r="AS326" s="177"/>
      <c r="AT326" s="204"/>
      <c r="AU326" s="204"/>
      <c r="AV326" s="204"/>
      <c r="AW326" s="204"/>
      <c r="AX326" s="204"/>
      <c r="AY326" s="204"/>
      <c r="AZ326" s="207"/>
      <c r="BA326" s="210"/>
      <c r="BB326" s="211"/>
      <c r="BC326" s="584"/>
      <c r="BD326" s="576"/>
      <c r="BE326" s="164"/>
      <c r="BF326" s="165"/>
    </row>
    <row r="327" spans="1:58" ht="8.1" customHeight="1">
      <c r="A327" s="391"/>
      <c r="B327" s="395"/>
      <c r="C327" s="245"/>
      <c r="D327" s="245"/>
      <c r="E327" s="245"/>
      <c r="F327" s="245"/>
      <c r="G327" s="245"/>
      <c r="H327" s="245"/>
      <c r="I327" s="245"/>
      <c r="J327" s="246"/>
      <c r="K327" s="244"/>
      <c r="L327" s="245"/>
      <c r="M327" s="245"/>
      <c r="N327" s="246"/>
      <c r="O327" s="244"/>
      <c r="P327" s="245"/>
      <c r="Q327" s="245"/>
      <c r="R327" s="402"/>
      <c r="S327" s="258"/>
      <c r="T327" s="179"/>
      <c r="U327" s="205"/>
      <c r="V327" s="205"/>
      <c r="W327" s="205"/>
      <c r="X327" s="205"/>
      <c r="Y327" s="205"/>
      <c r="Z327" s="205"/>
      <c r="AA327" s="208"/>
      <c r="AB327" s="254" t="s">
        <v>5105</v>
      </c>
      <c r="AC327" s="255"/>
      <c r="AD327" s="255"/>
      <c r="AE327" s="255"/>
      <c r="AF327" s="255"/>
      <c r="AG327" s="256"/>
      <c r="AH327" s="239"/>
      <c r="AI327" s="178"/>
      <c r="AJ327" s="179"/>
      <c r="AK327" s="205"/>
      <c r="AL327" s="205"/>
      <c r="AM327" s="205"/>
      <c r="AN327" s="205"/>
      <c r="AO327" s="205"/>
      <c r="AP327" s="205"/>
      <c r="AQ327" s="205"/>
      <c r="AR327" s="178"/>
      <c r="AS327" s="179"/>
      <c r="AT327" s="205"/>
      <c r="AU327" s="205"/>
      <c r="AV327" s="205"/>
      <c r="AW327" s="205"/>
      <c r="AX327" s="205"/>
      <c r="AY327" s="205"/>
      <c r="AZ327" s="208"/>
      <c r="BA327" s="212"/>
      <c r="BB327" s="213"/>
      <c r="BC327" s="585"/>
      <c r="BD327" s="577"/>
      <c r="BE327" s="166"/>
      <c r="BF327" s="167"/>
    </row>
    <row r="328" spans="1:58" ht="8.1" customHeight="1">
      <c r="A328" s="391"/>
      <c r="B328" s="396"/>
      <c r="C328" s="397"/>
      <c r="D328" s="397"/>
      <c r="E328" s="397"/>
      <c r="F328" s="397"/>
      <c r="G328" s="397"/>
      <c r="H328" s="397"/>
      <c r="I328" s="397"/>
      <c r="J328" s="398"/>
      <c r="K328" s="400"/>
      <c r="L328" s="397"/>
      <c r="M328" s="397"/>
      <c r="N328" s="398"/>
      <c r="O328" s="400"/>
      <c r="P328" s="397"/>
      <c r="Q328" s="397"/>
      <c r="R328" s="403"/>
      <c r="S328" s="259"/>
      <c r="T328" s="181"/>
      <c r="U328" s="206"/>
      <c r="V328" s="206"/>
      <c r="W328" s="206"/>
      <c r="X328" s="206"/>
      <c r="Y328" s="206"/>
      <c r="Z328" s="206"/>
      <c r="AA328" s="209"/>
      <c r="AB328" s="254" t="s">
        <v>5101</v>
      </c>
      <c r="AC328" s="255"/>
      <c r="AD328" s="255"/>
      <c r="AE328" s="255"/>
      <c r="AF328" s="255"/>
      <c r="AG328" s="256"/>
      <c r="AH328" s="239"/>
      <c r="AI328" s="180"/>
      <c r="AJ328" s="181"/>
      <c r="AK328" s="206"/>
      <c r="AL328" s="206"/>
      <c r="AM328" s="206"/>
      <c r="AN328" s="206"/>
      <c r="AO328" s="206"/>
      <c r="AP328" s="206"/>
      <c r="AQ328" s="206"/>
      <c r="AR328" s="180"/>
      <c r="AS328" s="181"/>
      <c r="AT328" s="206"/>
      <c r="AU328" s="206"/>
      <c r="AV328" s="206"/>
      <c r="AW328" s="206"/>
      <c r="AX328" s="206"/>
      <c r="AY328" s="206"/>
      <c r="AZ328" s="209"/>
      <c r="BA328" s="214"/>
      <c r="BB328" s="215"/>
      <c r="BC328" s="83"/>
      <c r="BD328" s="84"/>
      <c r="BE328" s="166"/>
      <c r="BF328" s="167"/>
    </row>
    <row r="329" spans="1:58" ht="8.1" customHeight="1">
      <c r="A329" s="391"/>
      <c r="B329" s="416" t="s">
        <v>5037</v>
      </c>
      <c r="C329" s="417"/>
      <c r="D329" s="407"/>
      <c r="E329" s="407"/>
      <c r="F329" s="407"/>
      <c r="G329" s="407"/>
      <c r="H329" s="407"/>
      <c r="I329" s="407"/>
      <c r="J329" s="407"/>
      <c r="K329" s="241"/>
      <c r="L329" s="242"/>
      <c r="M329" s="242"/>
      <c r="N329" s="243"/>
      <c r="O329" s="241"/>
      <c r="P329" s="242"/>
      <c r="Q329" s="242"/>
      <c r="R329" s="409"/>
      <c r="S329" s="411"/>
      <c r="T329" s="412"/>
      <c r="U329" s="412"/>
      <c r="V329" s="412"/>
      <c r="W329" s="412"/>
      <c r="X329" s="412"/>
      <c r="Y329" s="412"/>
      <c r="Z329" s="412"/>
      <c r="AA329" s="413"/>
      <c r="AB329" s="254" t="s">
        <v>5102</v>
      </c>
      <c r="AC329" s="255"/>
      <c r="AD329" s="255"/>
      <c r="AE329" s="255"/>
      <c r="AF329" s="255"/>
      <c r="AG329" s="256"/>
      <c r="AH329" s="239"/>
      <c r="AI329" s="241"/>
      <c r="AJ329" s="242"/>
      <c r="AK329" s="242"/>
      <c r="AL329" s="242"/>
      <c r="AM329" s="242"/>
      <c r="AN329" s="242"/>
      <c r="AO329" s="242"/>
      <c r="AP329" s="242"/>
      <c r="AQ329" s="243"/>
      <c r="AR329" s="578"/>
      <c r="AS329" s="579"/>
      <c r="AT329" s="579"/>
      <c r="AU329" s="579"/>
      <c r="AV329" s="579"/>
      <c r="AW329" s="579"/>
      <c r="AX329" s="579"/>
      <c r="AY329" s="579"/>
      <c r="AZ329" s="579"/>
      <c r="BA329" s="579"/>
      <c r="BB329" s="580"/>
      <c r="BC329" s="83"/>
      <c r="BD329" s="84"/>
      <c r="BE329" s="166"/>
      <c r="BF329" s="167"/>
    </row>
    <row r="330" spans="1:58" ht="8.1" customHeight="1">
      <c r="A330" s="391"/>
      <c r="B330" s="258"/>
      <c r="C330" s="179"/>
      <c r="D330" s="205"/>
      <c r="E330" s="205"/>
      <c r="F330" s="205"/>
      <c r="G330" s="205"/>
      <c r="H330" s="205"/>
      <c r="I330" s="205"/>
      <c r="J330" s="205"/>
      <c r="K330" s="244"/>
      <c r="L330" s="245"/>
      <c r="M330" s="245"/>
      <c r="N330" s="246"/>
      <c r="O330" s="244"/>
      <c r="P330" s="245"/>
      <c r="Q330" s="245"/>
      <c r="R330" s="402"/>
      <c r="S330" s="212"/>
      <c r="T330" s="414"/>
      <c r="U330" s="414"/>
      <c r="V330" s="414"/>
      <c r="W330" s="414"/>
      <c r="X330" s="414"/>
      <c r="Y330" s="414"/>
      <c r="Z330" s="414"/>
      <c r="AA330" s="213"/>
      <c r="AB330" s="254" t="s">
        <v>5103</v>
      </c>
      <c r="AC330" s="255"/>
      <c r="AD330" s="255"/>
      <c r="AE330" s="255"/>
      <c r="AF330" s="255"/>
      <c r="AG330" s="256"/>
      <c r="AH330" s="239"/>
      <c r="AI330" s="244"/>
      <c r="AJ330" s="245"/>
      <c r="AK330" s="245"/>
      <c r="AL330" s="245"/>
      <c r="AM330" s="245"/>
      <c r="AN330" s="245"/>
      <c r="AO330" s="245"/>
      <c r="AP330" s="245"/>
      <c r="AQ330" s="246"/>
      <c r="AR330" s="578"/>
      <c r="AS330" s="579"/>
      <c r="AT330" s="579"/>
      <c r="AU330" s="579"/>
      <c r="AV330" s="579"/>
      <c r="AW330" s="579"/>
      <c r="AX330" s="579"/>
      <c r="AY330" s="579"/>
      <c r="AZ330" s="579"/>
      <c r="BA330" s="579"/>
      <c r="BB330" s="580"/>
      <c r="BC330" s="83"/>
      <c r="BD330" s="84"/>
      <c r="BE330" s="166"/>
      <c r="BF330" s="167"/>
    </row>
    <row r="331" spans="1:58" ht="8.1" customHeight="1">
      <c r="A331" s="391"/>
      <c r="B331" s="418"/>
      <c r="C331" s="419"/>
      <c r="D331" s="408"/>
      <c r="E331" s="408"/>
      <c r="F331" s="408"/>
      <c r="G331" s="408"/>
      <c r="H331" s="408"/>
      <c r="I331" s="408"/>
      <c r="J331" s="408"/>
      <c r="K331" s="247"/>
      <c r="L331" s="248"/>
      <c r="M331" s="248"/>
      <c r="N331" s="249"/>
      <c r="O331" s="247"/>
      <c r="P331" s="248"/>
      <c r="Q331" s="248"/>
      <c r="R331" s="410"/>
      <c r="S331" s="214"/>
      <c r="T331" s="415"/>
      <c r="U331" s="415"/>
      <c r="V331" s="415"/>
      <c r="W331" s="415"/>
      <c r="X331" s="415"/>
      <c r="Y331" s="415"/>
      <c r="Z331" s="415"/>
      <c r="AA331" s="215"/>
      <c r="AB331" s="404"/>
      <c r="AC331" s="405"/>
      <c r="AD331" s="405"/>
      <c r="AE331" s="405"/>
      <c r="AF331" s="405"/>
      <c r="AG331" s="406"/>
      <c r="AH331" s="240"/>
      <c r="AI331" s="247"/>
      <c r="AJ331" s="248"/>
      <c r="AK331" s="248"/>
      <c r="AL331" s="248"/>
      <c r="AM331" s="248"/>
      <c r="AN331" s="248"/>
      <c r="AO331" s="248"/>
      <c r="AP331" s="248"/>
      <c r="AQ331" s="249"/>
      <c r="AR331" s="581"/>
      <c r="AS331" s="582"/>
      <c r="AT331" s="582"/>
      <c r="AU331" s="582"/>
      <c r="AV331" s="582"/>
      <c r="AW331" s="582"/>
      <c r="AX331" s="582"/>
      <c r="AY331" s="582"/>
      <c r="AZ331" s="582"/>
      <c r="BA331" s="582"/>
      <c r="BB331" s="583"/>
      <c r="BC331" s="85"/>
      <c r="BD331" s="86"/>
      <c r="BE331" s="168"/>
      <c r="BF331" s="169"/>
    </row>
  </sheetData>
  <sheetProtection algorithmName="SHA-512" hashValue="N2Dvy7NtPmjjJuFTW0Sf0uZN39vOp25cJKt2nelw91jeU9W/y1ZNVi8pGF8McfOb00jUbcSl53mcPowSIp1+iA==" saltValue="nZrE6ZQdho9R2MWm8qUJfA==" spinCount="100000" sheet="1" selectLockedCells="1"/>
  <mergeCells count="2685">
    <mergeCell ref="AR329:BB331"/>
    <mergeCell ref="AB330:AG330"/>
    <mergeCell ref="AB331:AG331"/>
    <mergeCell ref="G329:G331"/>
    <mergeCell ref="H329:H331"/>
    <mergeCell ref="I329:I331"/>
    <mergeCell ref="J329:J331"/>
    <mergeCell ref="K329:N331"/>
    <mergeCell ref="O329:R331"/>
    <mergeCell ref="BA326:BB328"/>
    <mergeCell ref="BC326:BC327"/>
    <mergeCell ref="BD326:BD327"/>
    <mergeCell ref="BE326:BF331"/>
    <mergeCell ref="AB327:AG327"/>
    <mergeCell ref="AB328:AG328"/>
    <mergeCell ref="AU326:AU328"/>
    <mergeCell ref="AV326:AV328"/>
    <mergeCell ref="AW326:AW328"/>
    <mergeCell ref="AX326:AX328"/>
    <mergeCell ref="AY326:AY328"/>
    <mergeCell ref="AZ326:AZ328"/>
    <mergeCell ref="AN326:AN328"/>
    <mergeCell ref="AO326:AO328"/>
    <mergeCell ref="AP326:AP328"/>
    <mergeCell ref="AQ326:AQ328"/>
    <mergeCell ref="AR326:AS328"/>
    <mergeCell ref="AT326:AT328"/>
    <mergeCell ref="AB326:AG326"/>
    <mergeCell ref="AH326:AH331"/>
    <mergeCell ref="AI326:AJ328"/>
    <mergeCell ref="AK326:AK328"/>
    <mergeCell ref="AL326:AL328"/>
    <mergeCell ref="AM326:AM328"/>
    <mergeCell ref="V326:V328"/>
    <mergeCell ref="W326:W328"/>
    <mergeCell ref="X326:X328"/>
    <mergeCell ref="Y326:Y328"/>
    <mergeCell ref="Z326:Z328"/>
    <mergeCell ref="AA326:AA328"/>
    <mergeCell ref="A326:A331"/>
    <mergeCell ref="B326:J328"/>
    <mergeCell ref="K326:N328"/>
    <mergeCell ref="O326:R328"/>
    <mergeCell ref="S326:T328"/>
    <mergeCell ref="U326:U328"/>
    <mergeCell ref="B329:C331"/>
    <mergeCell ref="D329:D331"/>
    <mergeCell ref="E329:E331"/>
    <mergeCell ref="F329:F331"/>
    <mergeCell ref="S329:AA331"/>
    <mergeCell ref="AB329:AG329"/>
    <mergeCell ref="AI329:AQ331"/>
    <mergeCell ref="AR323:BB325"/>
    <mergeCell ref="AB324:AG324"/>
    <mergeCell ref="AB325:AG325"/>
    <mergeCell ref="G323:G325"/>
    <mergeCell ref="H323:H325"/>
    <mergeCell ref="I323:I325"/>
    <mergeCell ref="J323:J325"/>
    <mergeCell ref="K323:N325"/>
    <mergeCell ref="O323:R325"/>
    <mergeCell ref="BA320:BB322"/>
    <mergeCell ref="BC320:BC321"/>
    <mergeCell ref="BD320:BD321"/>
    <mergeCell ref="BE320:BF325"/>
    <mergeCell ref="AB321:AG321"/>
    <mergeCell ref="AB322:AG322"/>
    <mergeCell ref="AU320:AU322"/>
    <mergeCell ref="AV320:AV322"/>
    <mergeCell ref="AW320:AW322"/>
    <mergeCell ref="AX320:AX322"/>
    <mergeCell ref="AY320:AY322"/>
    <mergeCell ref="AZ320:AZ322"/>
    <mergeCell ref="AN320:AN322"/>
    <mergeCell ref="AO320:AO322"/>
    <mergeCell ref="AP320:AP322"/>
    <mergeCell ref="AQ320:AQ322"/>
    <mergeCell ref="AR320:AS322"/>
    <mergeCell ref="AT320:AT322"/>
    <mergeCell ref="AB320:AG320"/>
    <mergeCell ref="AH320:AH325"/>
    <mergeCell ref="AI320:AJ322"/>
    <mergeCell ref="AK320:AK322"/>
    <mergeCell ref="AL320:AL322"/>
    <mergeCell ref="AM320:AM322"/>
    <mergeCell ref="V320:V322"/>
    <mergeCell ref="W320:W322"/>
    <mergeCell ref="X320:X322"/>
    <mergeCell ref="Y320:Y322"/>
    <mergeCell ref="Z320:Z322"/>
    <mergeCell ref="AA320:AA322"/>
    <mergeCell ref="A320:A325"/>
    <mergeCell ref="B320:J322"/>
    <mergeCell ref="K320:N322"/>
    <mergeCell ref="O320:R322"/>
    <mergeCell ref="S320:T322"/>
    <mergeCell ref="U320:U322"/>
    <mergeCell ref="B323:C325"/>
    <mergeCell ref="D323:D325"/>
    <mergeCell ref="E323:E325"/>
    <mergeCell ref="F323:F325"/>
    <mergeCell ref="S323:AA325"/>
    <mergeCell ref="AB323:AG323"/>
    <mergeCell ref="AI323:AQ325"/>
    <mergeCell ref="AR317:BB319"/>
    <mergeCell ref="AB318:AG318"/>
    <mergeCell ref="AB319:AG319"/>
    <mergeCell ref="G317:G319"/>
    <mergeCell ref="H317:H319"/>
    <mergeCell ref="I317:I319"/>
    <mergeCell ref="J317:J319"/>
    <mergeCell ref="K317:N319"/>
    <mergeCell ref="O317:R319"/>
    <mergeCell ref="BA314:BB316"/>
    <mergeCell ref="BC314:BC315"/>
    <mergeCell ref="BD314:BD315"/>
    <mergeCell ref="BE314:BF319"/>
    <mergeCell ref="AB315:AG315"/>
    <mergeCell ref="AB316:AG316"/>
    <mergeCell ref="AU314:AU316"/>
    <mergeCell ref="AV314:AV316"/>
    <mergeCell ref="AW314:AW316"/>
    <mergeCell ref="AX314:AX316"/>
    <mergeCell ref="AY314:AY316"/>
    <mergeCell ref="AZ314:AZ316"/>
    <mergeCell ref="AN314:AN316"/>
    <mergeCell ref="AO314:AO316"/>
    <mergeCell ref="AP314:AP316"/>
    <mergeCell ref="AQ314:AQ316"/>
    <mergeCell ref="AR314:AS316"/>
    <mergeCell ref="AT314:AT316"/>
    <mergeCell ref="AB314:AG314"/>
    <mergeCell ref="AH314:AH319"/>
    <mergeCell ref="AI314:AJ316"/>
    <mergeCell ref="AK314:AK316"/>
    <mergeCell ref="AL314:AL316"/>
    <mergeCell ref="AM314:AM316"/>
    <mergeCell ref="V314:V316"/>
    <mergeCell ref="W314:W316"/>
    <mergeCell ref="X314:X316"/>
    <mergeCell ref="Y314:Y316"/>
    <mergeCell ref="Z314:Z316"/>
    <mergeCell ref="AA314:AA316"/>
    <mergeCell ref="A314:A319"/>
    <mergeCell ref="B314:J316"/>
    <mergeCell ref="K314:N316"/>
    <mergeCell ref="O314:R316"/>
    <mergeCell ref="S314:T316"/>
    <mergeCell ref="U314:U316"/>
    <mergeCell ref="B317:C319"/>
    <mergeCell ref="D317:D319"/>
    <mergeCell ref="E317:E319"/>
    <mergeCell ref="F317:F319"/>
    <mergeCell ref="S317:AA319"/>
    <mergeCell ref="AB317:AG317"/>
    <mergeCell ref="AI317:AQ319"/>
    <mergeCell ref="AR311:BB313"/>
    <mergeCell ref="AB312:AG312"/>
    <mergeCell ref="AB313:AG313"/>
    <mergeCell ref="G311:G313"/>
    <mergeCell ref="H311:H313"/>
    <mergeCell ref="I311:I313"/>
    <mergeCell ref="J311:J313"/>
    <mergeCell ref="K311:N313"/>
    <mergeCell ref="O311:R313"/>
    <mergeCell ref="BA308:BB310"/>
    <mergeCell ref="BC308:BC309"/>
    <mergeCell ref="BD308:BD309"/>
    <mergeCell ref="BE308:BF313"/>
    <mergeCell ref="AB309:AG309"/>
    <mergeCell ref="AB310:AG310"/>
    <mergeCell ref="AU308:AU310"/>
    <mergeCell ref="AV308:AV310"/>
    <mergeCell ref="AW308:AW310"/>
    <mergeCell ref="AX308:AX310"/>
    <mergeCell ref="AY308:AY310"/>
    <mergeCell ref="AZ308:AZ310"/>
    <mergeCell ref="AN308:AN310"/>
    <mergeCell ref="AO308:AO310"/>
    <mergeCell ref="AP308:AP310"/>
    <mergeCell ref="AQ308:AQ310"/>
    <mergeCell ref="AR308:AS310"/>
    <mergeCell ref="AT308:AT310"/>
    <mergeCell ref="AB308:AG308"/>
    <mergeCell ref="AH308:AH313"/>
    <mergeCell ref="AI308:AJ310"/>
    <mergeCell ref="AK308:AK310"/>
    <mergeCell ref="AL308:AL310"/>
    <mergeCell ref="AM308:AM310"/>
    <mergeCell ref="V308:V310"/>
    <mergeCell ref="W308:W310"/>
    <mergeCell ref="X308:X310"/>
    <mergeCell ref="Y308:Y310"/>
    <mergeCell ref="Z308:Z310"/>
    <mergeCell ref="AA308:AA310"/>
    <mergeCell ref="A308:A313"/>
    <mergeCell ref="B308:J310"/>
    <mergeCell ref="K308:N310"/>
    <mergeCell ref="O308:R310"/>
    <mergeCell ref="S308:T310"/>
    <mergeCell ref="U308:U310"/>
    <mergeCell ref="B311:C313"/>
    <mergeCell ref="D311:D313"/>
    <mergeCell ref="E311:E313"/>
    <mergeCell ref="F311:F313"/>
    <mergeCell ref="S311:AA313"/>
    <mergeCell ref="AB311:AG311"/>
    <mergeCell ref="AI311:AQ313"/>
    <mergeCell ref="AR305:BB307"/>
    <mergeCell ref="AB306:AG306"/>
    <mergeCell ref="AB307:AG307"/>
    <mergeCell ref="G305:G307"/>
    <mergeCell ref="H305:H307"/>
    <mergeCell ref="I305:I307"/>
    <mergeCell ref="J305:J307"/>
    <mergeCell ref="K305:N307"/>
    <mergeCell ref="O305:R307"/>
    <mergeCell ref="BA302:BB304"/>
    <mergeCell ref="BC302:BC303"/>
    <mergeCell ref="BD302:BD303"/>
    <mergeCell ref="BE302:BF307"/>
    <mergeCell ref="AB303:AG303"/>
    <mergeCell ref="AB304:AG304"/>
    <mergeCell ref="AU302:AU304"/>
    <mergeCell ref="AV302:AV304"/>
    <mergeCell ref="AW302:AW304"/>
    <mergeCell ref="AX302:AX304"/>
    <mergeCell ref="AY302:AY304"/>
    <mergeCell ref="AZ302:AZ304"/>
    <mergeCell ref="AN302:AN304"/>
    <mergeCell ref="AO302:AO304"/>
    <mergeCell ref="AP302:AP304"/>
    <mergeCell ref="AQ302:AQ304"/>
    <mergeCell ref="AR302:AS304"/>
    <mergeCell ref="AT302:AT304"/>
    <mergeCell ref="AB302:AG302"/>
    <mergeCell ref="AH302:AH307"/>
    <mergeCell ref="AI302:AJ304"/>
    <mergeCell ref="AK302:AK304"/>
    <mergeCell ref="AL302:AL304"/>
    <mergeCell ref="AM302:AM304"/>
    <mergeCell ref="V302:V304"/>
    <mergeCell ref="W302:W304"/>
    <mergeCell ref="X302:X304"/>
    <mergeCell ref="Y302:Y304"/>
    <mergeCell ref="Z302:Z304"/>
    <mergeCell ref="AA302:AA304"/>
    <mergeCell ref="A302:A307"/>
    <mergeCell ref="B302:J304"/>
    <mergeCell ref="K302:N304"/>
    <mergeCell ref="O302:R304"/>
    <mergeCell ref="S302:T304"/>
    <mergeCell ref="U302:U304"/>
    <mergeCell ref="B305:C307"/>
    <mergeCell ref="D305:D307"/>
    <mergeCell ref="E305:E307"/>
    <mergeCell ref="F305:F307"/>
    <mergeCell ref="S305:AA307"/>
    <mergeCell ref="AB305:AG305"/>
    <mergeCell ref="AI305:AQ307"/>
    <mergeCell ref="AR299:BB301"/>
    <mergeCell ref="AB300:AG300"/>
    <mergeCell ref="AB301:AG301"/>
    <mergeCell ref="G299:G301"/>
    <mergeCell ref="H299:H301"/>
    <mergeCell ref="I299:I301"/>
    <mergeCell ref="J299:J301"/>
    <mergeCell ref="K299:N301"/>
    <mergeCell ref="O299:R301"/>
    <mergeCell ref="BA296:BB298"/>
    <mergeCell ref="BC296:BC297"/>
    <mergeCell ref="BD296:BD297"/>
    <mergeCell ref="BE296:BF301"/>
    <mergeCell ref="AB297:AG297"/>
    <mergeCell ref="AB298:AG298"/>
    <mergeCell ref="AU296:AU298"/>
    <mergeCell ref="AV296:AV298"/>
    <mergeCell ref="AW296:AW298"/>
    <mergeCell ref="AX296:AX298"/>
    <mergeCell ref="AY296:AY298"/>
    <mergeCell ref="AZ296:AZ298"/>
    <mergeCell ref="AN296:AN298"/>
    <mergeCell ref="AO296:AO298"/>
    <mergeCell ref="AP296:AP298"/>
    <mergeCell ref="AQ296:AQ298"/>
    <mergeCell ref="AR296:AS298"/>
    <mergeCell ref="AT296:AT298"/>
    <mergeCell ref="AB296:AG296"/>
    <mergeCell ref="AH296:AH301"/>
    <mergeCell ref="AI296:AJ298"/>
    <mergeCell ref="AK296:AK298"/>
    <mergeCell ref="AL296:AL298"/>
    <mergeCell ref="AM296:AM298"/>
    <mergeCell ref="V296:V298"/>
    <mergeCell ref="W296:W298"/>
    <mergeCell ref="X296:X298"/>
    <mergeCell ref="Y296:Y298"/>
    <mergeCell ref="Z296:Z298"/>
    <mergeCell ref="AA296:AA298"/>
    <mergeCell ref="A296:A301"/>
    <mergeCell ref="B296:J298"/>
    <mergeCell ref="K296:N298"/>
    <mergeCell ref="O296:R298"/>
    <mergeCell ref="S296:T298"/>
    <mergeCell ref="U296:U298"/>
    <mergeCell ref="B299:C301"/>
    <mergeCell ref="D299:D301"/>
    <mergeCell ref="E299:E301"/>
    <mergeCell ref="F299:F301"/>
    <mergeCell ref="S299:AA301"/>
    <mergeCell ref="AB299:AG299"/>
    <mergeCell ref="AI299:AQ301"/>
    <mergeCell ref="AR293:BB295"/>
    <mergeCell ref="AB294:AG294"/>
    <mergeCell ref="AB295:AG295"/>
    <mergeCell ref="G293:G295"/>
    <mergeCell ref="H293:H295"/>
    <mergeCell ref="I293:I295"/>
    <mergeCell ref="J293:J295"/>
    <mergeCell ref="K293:N295"/>
    <mergeCell ref="O293:R295"/>
    <mergeCell ref="BA290:BB292"/>
    <mergeCell ref="BC290:BC291"/>
    <mergeCell ref="BD290:BD291"/>
    <mergeCell ref="BE290:BF295"/>
    <mergeCell ref="AB291:AG291"/>
    <mergeCell ref="AB292:AG292"/>
    <mergeCell ref="AU290:AU292"/>
    <mergeCell ref="AV290:AV292"/>
    <mergeCell ref="AW290:AW292"/>
    <mergeCell ref="AX290:AX292"/>
    <mergeCell ref="AY290:AY292"/>
    <mergeCell ref="AZ290:AZ292"/>
    <mergeCell ref="AN290:AN292"/>
    <mergeCell ref="AO290:AO292"/>
    <mergeCell ref="AP290:AP292"/>
    <mergeCell ref="AQ290:AQ292"/>
    <mergeCell ref="AR290:AS292"/>
    <mergeCell ref="AT290:AT292"/>
    <mergeCell ref="AB290:AG290"/>
    <mergeCell ref="AH290:AH295"/>
    <mergeCell ref="AI290:AJ292"/>
    <mergeCell ref="AK290:AK292"/>
    <mergeCell ref="AL290:AL292"/>
    <mergeCell ref="AM290:AM292"/>
    <mergeCell ref="V290:V292"/>
    <mergeCell ref="W290:W292"/>
    <mergeCell ref="X290:X292"/>
    <mergeCell ref="Y290:Y292"/>
    <mergeCell ref="Z290:Z292"/>
    <mergeCell ref="AA290:AA292"/>
    <mergeCell ref="A290:A295"/>
    <mergeCell ref="B290:J292"/>
    <mergeCell ref="K290:N292"/>
    <mergeCell ref="O290:R292"/>
    <mergeCell ref="S290:T292"/>
    <mergeCell ref="U290:U292"/>
    <mergeCell ref="B293:C295"/>
    <mergeCell ref="D293:D295"/>
    <mergeCell ref="E293:E295"/>
    <mergeCell ref="F293:F295"/>
    <mergeCell ref="S293:AA295"/>
    <mergeCell ref="AB293:AG293"/>
    <mergeCell ref="AI293:AQ295"/>
    <mergeCell ref="AR287:BB289"/>
    <mergeCell ref="AB288:AG288"/>
    <mergeCell ref="AB289:AG289"/>
    <mergeCell ref="G287:G289"/>
    <mergeCell ref="H287:H289"/>
    <mergeCell ref="I287:I289"/>
    <mergeCell ref="J287:J289"/>
    <mergeCell ref="K287:N289"/>
    <mergeCell ref="O287:R289"/>
    <mergeCell ref="BA284:BB286"/>
    <mergeCell ref="BC284:BC285"/>
    <mergeCell ref="BD284:BD285"/>
    <mergeCell ref="BE284:BF289"/>
    <mergeCell ref="AB285:AG285"/>
    <mergeCell ref="AB286:AG286"/>
    <mergeCell ref="AU284:AU286"/>
    <mergeCell ref="AV284:AV286"/>
    <mergeCell ref="AW284:AW286"/>
    <mergeCell ref="AX284:AX286"/>
    <mergeCell ref="AY284:AY286"/>
    <mergeCell ref="AZ284:AZ286"/>
    <mergeCell ref="AN284:AN286"/>
    <mergeCell ref="AO284:AO286"/>
    <mergeCell ref="AP284:AP286"/>
    <mergeCell ref="AQ284:AQ286"/>
    <mergeCell ref="AR284:AS286"/>
    <mergeCell ref="AT284:AT286"/>
    <mergeCell ref="AB284:AG284"/>
    <mergeCell ref="AH284:AH289"/>
    <mergeCell ref="AI284:AJ286"/>
    <mergeCell ref="AK284:AK286"/>
    <mergeCell ref="AL284:AL286"/>
    <mergeCell ref="AM284:AM286"/>
    <mergeCell ref="V284:V286"/>
    <mergeCell ref="W284:W286"/>
    <mergeCell ref="X284:X286"/>
    <mergeCell ref="Y284:Y286"/>
    <mergeCell ref="Z284:Z286"/>
    <mergeCell ref="AA284:AA286"/>
    <mergeCell ref="A284:A289"/>
    <mergeCell ref="B284:J286"/>
    <mergeCell ref="K284:N286"/>
    <mergeCell ref="O284:R286"/>
    <mergeCell ref="S284:T286"/>
    <mergeCell ref="U284:U286"/>
    <mergeCell ref="B287:C289"/>
    <mergeCell ref="D287:D289"/>
    <mergeCell ref="E287:E289"/>
    <mergeCell ref="F287:F289"/>
    <mergeCell ref="S287:AA289"/>
    <mergeCell ref="AB287:AG287"/>
    <mergeCell ref="AI287:AQ289"/>
    <mergeCell ref="AR281:BB283"/>
    <mergeCell ref="AB282:AG282"/>
    <mergeCell ref="AB283:AG283"/>
    <mergeCell ref="G281:G283"/>
    <mergeCell ref="H281:H283"/>
    <mergeCell ref="I281:I283"/>
    <mergeCell ref="J281:J283"/>
    <mergeCell ref="K281:N283"/>
    <mergeCell ref="O281:R283"/>
    <mergeCell ref="BA278:BB280"/>
    <mergeCell ref="BC278:BC279"/>
    <mergeCell ref="BD278:BD279"/>
    <mergeCell ref="BE278:BF283"/>
    <mergeCell ref="AB279:AG279"/>
    <mergeCell ref="AB280:AG280"/>
    <mergeCell ref="AU278:AU280"/>
    <mergeCell ref="AV278:AV280"/>
    <mergeCell ref="AW278:AW280"/>
    <mergeCell ref="AX278:AX280"/>
    <mergeCell ref="AY278:AY280"/>
    <mergeCell ref="AZ278:AZ280"/>
    <mergeCell ref="AN278:AN280"/>
    <mergeCell ref="AO278:AO280"/>
    <mergeCell ref="AP278:AP280"/>
    <mergeCell ref="AQ278:AQ280"/>
    <mergeCell ref="AR278:AS280"/>
    <mergeCell ref="AT278:AT280"/>
    <mergeCell ref="AB278:AG278"/>
    <mergeCell ref="AH278:AH283"/>
    <mergeCell ref="AI278:AJ280"/>
    <mergeCell ref="AK278:AK280"/>
    <mergeCell ref="AL278:AL280"/>
    <mergeCell ref="AM278:AM280"/>
    <mergeCell ref="V278:V280"/>
    <mergeCell ref="W278:W280"/>
    <mergeCell ref="X278:X280"/>
    <mergeCell ref="Y278:Y280"/>
    <mergeCell ref="Z278:Z280"/>
    <mergeCell ref="AA278:AA280"/>
    <mergeCell ref="A278:A283"/>
    <mergeCell ref="B278:J280"/>
    <mergeCell ref="K278:N280"/>
    <mergeCell ref="O278:R280"/>
    <mergeCell ref="S278:T280"/>
    <mergeCell ref="U278:U280"/>
    <mergeCell ref="B281:C283"/>
    <mergeCell ref="D281:D283"/>
    <mergeCell ref="E281:E283"/>
    <mergeCell ref="F281:F283"/>
    <mergeCell ref="S281:AA283"/>
    <mergeCell ref="AB281:AG281"/>
    <mergeCell ref="AI281:AQ283"/>
    <mergeCell ref="AR275:BB277"/>
    <mergeCell ref="AB276:AG276"/>
    <mergeCell ref="AB277:AG277"/>
    <mergeCell ref="G275:G277"/>
    <mergeCell ref="H275:H277"/>
    <mergeCell ref="I275:I277"/>
    <mergeCell ref="J275:J277"/>
    <mergeCell ref="K275:N277"/>
    <mergeCell ref="O275:R277"/>
    <mergeCell ref="BA272:BB274"/>
    <mergeCell ref="BC272:BC273"/>
    <mergeCell ref="BD272:BD273"/>
    <mergeCell ref="BE272:BF277"/>
    <mergeCell ref="AB273:AG273"/>
    <mergeCell ref="AB274:AG274"/>
    <mergeCell ref="AU272:AU274"/>
    <mergeCell ref="AV272:AV274"/>
    <mergeCell ref="AW272:AW274"/>
    <mergeCell ref="AX272:AX274"/>
    <mergeCell ref="AY272:AY274"/>
    <mergeCell ref="AZ272:AZ274"/>
    <mergeCell ref="AN272:AN274"/>
    <mergeCell ref="AO272:AO274"/>
    <mergeCell ref="AP272:AP274"/>
    <mergeCell ref="AQ272:AQ274"/>
    <mergeCell ref="AR272:AS274"/>
    <mergeCell ref="AT272:AT274"/>
    <mergeCell ref="AB272:AG272"/>
    <mergeCell ref="AH272:AH277"/>
    <mergeCell ref="AI272:AJ274"/>
    <mergeCell ref="AK272:AK274"/>
    <mergeCell ref="AL272:AL274"/>
    <mergeCell ref="AM272:AM274"/>
    <mergeCell ref="V272:V274"/>
    <mergeCell ref="W272:W274"/>
    <mergeCell ref="X272:X274"/>
    <mergeCell ref="Y272:Y274"/>
    <mergeCell ref="Z272:Z274"/>
    <mergeCell ref="AA272:AA274"/>
    <mergeCell ref="A272:A277"/>
    <mergeCell ref="B272:J274"/>
    <mergeCell ref="K272:N274"/>
    <mergeCell ref="O272:R274"/>
    <mergeCell ref="S272:T274"/>
    <mergeCell ref="U272:U274"/>
    <mergeCell ref="B275:C277"/>
    <mergeCell ref="D275:D277"/>
    <mergeCell ref="E275:E277"/>
    <mergeCell ref="F275:F277"/>
    <mergeCell ref="S275:AA277"/>
    <mergeCell ref="AB275:AG275"/>
    <mergeCell ref="AI275:AQ277"/>
    <mergeCell ref="AR269:BB271"/>
    <mergeCell ref="AB270:AG270"/>
    <mergeCell ref="AB271:AG271"/>
    <mergeCell ref="G269:G271"/>
    <mergeCell ref="H269:H271"/>
    <mergeCell ref="I269:I271"/>
    <mergeCell ref="J269:J271"/>
    <mergeCell ref="K269:N271"/>
    <mergeCell ref="O269:R271"/>
    <mergeCell ref="BA266:BB268"/>
    <mergeCell ref="BC266:BC267"/>
    <mergeCell ref="BD266:BD267"/>
    <mergeCell ref="BE266:BF271"/>
    <mergeCell ref="AB267:AG267"/>
    <mergeCell ref="AB268:AG268"/>
    <mergeCell ref="AU266:AU268"/>
    <mergeCell ref="AV266:AV268"/>
    <mergeCell ref="AW266:AW268"/>
    <mergeCell ref="AX266:AX268"/>
    <mergeCell ref="AY266:AY268"/>
    <mergeCell ref="AZ266:AZ268"/>
    <mergeCell ref="AN266:AN268"/>
    <mergeCell ref="AO266:AO268"/>
    <mergeCell ref="AP266:AP268"/>
    <mergeCell ref="AQ266:AQ268"/>
    <mergeCell ref="AR266:AS268"/>
    <mergeCell ref="AT266:AT268"/>
    <mergeCell ref="AB266:AG266"/>
    <mergeCell ref="AH266:AH271"/>
    <mergeCell ref="AI266:AJ268"/>
    <mergeCell ref="AK266:AK268"/>
    <mergeCell ref="AL266:AL268"/>
    <mergeCell ref="AM266:AM268"/>
    <mergeCell ref="V266:V268"/>
    <mergeCell ref="W266:W268"/>
    <mergeCell ref="X266:X268"/>
    <mergeCell ref="Y266:Y268"/>
    <mergeCell ref="Z266:Z268"/>
    <mergeCell ref="AA266:AA268"/>
    <mergeCell ref="A266:A271"/>
    <mergeCell ref="B266:J268"/>
    <mergeCell ref="K266:N268"/>
    <mergeCell ref="O266:R268"/>
    <mergeCell ref="S266:T268"/>
    <mergeCell ref="U266:U268"/>
    <mergeCell ref="B269:C271"/>
    <mergeCell ref="D269:D271"/>
    <mergeCell ref="E269:E271"/>
    <mergeCell ref="F269:F271"/>
    <mergeCell ref="S269:AA271"/>
    <mergeCell ref="AB269:AG269"/>
    <mergeCell ref="AI269:AQ271"/>
    <mergeCell ref="AR263:BB265"/>
    <mergeCell ref="AB264:AG264"/>
    <mergeCell ref="AB265:AG265"/>
    <mergeCell ref="G263:G265"/>
    <mergeCell ref="H263:H265"/>
    <mergeCell ref="I263:I265"/>
    <mergeCell ref="J263:J265"/>
    <mergeCell ref="K263:N265"/>
    <mergeCell ref="O263:R265"/>
    <mergeCell ref="BA260:BB262"/>
    <mergeCell ref="BC260:BC261"/>
    <mergeCell ref="BD260:BD261"/>
    <mergeCell ref="BE260:BF265"/>
    <mergeCell ref="AB261:AG261"/>
    <mergeCell ref="AB262:AG262"/>
    <mergeCell ref="AU260:AU262"/>
    <mergeCell ref="AV260:AV262"/>
    <mergeCell ref="AW260:AW262"/>
    <mergeCell ref="AX260:AX262"/>
    <mergeCell ref="AY260:AY262"/>
    <mergeCell ref="AZ260:AZ262"/>
    <mergeCell ref="AN260:AN262"/>
    <mergeCell ref="AO260:AO262"/>
    <mergeCell ref="AP260:AP262"/>
    <mergeCell ref="AQ260:AQ262"/>
    <mergeCell ref="AR260:AS262"/>
    <mergeCell ref="AT260:AT262"/>
    <mergeCell ref="AB260:AG260"/>
    <mergeCell ref="AH260:AH265"/>
    <mergeCell ref="AI260:AJ262"/>
    <mergeCell ref="AK260:AK262"/>
    <mergeCell ref="AL260:AL262"/>
    <mergeCell ref="AM260:AM262"/>
    <mergeCell ref="V260:V262"/>
    <mergeCell ref="W260:W262"/>
    <mergeCell ref="X260:X262"/>
    <mergeCell ref="Y260:Y262"/>
    <mergeCell ref="Z260:Z262"/>
    <mergeCell ref="AA260:AA262"/>
    <mergeCell ref="A260:A265"/>
    <mergeCell ref="B260:J262"/>
    <mergeCell ref="K260:N262"/>
    <mergeCell ref="O260:R262"/>
    <mergeCell ref="S260:T262"/>
    <mergeCell ref="U260:U262"/>
    <mergeCell ref="B263:C265"/>
    <mergeCell ref="D263:D265"/>
    <mergeCell ref="E263:E265"/>
    <mergeCell ref="F263:F265"/>
    <mergeCell ref="S263:AA265"/>
    <mergeCell ref="AB263:AG263"/>
    <mergeCell ref="AI263:AQ265"/>
    <mergeCell ref="AR257:BB259"/>
    <mergeCell ref="AB258:AG258"/>
    <mergeCell ref="AB259:AG259"/>
    <mergeCell ref="G257:G259"/>
    <mergeCell ref="H257:H259"/>
    <mergeCell ref="I257:I259"/>
    <mergeCell ref="J257:J259"/>
    <mergeCell ref="K257:N259"/>
    <mergeCell ref="O257:R259"/>
    <mergeCell ref="BA254:BB256"/>
    <mergeCell ref="BC254:BC255"/>
    <mergeCell ref="BD254:BD255"/>
    <mergeCell ref="BE254:BF259"/>
    <mergeCell ref="AB255:AG255"/>
    <mergeCell ref="AB256:AG256"/>
    <mergeCell ref="AU254:AU256"/>
    <mergeCell ref="AV254:AV256"/>
    <mergeCell ref="AW254:AW256"/>
    <mergeCell ref="AX254:AX256"/>
    <mergeCell ref="AY254:AY256"/>
    <mergeCell ref="AZ254:AZ256"/>
    <mergeCell ref="AN254:AN256"/>
    <mergeCell ref="AO254:AO256"/>
    <mergeCell ref="AP254:AP256"/>
    <mergeCell ref="AQ254:AQ256"/>
    <mergeCell ref="AR254:AS256"/>
    <mergeCell ref="AT254:AT256"/>
    <mergeCell ref="AB254:AG254"/>
    <mergeCell ref="AH254:AH259"/>
    <mergeCell ref="AI254:AJ256"/>
    <mergeCell ref="AK254:AK256"/>
    <mergeCell ref="AL254:AL256"/>
    <mergeCell ref="AM254:AM256"/>
    <mergeCell ref="V254:V256"/>
    <mergeCell ref="W254:W256"/>
    <mergeCell ref="X254:X256"/>
    <mergeCell ref="Y254:Y256"/>
    <mergeCell ref="Z254:Z256"/>
    <mergeCell ref="AA254:AA256"/>
    <mergeCell ref="A254:A259"/>
    <mergeCell ref="B254:J256"/>
    <mergeCell ref="K254:N256"/>
    <mergeCell ref="O254:R256"/>
    <mergeCell ref="S254:T256"/>
    <mergeCell ref="U254:U256"/>
    <mergeCell ref="B257:C259"/>
    <mergeCell ref="D257:D259"/>
    <mergeCell ref="E257:E259"/>
    <mergeCell ref="F257:F259"/>
    <mergeCell ref="S257:AA259"/>
    <mergeCell ref="AB257:AG257"/>
    <mergeCell ref="AI257:AQ259"/>
    <mergeCell ref="AR251:BB253"/>
    <mergeCell ref="AB252:AG252"/>
    <mergeCell ref="AB253:AG253"/>
    <mergeCell ref="G251:G253"/>
    <mergeCell ref="H251:H253"/>
    <mergeCell ref="I251:I253"/>
    <mergeCell ref="J251:J253"/>
    <mergeCell ref="K251:N253"/>
    <mergeCell ref="O251:R253"/>
    <mergeCell ref="BA248:BB250"/>
    <mergeCell ref="BC248:BC249"/>
    <mergeCell ref="BD248:BD249"/>
    <mergeCell ref="BE248:BF253"/>
    <mergeCell ref="AB249:AG249"/>
    <mergeCell ref="AB250:AG250"/>
    <mergeCell ref="AU248:AU250"/>
    <mergeCell ref="AV248:AV250"/>
    <mergeCell ref="AW248:AW250"/>
    <mergeCell ref="AX248:AX250"/>
    <mergeCell ref="AY248:AY250"/>
    <mergeCell ref="AZ248:AZ250"/>
    <mergeCell ref="AN248:AN250"/>
    <mergeCell ref="AO248:AO250"/>
    <mergeCell ref="AP248:AP250"/>
    <mergeCell ref="AQ248:AQ250"/>
    <mergeCell ref="AR248:AS250"/>
    <mergeCell ref="AT248:AT250"/>
    <mergeCell ref="AB248:AG248"/>
    <mergeCell ref="AH248:AH253"/>
    <mergeCell ref="AI248:AJ250"/>
    <mergeCell ref="AK248:AK250"/>
    <mergeCell ref="AL248:AL250"/>
    <mergeCell ref="AM248:AM250"/>
    <mergeCell ref="V248:V250"/>
    <mergeCell ref="W248:W250"/>
    <mergeCell ref="X248:X250"/>
    <mergeCell ref="Y248:Y250"/>
    <mergeCell ref="Z248:Z250"/>
    <mergeCell ref="AA248:AA250"/>
    <mergeCell ref="A248:A253"/>
    <mergeCell ref="B248:J250"/>
    <mergeCell ref="K248:N250"/>
    <mergeCell ref="O248:R250"/>
    <mergeCell ref="S248:T250"/>
    <mergeCell ref="U248:U250"/>
    <mergeCell ref="B251:C253"/>
    <mergeCell ref="D251:D253"/>
    <mergeCell ref="E251:E253"/>
    <mergeCell ref="F251:F253"/>
    <mergeCell ref="S251:AA253"/>
    <mergeCell ref="AB251:AG251"/>
    <mergeCell ref="AI251:AQ253"/>
    <mergeCell ref="AR245:BB247"/>
    <mergeCell ref="AB246:AG246"/>
    <mergeCell ref="AB247:AG247"/>
    <mergeCell ref="G245:G247"/>
    <mergeCell ref="H245:H247"/>
    <mergeCell ref="I245:I247"/>
    <mergeCell ref="J245:J247"/>
    <mergeCell ref="K245:N247"/>
    <mergeCell ref="O245:R247"/>
    <mergeCell ref="BA242:BB244"/>
    <mergeCell ref="BC242:BC243"/>
    <mergeCell ref="BD242:BD243"/>
    <mergeCell ref="BE242:BF247"/>
    <mergeCell ref="AB243:AG243"/>
    <mergeCell ref="AB244:AG244"/>
    <mergeCell ref="AU242:AU244"/>
    <mergeCell ref="AV242:AV244"/>
    <mergeCell ref="AW242:AW244"/>
    <mergeCell ref="AX242:AX244"/>
    <mergeCell ref="AY242:AY244"/>
    <mergeCell ref="AZ242:AZ244"/>
    <mergeCell ref="AN242:AN244"/>
    <mergeCell ref="AO242:AO244"/>
    <mergeCell ref="AP242:AP244"/>
    <mergeCell ref="AQ242:AQ244"/>
    <mergeCell ref="AR242:AS244"/>
    <mergeCell ref="AT242:AT244"/>
    <mergeCell ref="AB242:AG242"/>
    <mergeCell ref="AH242:AH247"/>
    <mergeCell ref="AI242:AJ244"/>
    <mergeCell ref="AK242:AK244"/>
    <mergeCell ref="AL242:AL244"/>
    <mergeCell ref="AM242:AM244"/>
    <mergeCell ref="V242:V244"/>
    <mergeCell ref="W242:W244"/>
    <mergeCell ref="X242:X244"/>
    <mergeCell ref="Y242:Y244"/>
    <mergeCell ref="Z242:Z244"/>
    <mergeCell ref="AA242:AA244"/>
    <mergeCell ref="A242:A247"/>
    <mergeCell ref="B242:J244"/>
    <mergeCell ref="K242:N244"/>
    <mergeCell ref="O242:R244"/>
    <mergeCell ref="S242:T244"/>
    <mergeCell ref="U242:U244"/>
    <mergeCell ref="B245:C247"/>
    <mergeCell ref="D245:D247"/>
    <mergeCell ref="E245:E247"/>
    <mergeCell ref="F245:F247"/>
    <mergeCell ref="S245:AA247"/>
    <mergeCell ref="AB245:AG245"/>
    <mergeCell ref="AI245:AQ247"/>
    <mergeCell ref="AR239:BB241"/>
    <mergeCell ref="AB240:AG240"/>
    <mergeCell ref="AB241:AG241"/>
    <mergeCell ref="G239:G241"/>
    <mergeCell ref="H239:H241"/>
    <mergeCell ref="I239:I241"/>
    <mergeCell ref="J239:J241"/>
    <mergeCell ref="K239:N241"/>
    <mergeCell ref="O239:R241"/>
    <mergeCell ref="BA236:BB238"/>
    <mergeCell ref="BC236:BC237"/>
    <mergeCell ref="BD236:BD237"/>
    <mergeCell ref="BE236:BF241"/>
    <mergeCell ref="AB237:AG237"/>
    <mergeCell ref="AB238:AG238"/>
    <mergeCell ref="AU236:AU238"/>
    <mergeCell ref="AV236:AV238"/>
    <mergeCell ref="AW236:AW238"/>
    <mergeCell ref="AX236:AX238"/>
    <mergeCell ref="AY236:AY238"/>
    <mergeCell ref="AZ236:AZ238"/>
    <mergeCell ref="AN236:AN238"/>
    <mergeCell ref="AO236:AO238"/>
    <mergeCell ref="AP236:AP238"/>
    <mergeCell ref="AQ236:AQ238"/>
    <mergeCell ref="AR236:AS238"/>
    <mergeCell ref="AT236:AT238"/>
    <mergeCell ref="AB236:AG236"/>
    <mergeCell ref="AH236:AH241"/>
    <mergeCell ref="AI236:AJ238"/>
    <mergeCell ref="AK236:AK238"/>
    <mergeCell ref="AL236:AL238"/>
    <mergeCell ref="AM236:AM238"/>
    <mergeCell ref="V236:V238"/>
    <mergeCell ref="W236:W238"/>
    <mergeCell ref="X236:X238"/>
    <mergeCell ref="Y236:Y238"/>
    <mergeCell ref="Z236:Z238"/>
    <mergeCell ref="AA236:AA238"/>
    <mergeCell ref="A236:A241"/>
    <mergeCell ref="B236:J238"/>
    <mergeCell ref="K236:N238"/>
    <mergeCell ref="O236:R238"/>
    <mergeCell ref="S236:T238"/>
    <mergeCell ref="U236:U238"/>
    <mergeCell ref="B239:C241"/>
    <mergeCell ref="D239:D241"/>
    <mergeCell ref="E239:E241"/>
    <mergeCell ref="F239:F241"/>
    <mergeCell ref="S239:AA241"/>
    <mergeCell ref="AB239:AG239"/>
    <mergeCell ref="AI239:AQ241"/>
    <mergeCell ref="AR233:BB235"/>
    <mergeCell ref="AB234:AG234"/>
    <mergeCell ref="AB235:AG235"/>
    <mergeCell ref="G233:G235"/>
    <mergeCell ref="H233:H235"/>
    <mergeCell ref="I233:I235"/>
    <mergeCell ref="J233:J235"/>
    <mergeCell ref="K233:N235"/>
    <mergeCell ref="O233:R235"/>
    <mergeCell ref="BA230:BB232"/>
    <mergeCell ref="BC230:BC231"/>
    <mergeCell ref="BD230:BD231"/>
    <mergeCell ref="BE230:BF235"/>
    <mergeCell ref="AB231:AG231"/>
    <mergeCell ref="AB232:AG232"/>
    <mergeCell ref="AU230:AU232"/>
    <mergeCell ref="AV230:AV232"/>
    <mergeCell ref="AW230:AW232"/>
    <mergeCell ref="AX230:AX232"/>
    <mergeCell ref="AY230:AY232"/>
    <mergeCell ref="AZ230:AZ232"/>
    <mergeCell ref="AN230:AN232"/>
    <mergeCell ref="AO230:AO232"/>
    <mergeCell ref="AP230:AP232"/>
    <mergeCell ref="AQ230:AQ232"/>
    <mergeCell ref="AR230:AS232"/>
    <mergeCell ref="AT230:AT232"/>
    <mergeCell ref="AB230:AG230"/>
    <mergeCell ref="AH230:AH235"/>
    <mergeCell ref="AI230:AJ232"/>
    <mergeCell ref="AK230:AK232"/>
    <mergeCell ref="AL230:AL232"/>
    <mergeCell ref="AM230:AM232"/>
    <mergeCell ref="V230:V232"/>
    <mergeCell ref="W230:W232"/>
    <mergeCell ref="X230:X232"/>
    <mergeCell ref="Y230:Y232"/>
    <mergeCell ref="Z230:Z232"/>
    <mergeCell ref="AA230:AA232"/>
    <mergeCell ref="A230:A235"/>
    <mergeCell ref="B230:J232"/>
    <mergeCell ref="K230:N232"/>
    <mergeCell ref="O230:R232"/>
    <mergeCell ref="S230:T232"/>
    <mergeCell ref="U230:U232"/>
    <mergeCell ref="B233:C235"/>
    <mergeCell ref="D233:D235"/>
    <mergeCell ref="E233:E235"/>
    <mergeCell ref="F233:F235"/>
    <mergeCell ref="S233:AA235"/>
    <mergeCell ref="AB233:AG233"/>
    <mergeCell ref="AI233:AQ235"/>
    <mergeCell ref="AR227:BB229"/>
    <mergeCell ref="AB228:AG228"/>
    <mergeCell ref="AB229:AG229"/>
    <mergeCell ref="G227:G229"/>
    <mergeCell ref="H227:H229"/>
    <mergeCell ref="I227:I229"/>
    <mergeCell ref="J227:J229"/>
    <mergeCell ref="K227:N229"/>
    <mergeCell ref="O227:R229"/>
    <mergeCell ref="BA224:BB226"/>
    <mergeCell ref="BC224:BC225"/>
    <mergeCell ref="BD224:BD225"/>
    <mergeCell ref="BE224:BF229"/>
    <mergeCell ref="AB225:AG225"/>
    <mergeCell ref="AB226:AG226"/>
    <mergeCell ref="AU224:AU226"/>
    <mergeCell ref="AV224:AV226"/>
    <mergeCell ref="AW224:AW226"/>
    <mergeCell ref="AX224:AX226"/>
    <mergeCell ref="AY224:AY226"/>
    <mergeCell ref="AZ224:AZ226"/>
    <mergeCell ref="AN224:AN226"/>
    <mergeCell ref="AO224:AO226"/>
    <mergeCell ref="AP224:AP226"/>
    <mergeCell ref="AQ224:AQ226"/>
    <mergeCell ref="AR224:AS226"/>
    <mergeCell ref="AT224:AT226"/>
    <mergeCell ref="AB224:AG224"/>
    <mergeCell ref="AH224:AH229"/>
    <mergeCell ref="AI224:AJ226"/>
    <mergeCell ref="AK224:AK226"/>
    <mergeCell ref="AL224:AL226"/>
    <mergeCell ref="AM224:AM226"/>
    <mergeCell ref="V224:V226"/>
    <mergeCell ref="W224:W226"/>
    <mergeCell ref="X224:X226"/>
    <mergeCell ref="Y224:Y226"/>
    <mergeCell ref="Z224:Z226"/>
    <mergeCell ref="AA224:AA226"/>
    <mergeCell ref="A224:A229"/>
    <mergeCell ref="B224:J226"/>
    <mergeCell ref="K224:N226"/>
    <mergeCell ref="O224:R226"/>
    <mergeCell ref="S224:T226"/>
    <mergeCell ref="U224:U226"/>
    <mergeCell ref="B227:C229"/>
    <mergeCell ref="D227:D229"/>
    <mergeCell ref="E227:E229"/>
    <mergeCell ref="F227:F229"/>
    <mergeCell ref="S227:AA229"/>
    <mergeCell ref="AB227:AG227"/>
    <mergeCell ref="AI227:AQ229"/>
    <mergeCell ref="AR221:BB223"/>
    <mergeCell ref="AB222:AG222"/>
    <mergeCell ref="AB223:AG223"/>
    <mergeCell ref="G221:G223"/>
    <mergeCell ref="H221:H223"/>
    <mergeCell ref="I221:I223"/>
    <mergeCell ref="J221:J223"/>
    <mergeCell ref="K221:N223"/>
    <mergeCell ref="O221:R223"/>
    <mergeCell ref="BA218:BB220"/>
    <mergeCell ref="BC218:BC219"/>
    <mergeCell ref="BD218:BD219"/>
    <mergeCell ref="BE218:BF223"/>
    <mergeCell ref="AB219:AG219"/>
    <mergeCell ref="AB220:AG220"/>
    <mergeCell ref="AU218:AU220"/>
    <mergeCell ref="AV218:AV220"/>
    <mergeCell ref="AW218:AW220"/>
    <mergeCell ref="AX218:AX220"/>
    <mergeCell ref="AY218:AY220"/>
    <mergeCell ref="AZ218:AZ220"/>
    <mergeCell ref="AN218:AN220"/>
    <mergeCell ref="AO218:AO220"/>
    <mergeCell ref="AP218:AP220"/>
    <mergeCell ref="AQ218:AQ220"/>
    <mergeCell ref="AR218:AS220"/>
    <mergeCell ref="AT218:AT220"/>
    <mergeCell ref="AB218:AG218"/>
    <mergeCell ref="AH218:AH223"/>
    <mergeCell ref="AI218:AJ220"/>
    <mergeCell ref="AK218:AK220"/>
    <mergeCell ref="AL218:AL220"/>
    <mergeCell ref="AM218:AM220"/>
    <mergeCell ref="V218:V220"/>
    <mergeCell ref="W218:W220"/>
    <mergeCell ref="X218:X220"/>
    <mergeCell ref="Y218:Y220"/>
    <mergeCell ref="Z218:Z220"/>
    <mergeCell ref="AA218:AA220"/>
    <mergeCell ref="A218:A223"/>
    <mergeCell ref="B218:J220"/>
    <mergeCell ref="K218:N220"/>
    <mergeCell ref="O218:R220"/>
    <mergeCell ref="S218:T220"/>
    <mergeCell ref="U218:U220"/>
    <mergeCell ref="B221:C223"/>
    <mergeCell ref="D221:D223"/>
    <mergeCell ref="E221:E223"/>
    <mergeCell ref="F221:F223"/>
    <mergeCell ref="S221:AA223"/>
    <mergeCell ref="AB221:AG221"/>
    <mergeCell ref="AI221:AQ223"/>
    <mergeCell ref="AR215:BB217"/>
    <mergeCell ref="AB216:AG216"/>
    <mergeCell ref="AB217:AG217"/>
    <mergeCell ref="G215:G217"/>
    <mergeCell ref="H215:H217"/>
    <mergeCell ref="I215:I217"/>
    <mergeCell ref="J215:J217"/>
    <mergeCell ref="K215:N217"/>
    <mergeCell ref="O215:R217"/>
    <mergeCell ref="BA212:BB214"/>
    <mergeCell ref="BC212:BC213"/>
    <mergeCell ref="BD212:BD213"/>
    <mergeCell ref="BE212:BF217"/>
    <mergeCell ref="AB213:AG213"/>
    <mergeCell ref="AB214:AG214"/>
    <mergeCell ref="AU212:AU214"/>
    <mergeCell ref="AV212:AV214"/>
    <mergeCell ref="AW212:AW214"/>
    <mergeCell ref="AX212:AX214"/>
    <mergeCell ref="AY212:AY214"/>
    <mergeCell ref="AZ212:AZ214"/>
    <mergeCell ref="AN212:AN214"/>
    <mergeCell ref="AO212:AO214"/>
    <mergeCell ref="AP212:AP214"/>
    <mergeCell ref="AQ212:AQ214"/>
    <mergeCell ref="AR212:AS214"/>
    <mergeCell ref="AT212:AT214"/>
    <mergeCell ref="AB212:AG212"/>
    <mergeCell ref="AH212:AH217"/>
    <mergeCell ref="AI212:AJ214"/>
    <mergeCell ref="AK212:AK214"/>
    <mergeCell ref="AL212:AL214"/>
    <mergeCell ref="AM212:AM214"/>
    <mergeCell ref="V212:V214"/>
    <mergeCell ref="W212:W214"/>
    <mergeCell ref="X212:X214"/>
    <mergeCell ref="Y212:Y214"/>
    <mergeCell ref="Z212:Z214"/>
    <mergeCell ref="AA212:AA214"/>
    <mergeCell ref="A212:A217"/>
    <mergeCell ref="B212:J214"/>
    <mergeCell ref="K212:N214"/>
    <mergeCell ref="O212:R214"/>
    <mergeCell ref="S212:T214"/>
    <mergeCell ref="U212:U214"/>
    <mergeCell ref="B215:C217"/>
    <mergeCell ref="D215:D217"/>
    <mergeCell ref="E215:E217"/>
    <mergeCell ref="F215:F217"/>
    <mergeCell ref="S215:AA217"/>
    <mergeCell ref="AB215:AG215"/>
    <mergeCell ref="AI215:AQ217"/>
    <mergeCell ref="AR209:BB211"/>
    <mergeCell ref="AB210:AG210"/>
    <mergeCell ref="AB211:AG211"/>
    <mergeCell ref="G209:G211"/>
    <mergeCell ref="H209:H211"/>
    <mergeCell ref="I209:I211"/>
    <mergeCell ref="J209:J211"/>
    <mergeCell ref="K209:N211"/>
    <mergeCell ref="O209:R211"/>
    <mergeCell ref="BA206:BB208"/>
    <mergeCell ref="BC206:BC207"/>
    <mergeCell ref="BD206:BD207"/>
    <mergeCell ref="BE206:BF211"/>
    <mergeCell ref="AB207:AG207"/>
    <mergeCell ref="AB208:AG208"/>
    <mergeCell ref="AU206:AU208"/>
    <mergeCell ref="AV206:AV208"/>
    <mergeCell ref="AW206:AW208"/>
    <mergeCell ref="AX206:AX208"/>
    <mergeCell ref="AY206:AY208"/>
    <mergeCell ref="AZ206:AZ208"/>
    <mergeCell ref="AN206:AN208"/>
    <mergeCell ref="AO206:AO208"/>
    <mergeCell ref="AP206:AP208"/>
    <mergeCell ref="AQ206:AQ208"/>
    <mergeCell ref="AR206:AS208"/>
    <mergeCell ref="AT206:AT208"/>
    <mergeCell ref="AB206:AG206"/>
    <mergeCell ref="AH206:AH211"/>
    <mergeCell ref="AI206:AJ208"/>
    <mergeCell ref="AK206:AK208"/>
    <mergeCell ref="AL206:AL208"/>
    <mergeCell ref="AM206:AM208"/>
    <mergeCell ref="V206:V208"/>
    <mergeCell ref="W206:W208"/>
    <mergeCell ref="X206:X208"/>
    <mergeCell ref="Y206:Y208"/>
    <mergeCell ref="Z206:Z208"/>
    <mergeCell ref="AA206:AA208"/>
    <mergeCell ref="A206:A211"/>
    <mergeCell ref="B206:J208"/>
    <mergeCell ref="K206:N208"/>
    <mergeCell ref="O206:R208"/>
    <mergeCell ref="S206:T208"/>
    <mergeCell ref="U206:U208"/>
    <mergeCell ref="B209:C211"/>
    <mergeCell ref="D209:D211"/>
    <mergeCell ref="E209:E211"/>
    <mergeCell ref="F209:F211"/>
    <mergeCell ref="S209:AA211"/>
    <mergeCell ref="AB209:AG209"/>
    <mergeCell ref="AI209:AQ211"/>
    <mergeCell ref="AR203:BB205"/>
    <mergeCell ref="AB204:AG204"/>
    <mergeCell ref="AB205:AG205"/>
    <mergeCell ref="G203:G205"/>
    <mergeCell ref="H203:H205"/>
    <mergeCell ref="I203:I205"/>
    <mergeCell ref="J203:J205"/>
    <mergeCell ref="K203:N205"/>
    <mergeCell ref="O203:R205"/>
    <mergeCell ref="BA200:BB202"/>
    <mergeCell ref="BC200:BC201"/>
    <mergeCell ref="BD200:BD201"/>
    <mergeCell ref="BE200:BF205"/>
    <mergeCell ref="AB201:AG201"/>
    <mergeCell ref="AB202:AG202"/>
    <mergeCell ref="AU200:AU202"/>
    <mergeCell ref="AV200:AV202"/>
    <mergeCell ref="AW200:AW202"/>
    <mergeCell ref="AX200:AX202"/>
    <mergeCell ref="AY200:AY202"/>
    <mergeCell ref="AZ200:AZ202"/>
    <mergeCell ref="AN200:AN202"/>
    <mergeCell ref="AO200:AO202"/>
    <mergeCell ref="AP200:AP202"/>
    <mergeCell ref="AQ200:AQ202"/>
    <mergeCell ref="AR200:AS202"/>
    <mergeCell ref="AT200:AT202"/>
    <mergeCell ref="AB200:AG200"/>
    <mergeCell ref="AH200:AH205"/>
    <mergeCell ref="AI200:AJ202"/>
    <mergeCell ref="AK200:AK202"/>
    <mergeCell ref="AL200:AL202"/>
    <mergeCell ref="AM200:AM202"/>
    <mergeCell ref="V200:V202"/>
    <mergeCell ref="W200:W202"/>
    <mergeCell ref="X200:X202"/>
    <mergeCell ref="Y200:Y202"/>
    <mergeCell ref="Z200:Z202"/>
    <mergeCell ref="AA200:AA202"/>
    <mergeCell ref="A200:A205"/>
    <mergeCell ref="B200:J202"/>
    <mergeCell ref="K200:N202"/>
    <mergeCell ref="O200:R202"/>
    <mergeCell ref="S200:T202"/>
    <mergeCell ref="U200:U202"/>
    <mergeCell ref="B203:C205"/>
    <mergeCell ref="D203:D205"/>
    <mergeCell ref="E203:E205"/>
    <mergeCell ref="F203:F205"/>
    <mergeCell ref="S203:AA205"/>
    <mergeCell ref="AB203:AG203"/>
    <mergeCell ref="AI203:AQ205"/>
    <mergeCell ref="AR197:BB199"/>
    <mergeCell ref="AB198:AG198"/>
    <mergeCell ref="AB199:AG199"/>
    <mergeCell ref="G197:G199"/>
    <mergeCell ref="H197:H199"/>
    <mergeCell ref="I197:I199"/>
    <mergeCell ref="J197:J199"/>
    <mergeCell ref="K197:N199"/>
    <mergeCell ref="O197:R199"/>
    <mergeCell ref="BA194:BB196"/>
    <mergeCell ref="BC194:BC195"/>
    <mergeCell ref="BD194:BD195"/>
    <mergeCell ref="BE194:BF199"/>
    <mergeCell ref="AB195:AG195"/>
    <mergeCell ref="AB196:AG196"/>
    <mergeCell ref="AU194:AU196"/>
    <mergeCell ref="AV194:AV196"/>
    <mergeCell ref="AW194:AW196"/>
    <mergeCell ref="AX194:AX196"/>
    <mergeCell ref="AY194:AY196"/>
    <mergeCell ref="AZ194:AZ196"/>
    <mergeCell ref="AN194:AN196"/>
    <mergeCell ref="AO194:AO196"/>
    <mergeCell ref="AP194:AP196"/>
    <mergeCell ref="AQ194:AQ196"/>
    <mergeCell ref="AR194:AS196"/>
    <mergeCell ref="AT194:AT196"/>
    <mergeCell ref="AB194:AG194"/>
    <mergeCell ref="AH194:AH199"/>
    <mergeCell ref="AI194:AJ196"/>
    <mergeCell ref="AK194:AK196"/>
    <mergeCell ref="AL194:AL196"/>
    <mergeCell ref="AM194:AM196"/>
    <mergeCell ref="V194:V196"/>
    <mergeCell ref="W194:W196"/>
    <mergeCell ref="X194:X196"/>
    <mergeCell ref="Y194:Y196"/>
    <mergeCell ref="Z194:Z196"/>
    <mergeCell ref="AA194:AA196"/>
    <mergeCell ref="A194:A199"/>
    <mergeCell ref="B194:J196"/>
    <mergeCell ref="K194:N196"/>
    <mergeCell ref="O194:R196"/>
    <mergeCell ref="S194:T196"/>
    <mergeCell ref="U194:U196"/>
    <mergeCell ref="B197:C199"/>
    <mergeCell ref="D197:D199"/>
    <mergeCell ref="E197:E199"/>
    <mergeCell ref="F197:F199"/>
    <mergeCell ref="S197:AA199"/>
    <mergeCell ref="AB197:AG197"/>
    <mergeCell ref="AI197:AQ199"/>
    <mergeCell ref="AR191:BB193"/>
    <mergeCell ref="AB192:AG192"/>
    <mergeCell ref="AB193:AG193"/>
    <mergeCell ref="G191:G193"/>
    <mergeCell ref="H191:H193"/>
    <mergeCell ref="I191:I193"/>
    <mergeCell ref="J191:J193"/>
    <mergeCell ref="K191:N193"/>
    <mergeCell ref="O191:R193"/>
    <mergeCell ref="BA188:BB190"/>
    <mergeCell ref="BC188:BC189"/>
    <mergeCell ref="BD188:BD189"/>
    <mergeCell ref="BE188:BF193"/>
    <mergeCell ref="AB189:AG189"/>
    <mergeCell ref="AB190:AG190"/>
    <mergeCell ref="AU188:AU190"/>
    <mergeCell ref="AV188:AV190"/>
    <mergeCell ref="AW188:AW190"/>
    <mergeCell ref="AX188:AX190"/>
    <mergeCell ref="AY188:AY190"/>
    <mergeCell ref="AZ188:AZ190"/>
    <mergeCell ref="AN188:AN190"/>
    <mergeCell ref="AO188:AO190"/>
    <mergeCell ref="AP188:AP190"/>
    <mergeCell ref="AQ188:AQ190"/>
    <mergeCell ref="AR188:AS190"/>
    <mergeCell ref="AT188:AT190"/>
    <mergeCell ref="AB188:AG188"/>
    <mergeCell ref="AH188:AH193"/>
    <mergeCell ref="AI188:AJ190"/>
    <mergeCell ref="AK188:AK190"/>
    <mergeCell ref="AL188:AL190"/>
    <mergeCell ref="AM188:AM190"/>
    <mergeCell ref="V188:V190"/>
    <mergeCell ref="W188:W190"/>
    <mergeCell ref="X188:X190"/>
    <mergeCell ref="Y188:Y190"/>
    <mergeCell ref="Z188:Z190"/>
    <mergeCell ref="AA188:AA190"/>
    <mergeCell ref="A188:A193"/>
    <mergeCell ref="B188:J190"/>
    <mergeCell ref="K188:N190"/>
    <mergeCell ref="O188:R190"/>
    <mergeCell ref="S188:T190"/>
    <mergeCell ref="U188:U190"/>
    <mergeCell ref="B191:C193"/>
    <mergeCell ref="D191:D193"/>
    <mergeCell ref="E191:E193"/>
    <mergeCell ref="F191:F193"/>
    <mergeCell ref="S191:AA193"/>
    <mergeCell ref="AB191:AG191"/>
    <mergeCell ref="AI191:AQ193"/>
    <mergeCell ref="AR185:BB187"/>
    <mergeCell ref="AB186:AG186"/>
    <mergeCell ref="AB187:AG187"/>
    <mergeCell ref="G185:G187"/>
    <mergeCell ref="H185:H187"/>
    <mergeCell ref="I185:I187"/>
    <mergeCell ref="J185:J187"/>
    <mergeCell ref="K185:N187"/>
    <mergeCell ref="O185:R187"/>
    <mergeCell ref="BA182:BB184"/>
    <mergeCell ref="BC182:BC183"/>
    <mergeCell ref="BD182:BD183"/>
    <mergeCell ref="BE182:BF187"/>
    <mergeCell ref="AB183:AG183"/>
    <mergeCell ref="AB184:AG184"/>
    <mergeCell ref="AU182:AU184"/>
    <mergeCell ref="AV182:AV184"/>
    <mergeCell ref="AW182:AW184"/>
    <mergeCell ref="AX182:AX184"/>
    <mergeCell ref="AY182:AY184"/>
    <mergeCell ref="AZ182:AZ184"/>
    <mergeCell ref="AN182:AN184"/>
    <mergeCell ref="AO182:AO184"/>
    <mergeCell ref="AP182:AP184"/>
    <mergeCell ref="AQ182:AQ184"/>
    <mergeCell ref="AR182:AS184"/>
    <mergeCell ref="AT182:AT184"/>
    <mergeCell ref="AB182:AG182"/>
    <mergeCell ref="AH182:AH187"/>
    <mergeCell ref="AI182:AJ184"/>
    <mergeCell ref="AK182:AK184"/>
    <mergeCell ref="AL182:AL184"/>
    <mergeCell ref="AM182:AM184"/>
    <mergeCell ref="V182:V184"/>
    <mergeCell ref="W182:W184"/>
    <mergeCell ref="X182:X184"/>
    <mergeCell ref="Y182:Y184"/>
    <mergeCell ref="Z182:Z184"/>
    <mergeCell ref="AA182:AA184"/>
    <mergeCell ref="A182:A187"/>
    <mergeCell ref="B182:J184"/>
    <mergeCell ref="K182:N184"/>
    <mergeCell ref="O182:R184"/>
    <mergeCell ref="S182:T184"/>
    <mergeCell ref="U182:U184"/>
    <mergeCell ref="B185:C187"/>
    <mergeCell ref="D185:D187"/>
    <mergeCell ref="E185:E187"/>
    <mergeCell ref="F185:F187"/>
    <mergeCell ref="S185:AA187"/>
    <mergeCell ref="AB185:AG185"/>
    <mergeCell ref="AI185:AQ187"/>
    <mergeCell ref="AR179:BB181"/>
    <mergeCell ref="AB180:AG180"/>
    <mergeCell ref="AB181:AG181"/>
    <mergeCell ref="G179:G181"/>
    <mergeCell ref="H179:H181"/>
    <mergeCell ref="I179:I181"/>
    <mergeCell ref="J179:J181"/>
    <mergeCell ref="K179:N181"/>
    <mergeCell ref="O179:R181"/>
    <mergeCell ref="BA176:BB178"/>
    <mergeCell ref="BC176:BC177"/>
    <mergeCell ref="BD176:BD177"/>
    <mergeCell ref="BE176:BF181"/>
    <mergeCell ref="AB177:AG177"/>
    <mergeCell ref="AB178:AG178"/>
    <mergeCell ref="AU176:AU178"/>
    <mergeCell ref="AV176:AV178"/>
    <mergeCell ref="AW176:AW178"/>
    <mergeCell ref="AX176:AX178"/>
    <mergeCell ref="AY176:AY178"/>
    <mergeCell ref="AZ176:AZ178"/>
    <mergeCell ref="AN176:AN178"/>
    <mergeCell ref="AO176:AO178"/>
    <mergeCell ref="AP176:AP178"/>
    <mergeCell ref="AQ176:AQ178"/>
    <mergeCell ref="AR176:AS178"/>
    <mergeCell ref="AT176:AT178"/>
    <mergeCell ref="AB176:AG176"/>
    <mergeCell ref="AH176:AH181"/>
    <mergeCell ref="AI176:AJ178"/>
    <mergeCell ref="AK176:AK178"/>
    <mergeCell ref="AL176:AL178"/>
    <mergeCell ref="AM176:AM178"/>
    <mergeCell ref="V176:V178"/>
    <mergeCell ref="W176:W178"/>
    <mergeCell ref="X176:X178"/>
    <mergeCell ref="Y176:Y178"/>
    <mergeCell ref="Z176:Z178"/>
    <mergeCell ref="AA176:AA178"/>
    <mergeCell ref="A176:A181"/>
    <mergeCell ref="B176:J178"/>
    <mergeCell ref="K176:N178"/>
    <mergeCell ref="O176:R178"/>
    <mergeCell ref="S176:T178"/>
    <mergeCell ref="U176:U178"/>
    <mergeCell ref="B179:C181"/>
    <mergeCell ref="D179:D181"/>
    <mergeCell ref="E179:E181"/>
    <mergeCell ref="F179:F181"/>
    <mergeCell ref="S179:AA181"/>
    <mergeCell ref="AB179:AG179"/>
    <mergeCell ref="AI179:AQ181"/>
    <mergeCell ref="AR173:BB175"/>
    <mergeCell ref="AB174:AG174"/>
    <mergeCell ref="AB175:AG175"/>
    <mergeCell ref="G173:G175"/>
    <mergeCell ref="H173:H175"/>
    <mergeCell ref="I173:I175"/>
    <mergeCell ref="J173:J175"/>
    <mergeCell ref="K173:N175"/>
    <mergeCell ref="O173:R175"/>
    <mergeCell ref="BA170:BB172"/>
    <mergeCell ref="BC170:BC171"/>
    <mergeCell ref="BD170:BD171"/>
    <mergeCell ref="BE170:BF175"/>
    <mergeCell ref="AB171:AG171"/>
    <mergeCell ref="AB172:AG172"/>
    <mergeCell ref="AU170:AU172"/>
    <mergeCell ref="AV170:AV172"/>
    <mergeCell ref="AW170:AW172"/>
    <mergeCell ref="AX170:AX172"/>
    <mergeCell ref="AY170:AY172"/>
    <mergeCell ref="AZ170:AZ172"/>
    <mergeCell ref="AN170:AN172"/>
    <mergeCell ref="AO170:AO172"/>
    <mergeCell ref="AP170:AP172"/>
    <mergeCell ref="AQ170:AQ172"/>
    <mergeCell ref="AR170:AS172"/>
    <mergeCell ref="AT170:AT172"/>
    <mergeCell ref="AB170:AG170"/>
    <mergeCell ref="AH170:AH175"/>
    <mergeCell ref="AI170:AJ172"/>
    <mergeCell ref="AK170:AK172"/>
    <mergeCell ref="AL170:AL172"/>
    <mergeCell ref="AM170:AM172"/>
    <mergeCell ref="V170:V172"/>
    <mergeCell ref="W170:W172"/>
    <mergeCell ref="X170:X172"/>
    <mergeCell ref="Y170:Y172"/>
    <mergeCell ref="Z170:Z172"/>
    <mergeCell ref="AA170:AA172"/>
    <mergeCell ref="A170:A175"/>
    <mergeCell ref="B170:J172"/>
    <mergeCell ref="K170:N172"/>
    <mergeCell ref="O170:R172"/>
    <mergeCell ref="S170:T172"/>
    <mergeCell ref="U170:U172"/>
    <mergeCell ref="B173:C175"/>
    <mergeCell ref="D173:D175"/>
    <mergeCell ref="E173:E175"/>
    <mergeCell ref="F173:F175"/>
    <mergeCell ref="S173:AA175"/>
    <mergeCell ref="AB173:AG173"/>
    <mergeCell ref="AI173:AQ175"/>
    <mergeCell ref="AR167:BB169"/>
    <mergeCell ref="AB168:AG168"/>
    <mergeCell ref="AB169:AG169"/>
    <mergeCell ref="G167:G169"/>
    <mergeCell ref="H167:H169"/>
    <mergeCell ref="I167:I169"/>
    <mergeCell ref="J167:J169"/>
    <mergeCell ref="K167:N169"/>
    <mergeCell ref="O167:R169"/>
    <mergeCell ref="BA164:BB166"/>
    <mergeCell ref="BC164:BC165"/>
    <mergeCell ref="BD164:BD165"/>
    <mergeCell ref="BE164:BF169"/>
    <mergeCell ref="AB165:AG165"/>
    <mergeCell ref="AB166:AG166"/>
    <mergeCell ref="AU164:AU166"/>
    <mergeCell ref="AV164:AV166"/>
    <mergeCell ref="AW164:AW166"/>
    <mergeCell ref="AX164:AX166"/>
    <mergeCell ref="AY164:AY166"/>
    <mergeCell ref="AZ164:AZ166"/>
    <mergeCell ref="AN164:AN166"/>
    <mergeCell ref="AO164:AO166"/>
    <mergeCell ref="AP164:AP166"/>
    <mergeCell ref="AQ164:AQ166"/>
    <mergeCell ref="AR164:AS166"/>
    <mergeCell ref="AT164:AT166"/>
    <mergeCell ref="AB164:AG164"/>
    <mergeCell ref="AH164:AH169"/>
    <mergeCell ref="AI164:AJ166"/>
    <mergeCell ref="AK164:AK166"/>
    <mergeCell ref="AL164:AL166"/>
    <mergeCell ref="AM164:AM166"/>
    <mergeCell ref="V164:V166"/>
    <mergeCell ref="W164:W166"/>
    <mergeCell ref="X164:X166"/>
    <mergeCell ref="Y164:Y166"/>
    <mergeCell ref="Z164:Z166"/>
    <mergeCell ref="AA164:AA166"/>
    <mergeCell ref="A164:A169"/>
    <mergeCell ref="B164:J166"/>
    <mergeCell ref="K164:N166"/>
    <mergeCell ref="O164:R166"/>
    <mergeCell ref="S164:T166"/>
    <mergeCell ref="U164:U166"/>
    <mergeCell ref="B167:C169"/>
    <mergeCell ref="D167:D169"/>
    <mergeCell ref="E167:E169"/>
    <mergeCell ref="F167:F169"/>
    <mergeCell ref="S167:AA169"/>
    <mergeCell ref="AB167:AG167"/>
    <mergeCell ref="AI167:AQ169"/>
    <mergeCell ref="AR161:BB163"/>
    <mergeCell ref="AB162:AG162"/>
    <mergeCell ref="AB163:AG163"/>
    <mergeCell ref="G161:G163"/>
    <mergeCell ref="H161:H163"/>
    <mergeCell ref="I161:I163"/>
    <mergeCell ref="J161:J163"/>
    <mergeCell ref="K161:N163"/>
    <mergeCell ref="O161:R163"/>
    <mergeCell ref="BA158:BB160"/>
    <mergeCell ref="BC158:BC159"/>
    <mergeCell ref="BD158:BD159"/>
    <mergeCell ref="BE158:BF163"/>
    <mergeCell ref="AB159:AG159"/>
    <mergeCell ref="AB160:AG160"/>
    <mergeCell ref="AU158:AU160"/>
    <mergeCell ref="AV158:AV160"/>
    <mergeCell ref="AW158:AW160"/>
    <mergeCell ref="AX158:AX160"/>
    <mergeCell ref="AY158:AY160"/>
    <mergeCell ref="AZ158:AZ160"/>
    <mergeCell ref="AN158:AN160"/>
    <mergeCell ref="AO158:AO160"/>
    <mergeCell ref="AP158:AP160"/>
    <mergeCell ref="AQ158:AQ160"/>
    <mergeCell ref="AR158:AS160"/>
    <mergeCell ref="AT158:AT160"/>
    <mergeCell ref="AB158:AG158"/>
    <mergeCell ref="AH158:AH163"/>
    <mergeCell ref="AI158:AJ160"/>
    <mergeCell ref="AK158:AK160"/>
    <mergeCell ref="AL158:AL160"/>
    <mergeCell ref="AM158:AM160"/>
    <mergeCell ref="V158:V160"/>
    <mergeCell ref="W158:W160"/>
    <mergeCell ref="X158:X160"/>
    <mergeCell ref="Y158:Y160"/>
    <mergeCell ref="Z158:Z160"/>
    <mergeCell ref="AA158:AA160"/>
    <mergeCell ref="A158:A163"/>
    <mergeCell ref="B158:J160"/>
    <mergeCell ref="K158:N160"/>
    <mergeCell ref="O158:R160"/>
    <mergeCell ref="S158:T160"/>
    <mergeCell ref="U158:U160"/>
    <mergeCell ref="B161:C163"/>
    <mergeCell ref="D161:D163"/>
    <mergeCell ref="E161:E163"/>
    <mergeCell ref="F161:F163"/>
    <mergeCell ref="S161:AA163"/>
    <mergeCell ref="AB161:AG161"/>
    <mergeCell ref="AI161:AQ163"/>
    <mergeCell ref="AR155:BB157"/>
    <mergeCell ref="AB156:AG156"/>
    <mergeCell ref="AB157:AG157"/>
    <mergeCell ref="G155:G157"/>
    <mergeCell ref="H155:H157"/>
    <mergeCell ref="I155:I157"/>
    <mergeCell ref="J155:J157"/>
    <mergeCell ref="K155:N157"/>
    <mergeCell ref="O155:R157"/>
    <mergeCell ref="BA152:BB154"/>
    <mergeCell ref="BC152:BC153"/>
    <mergeCell ref="BD152:BD153"/>
    <mergeCell ref="BE152:BF157"/>
    <mergeCell ref="AB153:AG153"/>
    <mergeCell ref="AB154:AG154"/>
    <mergeCell ref="AU152:AU154"/>
    <mergeCell ref="AV152:AV154"/>
    <mergeCell ref="AW152:AW154"/>
    <mergeCell ref="AX152:AX154"/>
    <mergeCell ref="AY152:AY154"/>
    <mergeCell ref="AZ152:AZ154"/>
    <mergeCell ref="AN152:AN154"/>
    <mergeCell ref="AO152:AO154"/>
    <mergeCell ref="AP152:AP154"/>
    <mergeCell ref="AQ152:AQ154"/>
    <mergeCell ref="AR152:AS154"/>
    <mergeCell ref="AT152:AT154"/>
    <mergeCell ref="AB152:AG152"/>
    <mergeCell ref="AH152:AH157"/>
    <mergeCell ref="AI152:AJ154"/>
    <mergeCell ref="AK152:AK154"/>
    <mergeCell ref="AL152:AL154"/>
    <mergeCell ref="AM152:AM154"/>
    <mergeCell ref="V152:V154"/>
    <mergeCell ref="W152:W154"/>
    <mergeCell ref="X152:X154"/>
    <mergeCell ref="Y152:Y154"/>
    <mergeCell ref="Z152:Z154"/>
    <mergeCell ref="AA152:AA154"/>
    <mergeCell ref="A152:A157"/>
    <mergeCell ref="B152:J154"/>
    <mergeCell ref="K152:N154"/>
    <mergeCell ref="O152:R154"/>
    <mergeCell ref="S152:T154"/>
    <mergeCell ref="U152:U154"/>
    <mergeCell ref="B155:C157"/>
    <mergeCell ref="D155:D157"/>
    <mergeCell ref="E155:E157"/>
    <mergeCell ref="F155:F157"/>
    <mergeCell ref="S155:AA157"/>
    <mergeCell ref="AB155:AG155"/>
    <mergeCell ref="AI155:AQ157"/>
    <mergeCell ref="AR149:BB151"/>
    <mergeCell ref="AB150:AG150"/>
    <mergeCell ref="AB151:AG151"/>
    <mergeCell ref="G149:G151"/>
    <mergeCell ref="H149:H151"/>
    <mergeCell ref="I149:I151"/>
    <mergeCell ref="J149:J151"/>
    <mergeCell ref="K149:N151"/>
    <mergeCell ref="O149:R151"/>
    <mergeCell ref="BA146:BB148"/>
    <mergeCell ref="BC146:BC147"/>
    <mergeCell ref="BD146:BD147"/>
    <mergeCell ref="BE146:BF151"/>
    <mergeCell ref="AB147:AG147"/>
    <mergeCell ref="AB148:AG148"/>
    <mergeCell ref="AU146:AU148"/>
    <mergeCell ref="AV146:AV148"/>
    <mergeCell ref="AW146:AW148"/>
    <mergeCell ref="AX146:AX148"/>
    <mergeCell ref="AY146:AY148"/>
    <mergeCell ref="AZ146:AZ148"/>
    <mergeCell ref="AN146:AN148"/>
    <mergeCell ref="AO146:AO148"/>
    <mergeCell ref="AP146:AP148"/>
    <mergeCell ref="AQ146:AQ148"/>
    <mergeCell ref="AR146:AS148"/>
    <mergeCell ref="AT146:AT148"/>
    <mergeCell ref="AB146:AG146"/>
    <mergeCell ref="AH146:AH151"/>
    <mergeCell ref="AI146:AJ148"/>
    <mergeCell ref="AK146:AK148"/>
    <mergeCell ref="AL146:AL148"/>
    <mergeCell ref="AM146:AM148"/>
    <mergeCell ref="V146:V148"/>
    <mergeCell ref="W146:W148"/>
    <mergeCell ref="X146:X148"/>
    <mergeCell ref="Y146:Y148"/>
    <mergeCell ref="Z146:Z148"/>
    <mergeCell ref="AA146:AA148"/>
    <mergeCell ref="A146:A151"/>
    <mergeCell ref="B146:J148"/>
    <mergeCell ref="K146:N148"/>
    <mergeCell ref="O146:R148"/>
    <mergeCell ref="S146:T148"/>
    <mergeCell ref="U146:U148"/>
    <mergeCell ref="B149:C151"/>
    <mergeCell ref="D149:D151"/>
    <mergeCell ref="E149:E151"/>
    <mergeCell ref="F149:F151"/>
    <mergeCell ref="S149:AA151"/>
    <mergeCell ref="AB149:AG149"/>
    <mergeCell ref="AI149:AQ151"/>
    <mergeCell ref="AR143:BB145"/>
    <mergeCell ref="AB144:AG144"/>
    <mergeCell ref="AB145:AG145"/>
    <mergeCell ref="G143:G145"/>
    <mergeCell ref="H143:H145"/>
    <mergeCell ref="I143:I145"/>
    <mergeCell ref="J143:J145"/>
    <mergeCell ref="K143:N145"/>
    <mergeCell ref="O143:R145"/>
    <mergeCell ref="BA140:BB142"/>
    <mergeCell ref="BC140:BC141"/>
    <mergeCell ref="BD140:BD141"/>
    <mergeCell ref="BE140:BF145"/>
    <mergeCell ref="AB141:AG141"/>
    <mergeCell ref="AB142:AG142"/>
    <mergeCell ref="AU140:AU142"/>
    <mergeCell ref="AV140:AV142"/>
    <mergeCell ref="AW140:AW142"/>
    <mergeCell ref="AX140:AX142"/>
    <mergeCell ref="AY140:AY142"/>
    <mergeCell ref="AZ140:AZ142"/>
    <mergeCell ref="AN140:AN142"/>
    <mergeCell ref="AO140:AO142"/>
    <mergeCell ref="AP140:AP142"/>
    <mergeCell ref="AQ140:AQ142"/>
    <mergeCell ref="AR140:AS142"/>
    <mergeCell ref="AT140:AT142"/>
    <mergeCell ref="AB140:AG140"/>
    <mergeCell ref="AH140:AH145"/>
    <mergeCell ref="AI140:AJ142"/>
    <mergeCell ref="AK140:AK142"/>
    <mergeCell ref="AL140:AL142"/>
    <mergeCell ref="AM140:AM142"/>
    <mergeCell ref="V140:V142"/>
    <mergeCell ref="W140:W142"/>
    <mergeCell ref="X140:X142"/>
    <mergeCell ref="Y140:Y142"/>
    <mergeCell ref="Z140:Z142"/>
    <mergeCell ref="AA140:AA142"/>
    <mergeCell ref="A140:A145"/>
    <mergeCell ref="B140:J142"/>
    <mergeCell ref="K140:N142"/>
    <mergeCell ref="O140:R142"/>
    <mergeCell ref="S140:T142"/>
    <mergeCell ref="U140:U142"/>
    <mergeCell ref="B143:C145"/>
    <mergeCell ref="D143:D145"/>
    <mergeCell ref="E143:E145"/>
    <mergeCell ref="F143:F145"/>
    <mergeCell ref="S143:AA145"/>
    <mergeCell ref="AB143:AG143"/>
    <mergeCell ref="AI143:AQ145"/>
    <mergeCell ref="AR137:BB139"/>
    <mergeCell ref="AB138:AG138"/>
    <mergeCell ref="AB139:AG139"/>
    <mergeCell ref="G137:G139"/>
    <mergeCell ref="H137:H139"/>
    <mergeCell ref="I137:I139"/>
    <mergeCell ref="J137:J139"/>
    <mergeCell ref="K137:N139"/>
    <mergeCell ref="O137:R139"/>
    <mergeCell ref="BA134:BB136"/>
    <mergeCell ref="BC134:BC135"/>
    <mergeCell ref="BD134:BD135"/>
    <mergeCell ref="BE134:BF139"/>
    <mergeCell ref="AB135:AG135"/>
    <mergeCell ref="AB136:AG136"/>
    <mergeCell ref="AU134:AU136"/>
    <mergeCell ref="AV134:AV136"/>
    <mergeCell ref="AW134:AW136"/>
    <mergeCell ref="AX134:AX136"/>
    <mergeCell ref="AY134:AY136"/>
    <mergeCell ref="AZ134:AZ136"/>
    <mergeCell ref="AN134:AN136"/>
    <mergeCell ref="AO134:AO136"/>
    <mergeCell ref="AP134:AP136"/>
    <mergeCell ref="AQ134:AQ136"/>
    <mergeCell ref="AR134:AS136"/>
    <mergeCell ref="AT134:AT136"/>
    <mergeCell ref="AB134:AG134"/>
    <mergeCell ref="AH134:AH139"/>
    <mergeCell ref="AI134:AJ136"/>
    <mergeCell ref="AK134:AK136"/>
    <mergeCell ref="AL134:AL136"/>
    <mergeCell ref="AM134:AM136"/>
    <mergeCell ref="V134:V136"/>
    <mergeCell ref="W134:W136"/>
    <mergeCell ref="X134:X136"/>
    <mergeCell ref="Y134:Y136"/>
    <mergeCell ref="Z134:Z136"/>
    <mergeCell ref="AA134:AA136"/>
    <mergeCell ref="A134:A139"/>
    <mergeCell ref="B134:J136"/>
    <mergeCell ref="K134:N136"/>
    <mergeCell ref="O134:R136"/>
    <mergeCell ref="S134:T136"/>
    <mergeCell ref="U134:U136"/>
    <mergeCell ref="B137:C139"/>
    <mergeCell ref="D137:D139"/>
    <mergeCell ref="E137:E139"/>
    <mergeCell ref="F137:F139"/>
    <mergeCell ref="S137:AA139"/>
    <mergeCell ref="AB137:AG137"/>
    <mergeCell ref="AI137:AQ139"/>
    <mergeCell ref="AR131:BB133"/>
    <mergeCell ref="AB132:AG132"/>
    <mergeCell ref="AB133:AG133"/>
    <mergeCell ref="G131:G133"/>
    <mergeCell ref="H131:H133"/>
    <mergeCell ref="I131:I133"/>
    <mergeCell ref="J131:J133"/>
    <mergeCell ref="K131:N133"/>
    <mergeCell ref="O131:R133"/>
    <mergeCell ref="BA128:BB130"/>
    <mergeCell ref="BC128:BC129"/>
    <mergeCell ref="BD128:BD129"/>
    <mergeCell ref="BE128:BF133"/>
    <mergeCell ref="AB129:AG129"/>
    <mergeCell ref="AB130:AG130"/>
    <mergeCell ref="AU128:AU130"/>
    <mergeCell ref="AV128:AV130"/>
    <mergeCell ref="AW128:AW130"/>
    <mergeCell ref="AX128:AX130"/>
    <mergeCell ref="AY128:AY130"/>
    <mergeCell ref="AZ128:AZ130"/>
    <mergeCell ref="AN128:AN130"/>
    <mergeCell ref="AO128:AO130"/>
    <mergeCell ref="AP128:AP130"/>
    <mergeCell ref="AQ128:AQ130"/>
    <mergeCell ref="AR128:AS130"/>
    <mergeCell ref="AT128:AT130"/>
    <mergeCell ref="AB128:AG128"/>
    <mergeCell ref="AH128:AH133"/>
    <mergeCell ref="AI128:AJ130"/>
    <mergeCell ref="AK128:AK130"/>
    <mergeCell ref="AL128:AL130"/>
    <mergeCell ref="AM128:AM130"/>
    <mergeCell ref="V128:V130"/>
    <mergeCell ref="W128:W130"/>
    <mergeCell ref="X128:X130"/>
    <mergeCell ref="Y128:Y130"/>
    <mergeCell ref="Z128:Z130"/>
    <mergeCell ref="AA128:AA130"/>
    <mergeCell ref="A128:A133"/>
    <mergeCell ref="B128:J130"/>
    <mergeCell ref="K128:N130"/>
    <mergeCell ref="O128:R130"/>
    <mergeCell ref="S128:T130"/>
    <mergeCell ref="U128:U130"/>
    <mergeCell ref="B131:C133"/>
    <mergeCell ref="D131:D133"/>
    <mergeCell ref="E131:E133"/>
    <mergeCell ref="F131:F133"/>
    <mergeCell ref="S131:AA133"/>
    <mergeCell ref="AB131:AG131"/>
    <mergeCell ref="AI131:AQ133"/>
    <mergeCell ref="AR125:BB127"/>
    <mergeCell ref="AB126:AG126"/>
    <mergeCell ref="AB127:AG127"/>
    <mergeCell ref="G125:G127"/>
    <mergeCell ref="H125:H127"/>
    <mergeCell ref="I125:I127"/>
    <mergeCell ref="J125:J127"/>
    <mergeCell ref="K125:N127"/>
    <mergeCell ref="O125:R127"/>
    <mergeCell ref="BA122:BB124"/>
    <mergeCell ref="BC122:BC123"/>
    <mergeCell ref="BD122:BD123"/>
    <mergeCell ref="BE122:BF127"/>
    <mergeCell ref="AB123:AG123"/>
    <mergeCell ref="AB124:AG124"/>
    <mergeCell ref="AU122:AU124"/>
    <mergeCell ref="AV122:AV124"/>
    <mergeCell ref="AW122:AW124"/>
    <mergeCell ref="AX122:AX124"/>
    <mergeCell ref="AY122:AY124"/>
    <mergeCell ref="AZ122:AZ124"/>
    <mergeCell ref="AN122:AN124"/>
    <mergeCell ref="AO122:AO124"/>
    <mergeCell ref="AP122:AP124"/>
    <mergeCell ref="AQ122:AQ124"/>
    <mergeCell ref="AR122:AS124"/>
    <mergeCell ref="AT122:AT124"/>
    <mergeCell ref="AB122:AG122"/>
    <mergeCell ref="AH122:AH127"/>
    <mergeCell ref="AI122:AJ124"/>
    <mergeCell ref="AK122:AK124"/>
    <mergeCell ref="AL122:AL124"/>
    <mergeCell ref="AM122:AM124"/>
    <mergeCell ref="V122:V124"/>
    <mergeCell ref="W122:W124"/>
    <mergeCell ref="X122:X124"/>
    <mergeCell ref="Y122:Y124"/>
    <mergeCell ref="Z122:Z124"/>
    <mergeCell ref="AA122:AA124"/>
    <mergeCell ref="A122:A127"/>
    <mergeCell ref="B122:J124"/>
    <mergeCell ref="K122:N124"/>
    <mergeCell ref="O122:R124"/>
    <mergeCell ref="S122:T124"/>
    <mergeCell ref="U122:U124"/>
    <mergeCell ref="B125:C127"/>
    <mergeCell ref="D125:D127"/>
    <mergeCell ref="E125:E127"/>
    <mergeCell ref="F125:F127"/>
    <mergeCell ref="S125:AA127"/>
    <mergeCell ref="AB125:AG125"/>
    <mergeCell ref="AI125:AQ127"/>
    <mergeCell ref="AR119:BB121"/>
    <mergeCell ref="AB120:AG120"/>
    <mergeCell ref="AB121:AG121"/>
    <mergeCell ref="G119:G121"/>
    <mergeCell ref="H119:H121"/>
    <mergeCell ref="I119:I121"/>
    <mergeCell ref="J119:J121"/>
    <mergeCell ref="K119:N121"/>
    <mergeCell ref="O119:R121"/>
    <mergeCell ref="BA116:BB118"/>
    <mergeCell ref="BC116:BC117"/>
    <mergeCell ref="BD116:BD117"/>
    <mergeCell ref="BE116:BF121"/>
    <mergeCell ref="AB117:AG117"/>
    <mergeCell ref="AB118:AG118"/>
    <mergeCell ref="AU116:AU118"/>
    <mergeCell ref="AV116:AV118"/>
    <mergeCell ref="AW116:AW118"/>
    <mergeCell ref="AX116:AX118"/>
    <mergeCell ref="AY116:AY118"/>
    <mergeCell ref="AZ116:AZ118"/>
    <mergeCell ref="AN116:AN118"/>
    <mergeCell ref="AO116:AO118"/>
    <mergeCell ref="AP116:AP118"/>
    <mergeCell ref="AQ116:AQ118"/>
    <mergeCell ref="AR116:AS118"/>
    <mergeCell ref="AT116:AT118"/>
    <mergeCell ref="AB116:AG116"/>
    <mergeCell ref="AH116:AH121"/>
    <mergeCell ref="AI116:AJ118"/>
    <mergeCell ref="AK116:AK118"/>
    <mergeCell ref="AL116:AL118"/>
    <mergeCell ref="AM116:AM118"/>
    <mergeCell ref="V116:V118"/>
    <mergeCell ref="W116:W118"/>
    <mergeCell ref="X116:X118"/>
    <mergeCell ref="Y116:Y118"/>
    <mergeCell ref="Z116:Z118"/>
    <mergeCell ref="AA116:AA118"/>
    <mergeCell ref="A116:A121"/>
    <mergeCell ref="B116:J118"/>
    <mergeCell ref="K116:N118"/>
    <mergeCell ref="O116:R118"/>
    <mergeCell ref="S116:T118"/>
    <mergeCell ref="U116:U118"/>
    <mergeCell ref="B119:C121"/>
    <mergeCell ref="D119:D121"/>
    <mergeCell ref="E119:E121"/>
    <mergeCell ref="F119:F121"/>
    <mergeCell ref="S119:AA121"/>
    <mergeCell ref="AB119:AG119"/>
    <mergeCell ref="AI119:AQ121"/>
    <mergeCell ref="AR113:BB115"/>
    <mergeCell ref="AB114:AG114"/>
    <mergeCell ref="AB115:AG115"/>
    <mergeCell ref="G113:G115"/>
    <mergeCell ref="H113:H115"/>
    <mergeCell ref="I113:I115"/>
    <mergeCell ref="J113:J115"/>
    <mergeCell ref="K113:N115"/>
    <mergeCell ref="O113:R115"/>
    <mergeCell ref="BA110:BB112"/>
    <mergeCell ref="BC110:BC111"/>
    <mergeCell ref="BD110:BD111"/>
    <mergeCell ref="BE110:BF115"/>
    <mergeCell ref="AB111:AG111"/>
    <mergeCell ref="AB112:AG112"/>
    <mergeCell ref="AU110:AU112"/>
    <mergeCell ref="AV110:AV112"/>
    <mergeCell ref="AW110:AW112"/>
    <mergeCell ref="AX110:AX112"/>
    <mergeCell ref="AY110:AY112"/>
    <mergeCell ref="AZ110:AZ112"/>
    <mergeCell ref="AN110:AN112"/>
    <mergeCell ref="AO110:AO112"/>
    <mergeCell ref="AP110:AP112"/>
    <mergeCell ref="AQ110:AQ112"/>
    <mergeCell ref="AR110:AS112"/>
    <mergeCell ref="AT110:AT112"/>
    <mergeCell ref="AB110:AG110"/>
    <mergeCell ref="AH110:AH115"/>
    <mergeCell ref="AI110:AJ112"/>
    <mergeCell ref="AK110:AK112"/>
    <mergeCell ref="AL110:AL112"/>
    <mergeCell ref="AM110:AM112"/>
    <mergeCell ref="V110:V112"/>
    <mergeCell ref="W110:W112"/>
    <mergeCell ref="X110:X112"/>
    <mergeCell ref="Y110:Y112"/>
    <mergeCell ref="Z110:Z112"/>
    <mergeCell ref="AA110:AA112"/>
    <mergeCell ref="A110:A115"/>
    <mergeCell ref="B110:J112"/>
    <mergeCell ref="K110:N112"/>
    <mergeCell ref="O110:R112"/>
    <mergeCell ref="S110:T112"/>
    <mergeCell ref="U110:U112"/>
    <mergeCell ref="B113:C115"/>
    <mergeCell ref="D113:D115"/>
    <mergeCell ref="E113:E115"/>
    <mergeCell ref="F113:F115"/>
    <mergeCell ref="S113:AA115"/>
    <mergeCell ref="AB113:AG113"/>
    <mergeCell ref="AI113:AQ115"/>
    <mergeCell ref="AR107:BB109"/>
    <mergeCell ref="AB108:AG108"/>
    <mergeCell ref="AB109:AG109"/>
    <mergeCell ref="G107:G109"/>
    <mergeCell ref="H107:H109"/>
    <mergeCell ref="I107:I109"/>
    <mergeCell ref="J107:J109"/>
    <mergeCell ref="K107:N109"/>
    <mergeCell ref="O107:R109"/>
    <mergeCell ref="BA104:BB106"/>
    <mergeCell ref="BC104:BC105"/>
    <mergeCell ref="BD104:BD105"/>
    <mergeCell ref="BE104:BF109"/>
    <mergeCell ref="AB105:AG105"/>
    <mergeCell ref="AB106:AG106"/>
    <mergeCell ref="AU104:AU106"/>
    <mergeCell ref="AV104:AV106"/>
    <mergeCell ref="AW104:AW106"/>
    <mergeCell ref="AX104:AX106"/>
    <mergeCell ref="AY104:AY106"/>
    <mergeCell ref="AZ104:AZ106"/>
    <mergeCell ref="AN104:AN106"/>
    <mergeCell ref="AO104:AO106"/>
    <mergeCell ref="AP104:AP106"/>
    <mergeCell ref="AQ104:AQ106"/>
    <mergeCell ref="AR104:AS106"/>
    <mergeCell ref="AT104:AT106"/>
    <mergeCell ref="AB104:AG104"/>
    <mergeCell ref="AH104:AH109"/>
    <mergeCell ref="AI104:AJ106"/>
    <mergeCell ref="AK104:AK106"/>
    <mergeCell ref="AL104:AL106"/>
    <mergeCell ref="AM104:AM106"/>
    <mergeCell ref="V104:V106"/>
    <mergeCell ref="W104:W106"/>
    <mergeCell ref="X104:X106"/>
    <mergeCell ref="Y104:Y106"/>
    <mergeCell ref="Z104:Z106"/>
    <mergeCell ref="AA104:AA106"/>
    <mergeCell ref="A104:A109"/>
    <mergeCell ref="B104:J106"/>
    <mergeCell ref="K104:N106"/>
    <mergeCell ref="O104:R106"/>
    <mergeCell ref="S104:T106"/>
    <mergeCell ref="U104:U106"/>
    <mergeCell ref="B107:C109"/>
    <mergeCell ref="D107:D109"/>
    <mergeCell ref="E107:E109"/>
    <mergeCell ref="F107:F109"/>
    <mergeCell ref="S107:AA109"/>
    <mergeCell ref="AB107:AG107"/>
    <mergeCell ref="AI107:AQ109"/>
    <mergeCell ref="AR101:BB103"/>
    <mergeCell ref="AB102:AG102"/>
    <mergeCell ref="AB103:AG103"/>
    <mergeCell ref="G101:G103"/>
    <mergeCell ref="H101:H103"/>
    <mergeCell ref="I101:I103"/>
    <mergeCell ref="J101:J103"/>
    <mergeCell ref="K101:N103"/>
    <mergeCell ref="O101:R103"/>
    <mergeCell ref="BA98:BB100"/>
    <mergeCell ref="BC98:BC99"/>
    <mergeCell ref="BD98:BD99"/>
    <mergeCell ref="BE98:BF103"/>
    <mergeCell ref="AB99:AG99"/>
    <mergeCell ref="AB100:AG100"/>
    <mergeCell ref="AU98:AU100"/>
    <mergeCell ref="AV98:AV100"/>
    <mergeCell ref="AW98:AW100"/>
    <mergeCell ref="AX98:AX100"/>
    <mergeCell ref="AY98:AY100"/>
    <mergeCell ref="AZ98:AZ100"/>
    <mergeCell ref="AN98:AN100"/>
    <mergeCell ref="AO98:AO100"/>
    <mergeCell ref="AP98:AP100"/>
    <mergeCell ref="AQ98:AQ100"/>
    <mergeCell ref="AR98:AS100"/>
    <mergeCell ref="AT98:AT100"/>
    <mergeCell ref="AB98:AG98"/>
    <mergeCell ref="AH98:AH103"/>
    <mergeCell ref="AI98:AJ100"/>
    <mergeCell ref="AK98:AK100"/>
    <mergeCell ref="AL98:AL100"/>
    <mergeCell ref="AM98:AM100"/>
    <mergeCell ref="V98:V100"/>
    <mergeCell ref="W98:W100"/>
    <mergeCell ref="X98:X100"/>
    <mergeCell ref="Y98:Y100"/>
    <mergeCell ref="Z98:Z100"/>
    <mergeCell ref="AA98:AA100"/>
    <mergeCell ref="A98:A103"/>
    <mergeCell ref="B98:J100"/>
    <mergeCell ref="K98:N100"/>
    <mergeCell ref="O98:R100"/>
    <mergeCell ref="S98:T100"/>
    <mergeCell ref="U98:U100"/>
    <mergeCell ref="B101:C103"/>
    <mergeCell ref="D101:D103"/>
    <mergeCell ref="E101:E103"/>
    <mergeCell ref="F101:F103"/>
    <mergeCell ref="S101:AA103"/>
    <mergeCell ref="AB101:AG101"/>
    <mergeCell ref="AI101:AQ103"/>
    <mergeCell ref="AR95:BB97"/>
    <mergeCell ref="AB96:AG96"/>
    <mergeCell ref="AB97:AG97"/>
    <mergeCell ref="G95:G97"/>
    <mergeCell ref="H95:H97"/>
    <mergeCell ref="I95:I97"/>
    <mergeCell ref="J95:J97"/>
    <mergeCell ref="K95:N97"/>
    <mergeCell ref="O95:R97"/>
    <mergeCell ref="BA92:BB94"/>
    <mergeCell ref="BC92:BC93"/>
    <mergeCell ref="BD92:BD93"/>
    <mergeCell ref="BE92:BF97"/>
    <mergeCell ref="AB93:AG93"/>
    <mergeCell ref="AB94:AG94"/>
    <mergeCell ref="AU92:AU94"/>
    <mergeCell ref="AV92:AV94"/>
    <mergeCell ref="AW92:AW94"/>
    <mergeCell ref="AX92:AX94"/>
    <mergeCell ref="AY92:AY94"/>
    <mergeCell ref="AZ92:AZ94"/>
    <mergeCell ref="AN92:AN94"/>
    <mergeCell ref="AO92:AO94"/>
    <mergeCell ref="AP92:AP94"/>
    <mergeCell ref="AQ92:AQ94"/>
    <mergeCell ref="AR92:AS94"/>
    <mergeCell ref="AT92:AT94"/>
    <mergeCell ref="AB92:AG92"/>
    <mergeCell ref="AH92:AH97"/>
    <mergeCell ref="AI92:AJ94"/>
    <mergeCell ref="AK92:AK94"/>
    <mergeCell ref="AL92:AL94"/>
    <mergeCell ref="AM92:AM94"/>
    <mergeCell ref="V92:V94"/>
    <mergeCell ref="W92:W94"/>
    <mergeCell ref="X92:X94"/>
    <mergeCell ref="Y92:Y94"/>
    <mergeCell ref="Z92:Z94"/>
    <mergeCell ref="AA92:AA94"/>
    <mergeCell ref="A92:A97"/>
    <mergeCell ref="B92:J94"/>
    <mergeCell ref="K92:N94"/>
    <mergeCell ref="O92:R94"/>
    <mergeCell ref="S92:T94"/>
    <mergeCell ref="U92:U94"/>
    <mergeCell ref="B95:C97"/>
    <mergeCell ref="D95:D97"/>
    <mergeCell ref="E95:E97"/>
    <mergeCell ref="F95:F97"/>
    <mergeCell ref="S95:AA97"/>
    <mergeCell ref="AB95:AG95"/>
    <mergeCell ref="AI95:AQ97"/>
    <mergeCell ref="AR89:BB91"/>
    <mergeCell ref="AB90:AG90"/>
    <mergeCell ref="AB91:AG91"/>
    <mergeCell ref="G89:G91"/>
    <mergeCell ref="H89:H91"/>
    <mergeCell ref="I89:I91"/>
    <mergeCell ref="J89:J91"/>
    <mergeCell ref="K89:N91"/>
    <mergeCell ref="O89:R91"/>
    <mergeCell ref="BA86:BB88"/>
    <mergeCell ref="BC86:BC87"/>
    <mergeCell ref="BD86:BD87"/>
    <mergeCell ref="BE86:BF91"/>
    <mergeCell ref="AB87:AG87"/>
    <mergeCell ref="AB88:AG88"/>
    <mergeCell ref="AU86:AU88"/>
    <mergeCell ref="AV86:AV88"/>
    <mergeCell ref="AW86:AW88"/>
    <mergeCell ref="AX86:AX88"/>
    <mergeCell ref="AY86:AY88"/>
    <mergeCell ref="AZ86:AZ88"/>
    <mergeCell ref="AN86:AN88"/>
    <mergeCell ref="AO86:AO88"/>
    <mergeCell ref="AP86:AP88"/>
    <mergeCell ref="AQ86:AQ88"/>
    <mergeCell ref="AR86:AS88"/>
    <mergeCell ref="AT86:AT88"/>
    <mergeCell ref="AB86:AG86"/>
    <mergeCell ref="AH86:AH91"/>
    <mergeCell ref="AI86:AJ88"/>
    <mergeCell ref="AK86:AK88"/>
    <mergeCell ref="AL86:AL88"/>
    <mergeCell ref="AM86:AM88"/>
    <mergeCell ref="V86:V88"/>
    <mergeCell ref="W86:W88"/>
    <mergeCell ref="X86:X88"/>
    <mergeCell ref="Y86:Y88"/>
    <mergeCell ref="Z86:Z88"/>
    <mergeCell ref="AA86:AA88"/>
    <mergeCell ref="A86:A91"/>
    <mergeCell ref="B86:J88"/>
    <mergeCell ref="K86:N88"/>
    <mergeCell ref="O86:R88"/>
    <mergeCell ref="S86:T88"/>
    <mergeCell ref="U86:U88"/>
    <mergeCell ref="B89:C91"/>
    <mergeCell ref="D89:D91"/>
    <mergeCell ref="E89:E91"/>
    <mergeCell ref="F89:F91"/>
    <mergeCell ref="S89:AA91"/>
    <mergeCell ref="AB89:AG89"/>
    <mergeCell ref="AI89:AQ91"/>
    <mergeCell ref="AR83:BB85"/>
    <mergeCell ref="AB84:AG84"/>
    <mergeCell ref="AB85:AG85"/>
    <mergeCell ref="G83:G85"/>
    <mergeCell ref="H83:H85"/>
    <mergeCell ref="I83:I85"/>
    <mergeCell ref="J83:J85"/>
    <mergeCell ref="K83:N85"/>
    <mergeCell ref="O83:R85"/>
    <mergeCell ref="BA80:BB82"/>
    <mergeCell ref="BC80:BC81"/>
    <mergeCell ref="BD80:BD81"/>
    <mergeCell ref="BE80:BF85"/>
    <mergeCell ref="AB81:AG81"/>
    <mergeCell ref="AB82:AG82"/>
    <mergeCell ref="AU80:AU82"/>
    <mergeCell ref="AV80:AV82"/>
    <mergeCell ref="AW80:AW82"/>
    <mergeCell ref="AX80:AX82"/>
    <mergeCell ref="AY80:AY82"/>
    <mergeCell ref="AZ80:AZ82"/>
    <mergeCell ref="AN80:AN82"/>
    <mergeCell ref="AO80:AO82"/>
    <mergeCell ref="AP80:AP82"/>
    <mergeCell ref="AQ80:AQ82"/>
    <mergeCell ref="AR80:AS82"/>
    <mergeCell ref="AT80:AT82"/>
    <mergeCell ref="AB80:AG80"/>
    <mergeCell ref="AH80:AH85"/>
    <mergeCell ref="AI80:AJ82"/>
    <mergeCell ref="AK80:AK82"/>
    <mergeCell ref="AL80:AL82"/>
    <mergeCell ref="AM80:AM82"/>
    <mergeCell ref="V80:V82"/>
    <mergeCell ref="W80:W82"/>
    <mergeCell ref="X80:X82"/>
    <mergeCell ref="Y80:Y82"/>
    <mergeCell ref="Z80:Z82"/>
    <mergeCell ref="AA80:AA82"/>
    <mergeCell ref="A80:A85"/>
    <mergeCell ref="B80:J82"/>
    <mergeCell ref="K80:N82"/>
    <mergeCell ref="O80:R82"/>
    <mergeCell ref="S80:T82"/>
    <mergeCell ref="U80:U82"/>
    <mergeCell ref="B83:C85"/>
    <mergeCell ref="D83:D85"/>
    <mergeCell ref="E83:E85"/>
    <mergeCell ref="F83:F85"/>
    <mergeCell ref="S83:AA85"/>
    <mergeCell ref="AB83:AG83"/>
    <mergeCell ref="AI83:AQ85"/>
    <mergeCell ref="AR77:BB79"/>
    <mergeCell ref="AB78:AG78"/>
    <mergeCell ref="AB79:AG79"/>
    <mergeCell ref="G77:G79"/>
    <mergeCell ref="H77:H79"/>
    <mergeCell ref="I77:I79"/>
    <mergeCell ref="J77:J79"/>
    <mergeCell ref="K77:N79"/>
    <mergeCell ref="O77:R79"/>
    <mergeCell ref="BA74:BB76"/>
    <mergeCell ref="BC74:BC75"/>
    <mergeCell ref="BD74:BD75"/>
    <mergeCell ref="BE74:BF79"/>
    <mergeCell ref="AB75:AG75"/>
    <mergeCell ref="AB76:AG76"/>
    <mergeCell ref="AU74:AU76"/>
    <mergeCell ref="AV74:AV76"/>
    <mergeCell ref="AW74:AW76"/>
    <mergeCell ref="AX74:AX76"/>
    <mergeCell ref="AY74:AY76"/>
    <mergeCell ref="AZ74:AZ76"/>
    <mergeCell ref="AN74:AN76"/>
    <mergeCell ref="AO74:AO76"/>
    <mergeCell ref="AP74:AP76"/>
    <mergeCell ref="AQ74:AQ76"/>
    <mergeCell ref="AR74:AS76"/>
    <mergeCell ref="AT74:AT76"/>
    <mergeCell ref="AB74:AG74"/>
    <mergeCell ref="AH74:AH79"/>
    <mergeCell ref="AI74:AJ76"/>
    <mergeCell ref="AK74:AK76"/>
    <mergeCell ref="AL74:AL76"/>
    <mergeCell ref="AM74:AM76"/>
    <mergeCell ref="V74:V76"/>
    <mergeCell ref="W74:W76"/>
    <mergeCell ref="X74:X76"/>
    <mergeCell ref="Y74:Y76"/>
    <mergeCell ref="Z74:Z76"/>
    <mergeCell ref="AA74:AA76"/>
    <mergeCell ref="A74:A79"/>
    <mergeCell ref="B74:J76"/>
    <mergeCell ref="K74:N76"/>
    <mergeCell ref="O74:R76"/>
    <mergeCell ref="S74:T76"/>
    <mergeCell ref="U74:U76"/>
    <mergeCell ref="B77:C79"/>
    <mergeCell ref="D77:D79"/>
    <mergeCell ref="E77:E79"/>
    <mergeCell ref="F77:F79"/>
    <mergeCell ref="S77:AA79"/>
    <mergeCell ref="AB77:AG77"/>
    <mergeCell ref="AI77:AQ79"/>
    <mergeCell ref="AR71:BB73"/>
    <mergeCell ref="AB72:AG72"/>
    <mergeCell ref="AB73:AG73"/>
    <mergeCell ref="G71:G73"/>
    <mergeCell ref="H71:H73"/>
    <mergeCell ref="I71:I73"/>
    <mergeCell ref="J71:J73"/>
    <mergeCell ref="K71:N73"/>
    <mergeCell ref="O71:R73"/>
    <mergeCell ref="BA68:BB70"/>
    <mergeCell ref="BC68:BC69"/>
    <mergeCell ref="BD68:BD69"/>
    <mergeCell ref="BE68:BF73"/>
    <mergeCell ref="AB69:AG69"/>
    <mergeCell ref="AB70:AG70"/>
    <mergeCell ref="AU68:AU70"/>
    <mergeCell ref="AV68:AV70"/>
    <mergeCell ref="AW68:AW70"/>
    <mergeCell ref="AX68:AX70"/>
    <mergeCell ref="AY68:AY70"/>
    <mergeCell ref="AZ68:AZ70"/>
    <mergeCell ref="AN68:AN70"/>
    <mergeCell ref="AO68:AO70"/>
    <mergeCell ref="AP68:AP70"/>
    <mergeCell ref="AQ68:AQ70"/>
    <mergeCell ref="AR68:AS70"/>
    <mergeCell ref="AT68:AT70"/>
    <mergeCell ref="AB68:AG68"/>
    <mergeCell ref="AH68:AH73"/>
    <mergeCell ref="AI68:AJ70"/>
    <mergeCell ref="AK68:AK70"/>
    <mergeCell ref="AL68:AL70"/>
    <mergeCell ref="AM68:AM70"/>
    <mergeCell ref="V68:V70"/>
    <mergeCell ref="W68:W70"/>
    <mergeCell ref="X68:X70"/>
    <mergeCell ref="Y68:Y70"/>
    <mergeCell ref="Z68:Z70"/>
    <mergeCell ref="AA68:AA70"/>
    <mergeCell ref="A68:A73"/>
    <mergeCell ref="B68:J70"/>
    <mergeCell ref="K68:N70"/>
    <mergeCell ref="O68:R70"/>
    <mergeCell ref="S68:T70"/>
    <mergeCell ref="U68:U70"/>
    <mergeCell ref="B71:C73"/>
    <mergeCell ref="D71:D73"/>
    <mergeCell ref="E71:E73"/>
    <mergeCell ref="F71:F73"/>
    <mergeCell ref="S71:AA73"/>
    <mergeCell ref="AB71:AG71"/>
    <mergeCell ref="AI71:AQ73"/>
    <mergeCell ref="AR65:BB67"/>
    <mergeCell ref="AB66:AG66"/>
    <mergeCell ref="AB67:AG67"/>
    <mergeCell ref="G65:G67"/>
    <mergeCell ref="H65:H67"/>
    <mergeCell ref="I65:I67"/>
    <mergeCell ref="J65:J67"/>
    <mergeCell ref="K65:N67"/>
    <mergeCell ref="O65:R67"/>
    <mergeCell ref="BA62:BB64"/>
    <mergeCell ref="BC62:BC63"/>
    <mergeCell ref="BD62:BD63"/>
    <mergeCell ref="BE62:BF67"/>
    <mergeCell ref="AB63:AG63"/>
    <mergeCell ref="AB64:AG64"/>
    <mergeCell ref="AU62:AU64"/>
    <mergeCell ref="AV62:AV64"/>
    <mergeCell ref="AW62:AW64"/>
    <mergeCell ref="AX62:AX64"/>
    <mergeCell ref="AY62:AY64"/>
    <mergeCell ref="AZ62:AZ64"/>
    <mergeCell ref="AN62:AN64"/>
    <mergeCell ref="AO62:AO64"/>
    <mergeCell ref="AP62:AP64"/>
    <mergeCell ref="AQ62:AQ64"/>
    <mergeCell ref="AR62:AS64"/>
    <mergeCell ref="AT62:AT64"/>
    <mergeCell ref="AB62:AG62"/>
    <mergeCell ref="AH62:AH67"/>
    <mergeCell ref="AI62:AJ64"/>
    <mergeCell ref="AK62:AK64"/>
    <mergeCell ref="AL62:AL64"/>
    <mergeCell ref="AM62:AM64"/>
    <mergeCell ref="V62:V64"/>
    <mergeCell ref="W62:W64"/>
    <mergeCell ref="X62:X64"/>
    <mergeCell ref="Y62:Y64"/>
    <mergeCell ref="Z62:Z64"/>
    <mergeCell ref="AA62:AA64"/>
    <mergeCell ref="A62:A67"/>
    <mergeCell ref="B62:J64"/>
    <mergeCell ref="K62:N64"/>
    <mergeCell ref="O62:R64"/>
    <mergeCell ref="S62:T64"/>
    <mergeCell ref="U62:U64"/>
    <mergeCell ref="B65:C67"/>
    <mergeCell ref="D65:D67"/>
    <mergeCell ref="E65:E67"/>
    <mergeCell ref="F65:F67"/>
    <mergeCell ref="S65:AA67"/>
    <mergeCell ref="AB65:AG65"/>
    <mergeCell ref="AI65:AQ67"/>
    <mergeCell ref="AR59:BB61"/>
    <mergeCell ref="AB60:AG60"/>
    <mergeCell ref="AB61:AG61"/>
    <mergeCell ref="G59:G61"/>
    <mergeCell ref="H59:H61"/>
    <mergeCell ref="I59:I61"/>
    <mergeCell ref="J59:J61"/>
    <mergeCell ref="K59:N61"/>
    <mergeCell ref="O59:R61"/>
    <mergeCell ref="BA56:BB58"/>
    <mergeCell ref="BC56:BC57"/>
    <mergeCell ref="BD56:BD57"/>
    <mergeCell ref="BE56:BF61"/>
    <mergeCell ref="AB57:AG57"/>
    <mergeCell ref="AB58:AG58"/>
    <mergeCell ref="AU56:AU58"/>
    <mergeCell ref="AV56:AV58"/>
    <mergeCell ref="AW56:AW58"/>
    <mergeCell ref="AX56:AX58"/>
    <mergeCell ref="AY56:AY58"/>
    <mergeCell ref="AZ56:AZ58"/>
    <mergeCell ref="AN56:AN58"/>
    <mergeCell ref="AO56:AO58"/>
    <mergeCell ref="AP56:AP58"/>
    <mergeCell ref="AQ56:AQ58"/>
    <mergeCell ref="AR56:AS58"/>
    <mergeCell ref="AT56:AT58"/>
    <mergeCell ref="AB56:AG56"/>
    <mergeCell ref="AH56:AH61"/>
    <mergeCell ref="AI56:AJ58"/>
    <mergeCell ref="AK56:AK58"/>
    <mergeCell ref="AL56:AL58"/>
    <mergeCell ref="AM56:AM58"/>
    <mergeCell ref="V56:V58"/>
    <mergeCell ref="W56:W58"/>
    <mergeCell ref="X56:X58"/>
    <mergeCell ref="Y56:Y58"/>
    <mergeCell ref="Z56:Z58"/>
    <mergeCell ref="AA56:AA58"/>
    <mergeCell ref="A56:A61"/>
    <mergeCell ref="B56:J58"/>
    <mergeCell ref="K56:N58"/>
    <mergeCell ref="O56:R58"/>
    <mergeCell ref="S56:T58"/>
    <mergeCell ref="U56:U58"/>
    <mergeCell ref="B59:C61"/>
    <mergeCell ref="D59:D61"/>
    <mergeCell ref="E59:E61"/>
    <mergeCell ref="F59:F61"/>
    <mergeCell ref="S59:AA61"/>
    <mergeCell ref="AB59:AG59"/>
    <mergeCell ref="AI59:AQ61"/>
    <mergeCell ref="BD50:BD51"/>
    <mergeCell ref="BE50:BF55"/>
    <mergeCell ref="AB51:AG51"/>
    <mergeCell ref="AB52:AG52"/>
    <mergeCell ref="AU50:AU52"/>
    <mergeCell ref="AV50:AV52"/>
    <mergeCell ref="AW50:AW52"/>
    <mergeCell ref="AX50:AX52"/>
    <mergeCell ref="AY50:AY52"/>
    <mergeCell ref="AZ50:AZ52"/>
    <mergeCell ref="AN50:AN52"/>
    <mergeCell ref="AO50:AO52"/>
    <mergeCell ref="AP50:AP52"/>
    <mergeCell ref="AQ50:AQ52"/>
    <mergeCell ref="AR50:AS52"/>
    <mergeCell ref="AT50:AT52"/>
    <mergeCell ref="AB50:AG50"/>
    <mergeCell ref="AH50:AH55"/>
    <mergeCell ref="A50:A55"/>
    <mergeCell ref="B50:J52"/>
    <mergeCell ref="K50:N52"/>
    <mergeCell ref="O50:R52"/>
    <mergeCell ref="S50:T52"/>
    <mergeCell ref="U50:U52"/>
    <mergeCell ref="B53:C55"/>
    <mergeCell ref="D53:D55"/>
    <mergeCell ref="E53:E55"/>
    <mergeCell ref="F53:F55"/>
    <mergeCell ref="S53:AA55"/>
    <mergeCell ref="AB53:AG53"/>
    <mergeCell ref="AI53:AQ55"/>
    <mergeCell ref="AR53:BB55"/>
    <mergeCell ref="AB54:AG54"/>
    <mergeCell ref="AB55:AG55"/>
    <mergeCell ref="G53:G55"/>
    <mergeCell ref="H53:H55"/>
    <mergeCell ref="I53:I55"/>
    <mergeCell ref="J53:J55"/>
    <mergeCell ref="K53:N55"/>
    <mergeCell ref="O53:R55"/>
    <mergeCell ref="BA50:BB52"/>
    <mergeCell ref="AZ44:AZ46"/>
    <mergeCell ref="BA44:BB46"/>
    <mergeCell ref="BC44:BC45"/>
    <mergeCell ref="AA44:AA46"/>
    <mergeCell ref="U44:U46"/>
    <mergeCell ref="V44:V46"/>
    <mergeCell ref="W44:W46"/>
    <mergeCell ref="X44:X46"/>
    <mergeCell ref="Y44:Y46"/>
    <mergeCell ref="Z44:Z46"/>
    <mergeCell ref="AI50:AJ52"/>
    <mergeCell ref="AK50:AK52"/>
    <mergeCell ref="AL50:AL52"/>
    <mergeCell ref="AM50:AM52"/>
    <mergeCell ref="V50:V52"/>
    <mergeCell ref="W50:W52"/>
    <mergeCell ref="X50:X52"/>
    <mergeCell ref="Y50:Y52"/>
    <mergeCell ref="Z50:Z52"/>
    <mergeCell ref="AA50:AA52"/>
    <mergeCell ref="BC50:BC51"/>
    <mergeCell ref="AR44:AS46"/>
    <mergeCell ref="AB44:AG44"/>
    <mergeCell ref="AH44:AH49"/>
    <mergeCell ref="AI44:AJ46"/>
    <mergeCell ref="AK44:AK46"/>
    <mergeCell ref="AL44:AL46"/>
    <mergeCell ref="I47:I49"/>
    <mergeCell ref="J47:J49"/>
    <mergeCell ref="K47:N49"/>
    <mergeCell ref="O47:R49"/>
    <mergeCell ref="S47:AA49"/>
    <mergeCell ref="AB47:AG47"/>
    <mergeCell ref="AB48:AG48"/>
    <mergeCell ref="AB49:AG49"/>
    <mergeCell ref="B47:C49"/>
    <mergeCell ref="D47:D49"/>
    <mergeCell ref="E47:E49"/>
    <mergeCell ref="F47:F49"/>
    <mergeCell ref="G47:G49"/>
    <mergeCell ref="H47:H49"/>
    <mergeCell ref="AB42:AG42"/>
    <mergeCell ref="AB43:AG43"/>
    <mergeCell ref="A44:A49"/>
    <mergeCell ref="B44:J46"/>
    <mergeCell ref="K44:N46"/>
    <mergeCell ref="O44:R46"/>
    <mergeCell ref="S44:T46"/>
    <mergeCell ref="H41:H43"/>
    <mergeCell ref="I41:I43"/>
    <mergeCell ref="J41:J43"/>
    <mergeCell ref="K41:N43"/>
    <mergeCell ref="O41:R43"/>
    <mergeCell ref="S41:AA43"/>
    <mergeCell ref="B41:C43"/>
    <mergeCell ref="D41:D43"/>
    <mergeCell ref="E41:E43"/>
    <mergeCell ref="F41:F43"/>
    <mergeCell ref="G41:G43"/>
    <mergeCell ref="BC38:BC39"/>
    <mergeCell ref="AB38:AG38"/>
    <mergeCell ref="BD44:BD45"/>
    <mergeCell ref="BE44:BF49"/>
    <mergeCell ref="AB45:AG45"/>
    <mergeCell ref="AB46:AG46"/>
    <mergeCell ref="AI47:AQ49"/>
    <mergeCell ref="AR47:BB49"/>
    <mergeCell ref="AT44:AT46"/>
    <mergeCell ref="AU44:AU46"/>
    <mergeCell ref="AV44:AV46"/>
    <mergeCell ref="AW44:AW46"/>
    <mergeCell ref="AX44:AX46"/>
    <mergeCell ref="AY44:AY46"/>
    <mergeCell ref="AM44:AM46"/>
    <mergeCell ref="AN44:AN46"/>
    <mergeCell ref="AO44:AO46"/>
    <mergeCell ref="AP44:AP46"/>
    <mergeCell ref="AQ44:AQ46"/>
    <mergeCell ref="AB40:AG40"/>
    <mergeCell ref="AV38:AV40"/>
    <mergeCell ref="AW38:AW40"/>
    <mergeCell ref="AX38:AX40"/>
    <mergeCell ref="AY38:AY40"/>
    <mergeCell ref="AZ38:AZ40"/>
    <mergeCell ref="BA38:BB40"/>
    <mergeCell ref="AO38:AO40"/>
    <mergeCell ref="AP38:AP40"/>
    <mergeCell ref="AQ38:AQ40"/>
    <mergeCell ref="AR38:AS40"/>
    <mergeCell ref="AT38:AT40"/>
    <mergeCell ref="AU38:AU40"/>
    <mergeCell ref="AH38:AH43"/>
    <mergeCell ref="AI38:AJ40"/>
    <mergeCell ref="AK38:AK40"/>
    <mergeCell ref="AL38:AL40"/>
    <mergeCell ref="AM38:AM40"/>
    <mergeCell ref="AN38:AN40"/>
    <mergeCell ref="W38:W40"/>
    <mergeCell ref="X38:X40"/>
    <mergeCell ref="Y38:Y40"/>
    <mergeCell ref="Z38:Z40"/>
    <mergeCell ref="AA38:AA40"/>
    <mergeCell ref="AB41:AG41"/>
    <mergeCell ref="AI41:AQ43"/>
    <mergeCell ref="AR41:BB43"/>
    <mergeCell ref="A38:A43"/>
    <mergeCell ref="B38:J40"/>
    <mergeCell ref="K38:N40"/>
    <mergeCell ref="O38:R40"/>
    <mergeCell ref="S38:T40"/>
    <mergeCell ref="U38:U40"/>
    <mergeCell ref="V38:V40"/>
    <mergeCell ref="O35:R37"/>
    <mergeCell ref="S35:AA37"/>
    <mergeCell ref="AB35:AG35"/>
    <mergeCell ref="AI35:AQ37"/>
    <mergeCell ref="BE32:BF37"/>
    <mergeCell ref="AB33:AG33"/>
    <mergeCell ref="AB34:AG34"/>
    <mergeCell ref="B35:C37"/>
    <mergeCell ref="D35:D37"/>
    <mergeCell ref="E35:E37"/>
    <mergeCell ref="F35:F37"/>
    <mergeCell ref="G35:G37"/>
    <mergeCell ref="H35:H37"/>
    <mergeCell ref="I35:I37"/>
    <mergeCell ref="AX32:AX34"/>
    <mergeCell ref="AY32:AY34"/>
    <mergeCell ref="AZ32:AZ34"/>
    <mergeCell ref="BA32:BB34"/>
    <mergeCell ref="BC32:BC33"/>
    <mergeCell ref="BD32:BD33"/>
    <mergeCell ref="BD38:BD39"/>
    <mergeCell ref="BE38:BF43"/>
    <mergeCell ref="AB39:AG39"/>
    <mergeCell ref="B31:D31"/>
    <mergeCell ref="E31:F31"/>
    <mergeCell ref="G31:H31"/>
    <mergeCell ref="I31:J31"/>
    <mergeCell ref="S31:U31"/>
    <mergeCell ref="V31:W31"/>
    <mergeCell ref="AQ32:AQ34"/>
    <mergeCell ref="AR32:AS34"/>
    <mergeCell ref="AT32:AT34"/>
    <mergeCell ref="AU32:AU34"/>
    <mergeCell ref="AV32:AV34"/>
    <mergeCell ref="AW32:AW34"/>
    <mergeCell ref="AK32:AK34"/>
    <mergeCell ref="AL32:AL34"/>
    <mergeCell ref="AM32:AM34"/>
    <mergeCell ref="AN32:AN34"/>
    <mergeCell ref="AO32:AO34"/>
    <mergeCell ref="AP32:AP34"/>
    <mergeCell ref="Y32:Y34"/>
    <mergeCell ref="Z32:Z34"/>
    <mergeCell ref="AA32:AA34"/>
    <mergeCell ref="AB32:AG32"/>
    <mergeCell ref="AH32:AH37"/>
    <mergeCell ref="AI32:AJ34"/>
    <mergeCell ref="AR35:BB37"/>
    <mergeCell ref="AB36:AG36"/>
    <mergeCell ref="AB37:AG37"/>
    <mergeCell ref="J35:J37"/>
    <mergeCell ref="K35:N37"/>
    <mergeCell ref="A27:A31"/>
    <mergeCell ref="B27:J28"/>
    <mergeCell ref="K27:N28"/>
    <mergeCell ref="O27:R28"/>
    <mergeCell ref="S27:AA28"/>
    <mergeCell ref="AB27:AH30"/>
    <mergeCell ref="B29:J30"/>
    <mergeCell ref="K29:N31"/>
    <mergeCell ref="O29:R31"/>
    <mergeCell ref="S29:AA30"/>
    <mergeCell ref="BC31:BD31"/>
    <mergeCell ref="A32:A37"/>
    <mergeCell ref="B32:J34"/>
    <mergeCell ref="K32:N34"/>
    <mergeCell ref="O32:R34"/>
    <mergeCell ref="S32:T34"/>
    <mergeCell ref="U32:U34"/>
    <mergeCell ref="V32:V34"/>
    <mergeCell ref="W32:W34"/>
    <mergeCell ref="X32:X34"/>
    <mergeCell ref="AP31:AQ31"/>
    <mergeCell ref="AR31:AT31"/>
    <mergeCell ref="AU31:AV31"/>
    <mergeCell ref="AW31:AX31"/>
    <mergeCell ref="AY31:AZ31"/>
    <mergeCell ref="BA31:BB31"/>
    <mergeCell ref="X31:Y31"/>
    <mergeCell ref="Z31:AA31"/>
    <mergeCell ref="AB31:AH31"/>
    <mergeCell ref="AI31:AK31"/>
    <mergeCell ref="AL31:AM31"/>
    <mergeCell ref="AN31:AO31"/>
    <mergeCell ref="B24:R26"/>
    <mergeCell ref="S24:AA26"/>
    <mergeCell ref="AB24:BB26"/>
    <mergeCell ref="BC24:BF24"/>
    <mergeCell ref="BC25:BF25"/>
    <mergeCell ref="BC26:BF26"/>
    <mergeCell ref="AI14:AQ22"/>
    <mergeCell ref="AR14:BF22"/>
    <mergeCell ref="B15:C16"/>
    <mergeCell ref="D15:E16"/>
    <mergeCell ref="F15:G16"/>
    <mergeCell ref="H15:I16"/>
    <mergeCell ref="J15:K16"/>
    <mergeCell ref="L15:M16"/>
    <mergeCell ref="N15:O16"/>
    <mergeCell ref="B17:D18"/>
    <mergeCell ref="AI29:AQ29"/>
    <mergeCell ref="AR29:BB30"/>
    <mergeCell ref="BC29:BD29"/>
    <mergeCell ref="BE29:BF29"/>
    <mergeCell ref="AI30:AQ30"/>
    <mergeCell ref="BC30:BD30"/>
    <mergeCell ref="BE30:BF30"/>
    <mergeCell ref="AI27:AQ28"/>
    <mergeCell ref="AR27:AZ28"/>
    <mergeCell ref="BA27:BB27"/>
    <mergeCell ref="BC27:BD27"/>
    <mergeCell ref="BE27:BF28"/>
    <mergeCell ref="BA28:BB28"/>
    <mergeCell ref="BC28:BD28"/>
    <mergeCell ref="AY3:BF4"/>
    <mergeCell ref="O4:Q4"/>
    <mergeCell ref="O5:Q5"/>
    <mergeCell ref="AY5:BF12"/>
    <mergeCell ref="B6:G8"/>
    <mergeCell ref="B9:G11"/>
    <mergeCell ref="H9:Q11"/>
    <mergeCell ref="B12:Q14"/>
    <mergeCell ref="S12:AA13"/>
    <mergeCell ref="S14:AA22"/>
    <mergeCell ref="AB14:AH22"/>
    <mergeCell ref="E17:Q18"/>
    <mergeCell ref="B19:D20"/>
    <mergeCell ref="E19:G20"/>
    <mergeCell ref="H19:Q20"/>
    <mergeCell ref="H6:I8"/>
    <mergeCell ref="J6:K8"/>
    <mergeCell ref="L6:M8"/>
    <mergeCell ref="N6:O8"/>
    <mergeCell ref="P6:Q8"/>
    <mergeCell ref="S6:AW11"/>
    <mergeCell ref="B3:N5"/>
    <mergeCell ref="O3:Q3"/>
    <mergeCell ref="S3:AW5"/>
    <mergeCell ref="B21:D22"/>
    <mergeCell ref="E21:Q22"/>
  </mergeCells>
  <phoneticPr fontId="4"/>
  <dataValidations count="10">
    <dataValidation imeMode="halfKatakana" allowBlank="1" showInputMessage="1" showErrorMessage="1" sqref="K326:R328 K38:R40 K44:R46 K50:R52 K56:R58 K62:R64 K68:R70 K74:R76 K80:R82 K86:R88 K92:R94 K98:R100 K104:R106 K110:R112 K116:R118 K122:R124 K128:R130 K134:R136 K140:R142 K146:R148 K152:R154 K158:R160 K164:R166 K170:R172 K176:R178 K182:R184 K188:R190 K194:R196 K200:R202 K206:R208 K212:R214 K218:R220 K224:R226 K230:R232 K236:R238 K242:R244 K248:R250 K254:R256 K260:R262 K266:R268 K272:R274 K278:R280 K284:R286 K290:R292 K296:R298 K302:R304 K308:R310 K314:R316 K320:R322 K32:R34" xr:uid="{8AA594DE-B43C-456B-9E62-BFE9117A796B}"/>
    <dataValidation type="textLength" imeMode="disabled" operator="equal" allowBlank="1" showInputMessage="1" showErrorMessage="1" sqref="B326:J328 B38:J40 B44:J46 B50:J52 B56:J58 B62:J64 B68:J70 B74:J76 B80:J82 B86:J88 B92:J94 B98:J100 B104:J106 B110:J112 B116:J118 B122:J124 B128:J130 B134:J136 B140:J142 B146:J148 B152:J154 B158:J160 B164:J166 B170:J172 B176:J178 B182:J184 B188:J190 B194:J196 B200:J202 B206:J208 B212:J214 B218:J220 B224:J226 B230:J232 B236:J238 B242:J244 B248:J250 B254:J256 B260:J262 B266:J268 B272:J274 B278:J280 B284:J286 B290:J292 B296:J298 B302:J304 B308:J310 B314:J316 B320:J322 B32:J34" xr:uid="{8390FC93-235F-4FCD-972B-A9E5A00110A6}">
      <formula1>8</formula1>
    </dataValidation>
    <dataValidation type="whole" imeMode="disabled" allowBlank="1" showInputMessage="1" showErrorMessage="1" sqref="BA32:BB34 BA38:BB40 BA44:BB46 BA50:BB52 BA56:BB58 BA62:BB64 BA68:BB70 BA74:BB76 BA80:BB82 BA86:BB88 BA92:BB94 BA98:BB100 BA104:BB106 BA110:BB112 BA116:BB118 BA122:BB124 BA128:BB130 BA134:BB136 BA140:BB142 BA146:BB148 BA152:BB154 BA158:BB160 BA164:BB166 BA170:BB172 BA176:BB178 BA182:BB184 BA188:BB190 BA194:BB196 BA200:BB202 BA206:BB208 BA212:BB214 BA218:BB220 BA224:BB226 BA230:BB232 BA236:BB238 BA242:BB244 BA248:BB250 BA254:BB256 BA260:BB262 BA266:BB268 BA272:BB274 BA278:BB280 BA284:BB286 BA290:BB292 BA296:BB298 BA302:BB304 BA308:BB310 BA314:BB316 BA320:BB322 BA326:BB328" xr:uid="{2A0F9436-8338-41C2-AB04-C75BB3B72F84}">
      <formula1>0</formula1>
      <formula2>99</formula2>
    </dataValidation>
    <dataValidation type="list" imeMode="disabled" allowBlank="1" showInputMessage="1" sqref="D329:D331 D41:D43 D47:D49 D53:D55 D59:D61 D65:D67 D71:D73 D77:D79 D83:D85 D89:D91 D95:D97 D101:D103 D107:D109 D113:D115 D119:D121 D125:D127 D131:D133 D137:D139 D143:D145 D149:D151 D155:D157 D161:D163 D167:D169 D173:D175 D179:D181 D185:D187 D191:D193 D197:D199 D203:D205 D209:D211 D215:D217 D221:D223 D227:D229 D233:D235 D239:D241 D245:D247 D251:D253 D257:D259 D263:D265 D269:D271 D275:D277 D281:D283 D287:D289 D293:D295 D299:D301 D305:D307 D311:D313 D317:D319 D323:D325 D35:D37" xr:uid="{FA71513B-8A5D-4573-8B8B-0FC4763C5617}">
      <formula1>"3,4"</formula1>
    </dataValidation>
    <dataValidation type="list" imeMode="disabled" allowBlank="1" showInputMessage="1" sqref="U32:U34 AK32:AK34 AT32:AT34 U38:U40 U44:U46 U50:U52 U56:U58 U62:U64 U68:U70 U74:U76 U80:U82 U86:U88 U92:U94 U98:U100 U104:U106 U110:U112 U116:U118 U122:U124 U128:U130 U134:U136 U140:U142 U146:U148 U152:U154 U158:U160 U164:U166 U170:U172 U176:U178 U182:U184 U188:U190 U194:U196 U200:U202 U206:U208 U212:U214 U218:U220 U224:U226 U230:U232 U236:U238 U242:U244 U248:U250 U254:U256 U260:U262 U266:U268 U272:U274 U278:U280 U284:U286 U290:U292 U296:U298 U302:U304 U308:U310 U314:U316 U320:U322 U326:U328 AK38:AK40 AK44:AK46 AK50:AK52 AK56:AK58 AK62:AK64 AK68:AK70 AK74:AK76 AK80:AK82 AK86:AK88 AK92:AK94 AK98:AK100 AK104:AK106 AK110:AK112 AK116:AK118 AK122:AK124 AK128:AK130 AK134:AK136 AK140:AK142 AK146:AK148 AK152:AK154 AK158:AK160 AK164:AK166 AK170:AK172 AK176:AK178 AK182:AK184 AK188:AK190 AK194:AK196 AK200:AK202 AK206:AK208 AK212:AK214 AK218:AK220 AK224:AK226 AK230:AK232 AK236:AK238 AK242:AK244 AK248:AK250 AK254:AK256 AK260:AK262 AK266:AK268 AK272:AK274 AK278:AK280 AK284:AK286 AK290:AK292 AK296:AK298 AK302:AK304 AK308:AK310 AK314:AK316 AK320:AK322 AK326:AK328 AT38:AT40 AT44:AT46 AT50:AT52 AT56:AT58 AT62:AT64 AT68:AT70 AT74:AT76 AT80:AT82 AT86:AT88 AT92:AT94 AT98:AT100 AT104:AT106 AT110:AT112 AT116:AT118 AT122:AT124 AT128:AT130 AT134:AT136 AT140:AT142 AT146:AT148 AT152:AT154 AT158:AT160 AT164:AT166 AT170:AT172 AT176:AT178 AT182:AT184 AT188:AT190 AT194:AT196 AT200:AT202 AT206:AT208 AT212:AT214 AT218:AT220 AT224:AT226 AT230:AT232 AT236:AT238 AT242:AT244 AT248:AT250 AT254:AT256 AT260:AT262 AT266:AT268 AT272:AT274 AT278:AT280 AT284:AT286 AT290:AT292 AT296:AT298 AT302:AT304 AT308:AT310 AT314:AT316 AT320:AT322 AT326:AT328" xr:uid="{CCB4B053-2C27-485E-ABAF-2E22F7F132F5}">
      <formula1>",5"</formula1>
    </dataValidation>
    <dataValidation type="list" imeMode="disabled" allowBlank="1" showInputMessage="1" showErrorMessage="1" sqref="AH32:AH331" xr:uid="{1EAA2FC2-A03E-4CBB-88BB-5E8949E936AB}">
      <formula1>"1,2,3,4,5"</formula1>
    </dataValidation>
    <dataValidation type="whole" imeMode="disabled" allowBlank="1" showInputMessage="1" sqref="V32:AA34 AL32:AQ34 AU32:AZ34 E329:J331 V38:AA40 V44:AA46 V50:AA52 V56:AA58 V62:AA64 V68:AA70 V74:AA76 V80:AA82 V86:AA88 V92:AA94 V98:AA100 V104:AA106 V110:AA112 V116:AA118 V122:AA124 V128:AA130 V134:AA136 V140:AA142 V146:AA148 V152:AA154 V158:AA160 V164:AA166 V170:AA172 V176:AA178 V182:AA184 V188:AA190 V194:AA196 V200:AA202 V206:AA208 V212:AA214 V218:AA220 V224:AA226 V230:AA232 V236:AA238 V242:AA244 V248:AA250 V254:AA256 V260:AA262 V266:AA268 V272:AA274 V278:AA280 V284:AA286 V290:AA292 V296:AA298 V302:AA304 V308:AA310 V314:AA316 V320:AA322 V326:AA328 AL38:AQ40 AL44:AQ46 AL50:AQ52 AL56:AQ58 AL62:AQ64 AL68:AQ70 AL74:AQ76 AL80:AQ82 AL86:AQ88 AL92:AQ94 AL98:AQ100 AL104:AQ106 AL110:AQ112 AL116:AQ118 AL122:AQ124 AL128:AQ130 AL134:AQ136 AL140:AQ142 AL146:AQ148 AL152:AQ154 AL158:AQ160 AL164:AQ166 AL170:AQ172 AL176:AQ178 AL182:AQ184 AL188:AQ190 AL194:AQ196 AL200:AQ202 AL206:AQ208 AL212:AQ214 AL218:AQ220 AL224:AQ226 AL230:AQ232 AL236:AQ238 AL242:AQ244 AL248:AQ250 AL254:AQ256 AL260:AQ262 AL266:AQ268 AL272:AQ274 AL278:AQ280 AL284:AQ286 AL290:AQ292 AL296:AQ298 AL302:AQ304 AL308:AQ310 AL314:AQ316 AL320:AQ322 AL326:AQ328 AU38:AZ40 AU44:AZ46 AU50:AZ52 AU56:AZ58 AU62:AZ64 AU68:AZ70 AU74:AZ76 AU80:AZ82 AU86:AZ88 AU92:AZ94 AU98:AZ100 AU104:AZ106 AU110:AZ112 AU116:AZ118 AU122:AZ124 AU128:AZ130 AU134:AZ136 AU140:AZ142 AU146:AZ148 AU152:AZ154 AU158:AZ160 AU164:AZ166 AU170:AZ172 AU176:AZ178 AU182:AZ184 AU188:AZ190 AU194:AZ196 AU200:AZ202 AU206:AZ208 AU212:AZ214 AU218:AZ220 AU224:AZ226 AU230:AZ232 AU236:AZ238 AU242:AZ244 AU248:AZ250 AU254:AZ256 AU260:AZ262 AU266:AZ268 AU272:AZ274 AU278:AZ280 AU284:AZ286 AU290:AZ292 AU296:AZ298 AU302:AZ304 AU308:AZ310 AU314:AZ316 AU320:AZ322 AU326:AZ328 E41:J43 E47:J49 E53:J55 E59:J61 E65:J67 E71:J73 E77:J79 E83:J85 E89:J91 E95:J97 E101:J103 E107:J109 E113:J115 E119:J121 E125:J127 E131:J133 E137:J139 E143:J145 E149:J151 E155:J157 E161:J163 E167:J169 E173:J175 E179:J181 E185:J187 E191:J193 E197:J199 E203:J205 E209:J211 E215:J217 E221:J223 E227:J229 E233:J235 E239:J241 E245:J247 E251:J253 E257:J259 E263:J265 E269:J271 E275:J277 E281:J283 E287:J289 E293:J295 E299:J301 E305:J307 E311:J313 E317:J319 E323:J325 E35:J37" xr:uid="{38CE6C2D-BD46-4BB8-883B-00336931AAAD}">
      <formula1>0</formula1>
      <formula2>9</formula2>
    </dataValidation>
    <dataValidation imeMode="disabled" operator="equal" allowBlank="1" showInputMessage="1" showErrorMessage="1" sqref="H6:Q8" xr:uid="{6B1EE74E-EA07-45DD-9245-A0221A593F81}"/>
    <dataValidation imeMode="hiragana" allowBlank="1" showInputMessage="1" showErrorMessage="1" sqref="H9:Q11 AI329:BB331 AI35:BB37 K41:AA43 K47:AA49 K53:AA55 K59:AA61 K65:AA67 K71:AA73 K77:AA79 K83:AA85 K89:AA91 K95:AA97 K101:AA103 K107:AA109 K113:AA115 K119:AA121 K125:AA127 K131:AA133 K137:AA139 K143:AA145 K149:AA151 K155:AA157 K161:AA163 K167:AA169 K173:AA175 K179:AA181 K185:AA187 K191:AA193 K197:AA199 K203:AA205 K209:AA211 K215:AA217 K221:AA223 K227:AA229 K233:AA235 K239:AA241 K245:AA247 K251:AA253 K257:AA259 K263:AA265 K269:AA271 K275:AA277 K281:AA283 K287:AA289 K293:AA295 K299:AA301 K305:AA307 K311:AA313 K317:AA319 K323:AA325 K329:AA331 K35:AA37 AI47:BB49 AI53:BB55 AI59:BB61 AI65:BB67 AI71:BB73 AI77:BB79 AI83:BB85 AI89:BB91 AI95:BB97 AI101:BB103 AI107:BB109 AI113:BB115 AI119:BB121 AI125:BB127 AI131:BB133 AI137:BB139 AI143:BB145 AI149:BB151 AI155:BB157 AI161:BB163 AI167:BB169 AI173:BB175 AI179:BB181 AI185:BB187 AI191:BB193 AI197:BB199 AI203:BB205 AI209:BB211 AI215:BB217 AI221:BB223 AI227:BB229 AI233:BB235 AI239:BB241 AI245:BB247 AI251:BB253 AI257:BB259 AI263:BB265 AI269:BB271 AI275:BB277 AI281:BB283 AI287:BB289 AI293:BB295 AI299:BB301 AI305:BB307 AI311:BB313 AI317:BB319 AI323:BB325 AI41:BB43" xr:uid="{A4FF4587-B69C-42D0-B790-C6DD1A290F8D}"/>
    <dataValidation imeMode="disabled" allowBlank="1" showInputMessage="1" showErrorMessage="1" sqref="H15:I16 D15:E16 L15:M16" xr:uid="{B8E2D7B9-DBE1-4802-A8E0-4A2CDBD6B03F}"/>
  </dataValidations>
  <printOptions horizontalCentered="1"/>
  <pageMargins left="0.23622047244094491" right="0.23622047244094491" top="0.74803149606299213" bottom="0.74803149606299213" header="0.31496062992125984" footer="0.31496062992125984"/>
  <pageSetup paperSize="9" scale="94" fitToHeight="0" orientation="landscape" horizontalDpi="300" verticalDpi="300" r:id="rId1"/>
  <headerFooter>
    <oddFooter>&amp;R&amp;8愛知支部整理用[&amp;D]-&amp;P / &amp;N</oddFooter>
  </headerFooter>
  <rowBreaks count="9" manualBreakCount="9">
    <brk id="61" max="16383" man="1"/>
    <brk id="91" min="1" max="53" man="1"/>
    <brk id="121" max="53" man="1"/>
    <brk id="151" max="53" man="1"/>
    <brk id="181" max="53" man="1"/>
    <brk id="211" max="53" man="1"/>
    <brk id="241" max="53" man="1"/>
    <brk id="271" max="53" man="1"/>
    <brk id="301" max="5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①一括入力</vt:lpstr>
      <vt:lpstr>②（一括入力用）異動報告書</vt:lpstr>
      <vt:lpstr>注意事項</vt:lpstr>
      <vt:lpstr>記載例①一括入力</vt:lpstr>
      <vt:lpstr>記載例②（一括入力用）異動報告書</vt:lpstr>
      <vt:lpstr>T所属所</vt:lpstr>
      <vt:lpstr>（手書作成用）異動報告書</vt:lpstr>
      <vt:lpstr>'（手書作成用）異動報告書'!Print_Area</vt:lpstr>
      <vt:lpstr>'②（一括入力用）異動報告書'!Print_Area</vt:lpstr>
      <vt:lpstr>'記載例②（一括入力用）異動報告書'!Print_Area</vt:lpstr>
      <vt:lpstr>'（手書作成用）異動報告書'!Print_Titles</vt:lpstr>
      <vt:lpstr>'②（一括入力用）異動報告書'!Print_Titles</vt:lpstr>
      <vt:lpstr>'記載例②（一括入力用）異動報告書'!Print_Titles</vt:lpstr>
      <vt:lpstr>Q所属所マスタ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kyufu</dc:creator>
  <cp:lastPrinted>2025-12-19T02:17:41Z</cp:lastPrinted>
  <dcterms:created xsi:type="dcterms:W3CDTF">2015-06-05T18:19:34Z</dcterms:created>
  <dcterms:modified xsi:type="dcterms:W3CDTF">2026-01-15T02:09:43Z</dcterms:modified>
</cp:coreProperties>
</file>