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10.2.81.137\給付\★6峯尾\業務用\任継\様式\"/>
    </mc:Choice>
  </mc:AlternateContent>
  <xr:revisionPtr revIDLastSave="0" documentId="13_ncr:1_{5EB7AB61-1F33-4118-AF9D-DFE11A7C2CB5}" xr6:coauthVersionLast="47" xr6:coauthVersionMax="47" xr10:uidLastSave="{00000000-0000-0000-0000-000000000000}"/>
  <bookViews>
    <workbookView xWindow="-120" yWindow="-120" windowWidth="20730" windowHeight="11040" tabRatio="661" firstSheet="1" activeTab="1" xr2:uid="{00000000-000D-0000-FFFF-FFFF00000000}"/>
  </bookViews>
  <sheets>
    <sheet name="Sheet1" sheetId="32" state="hidden" r:id="rId1"/>
    <sheet name="任意継続掛金額試算票" sheetId="44" r:id="rId2"/>
    <sheet name="参考" sheetId="41" r:id="rId3"/>
  </sheets>
  <definedNames>
    <definedName name="_xlnm.Print_Area" localSheetId="1">任意継続掛金額試算票!$B$2:$BO$139</definedName>
    <definedName name="shimei_nm" localSheetId="0">Sheet1!$A$4</definedName>
    <definedName name="shokin_no" localSheetId="0">Sheet1!$A$3</definedName>
    <definedName name="shokin1_no" localSheetId="0">Sheet1!$B$3</definedName>
    <definedName name="shokin2_no" localSheetId="0">Sheet1!$C$3</definedName>
    <definedName name="shokin3_no" localSheetId="0">Sheet1!$D$3</definedName>
    <definedName name="shokin4_no" localSheetId="0">Sheet1!$E$3</definedName>
    <definedName name="shokin5_no" localSheetId="0">Sheet1!$F$3</definedName>
    <definedName name="shokin6_no" localSheetId="0">Sheet1!$G$3</definedName>
    <definedName name="shozm_cd" localSheetId="0">Sheet1!$A$1</definedName>
    <definedName name="shozm_rkj" localSheetId="0">Sheet1!$A$2</definedName>
    <definedName name="shozm1_cd" localSheetId="0">Sheet1!$B$1</definedName>
    <definedName name="shozm2_cd" localSheetId="0">Sheet1!$C$1</definedName>
    <definedName name="shozm3_cd" localSheetId="0">Sheet1!$D$1</definedName>
    <definedName name="shozm4_cd" localSheetId="0">Sheet1!$E$1</definedName>
    <definedName name="shozm5_cd" localSheetId="0">Sheet1!$F$1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V88" i="44" l="1"/>
  <c r="BU82" i="44"/>
  <c r="P89" i="44"/>
  <c r="P69" i="44"/>
  <c r="P63" i="44"/>
  <c r="P83" i="44" s="1"/>
  <c r="BU22" i="44"/>
  <c r="BU25" i="44" s="1"/>
  <c r="N15" i="44" l="1"/>
  <c r="O30" i="44"/>
  <c r="C47" i="44" s="1"/>
  <c r="AY69" i="44"/>
  <c r="AY89" i="44"/>
  <c r="BW113" i="44"/>
  <c r="BX113" i="44"/>
  <c r="BY113" i="44"/>
  <c r="BY115" i="44"/>
  <c r="BY117" i="44" s="1"/>
  <c r="BY119" i="44" s="1"/>
  <c r="BY121" i="44" s="1"/>
  <c r="BY123" i="44" s="1"/>
  <c r="BY125" i="44" s="1"/>
  <c r="BY127" i="44" s="1"/>
  <c r="BY129" i="44" s="1"/>
  <c r="BW115" i="44"/>
  <c r="BW117" i="44" s="1"/>
  <c r="BW119" i="44" s="1"/>
  <c r="BW121" i="44" s="1"/>
  <c r="BW123" i="44" s="1"/>
  <c r="BW125" i="44" s="1"/>
  <c r="BW127" i="44" s="1"/>
  <c r="BW129" i="44" s="1"/>
  <c r="BX115" i="44"/>
  <c r="BZ115" i="44"/>
  <c r="BZ117" i="44"/>
  <c r="BZ119" i="44"/>
  <c r="BZ121" i="44"/>
  <c r="BZ123" i="44"/>
  <c r="BZ125" i="44"/>
  <c r="BZ127" i="44"/>
  <c r="BZ129" i="44"/>
  <c r="BZ113" i="44"/>
  <c r="AE30" i="44"/>
  <c r="BU104" i="44"/>
  <c r="BV102" i="44" s="1"/>
  <c r="BU102" i="44"/>
  <c r="BV100" i="44" s="1"/>
  <c r="BU100" i="44"/>
  <c r="BV98" i="44" s="1"/>
  <c r="BU98" i="44"/>
  <c r="BV96" i="44" s="1"/>
  <c r="BU96" i="44"/>
  <c r="BV94" i="44" s="1"/>
  <c r="BU94" i="44"/>
  <c r="BV92" i="44" s="1"/>
  <c r="BU92" i="44"/>
  <c r="BV90" i="44" s="1"/>
  <c r="BU90" i="44"/>
  <c r="BU88" i="44"/>
  <c r="BV84" i="44"/>
  <c r="BU84" i="44"/>
  <c r="BV82" i="44" s="1"/>
  <c r="BV104" i="44"/>
  <c r="AB77" i="44"/>
  <c r="BX117" i="44" l="1"/>
  <c r="BX119" i="44" s="1"/>
  <c r="BX121" i="44" s="1"/>
  <c r="BX123" i="44" s="1"/>
  <c r="BX125" i="44" s="1"/>
  <c r="BX127" i="44" s="1"/>
  <c r="BX129" i="44" s="1"/>
  <c r="C37" i="44"/>
  <c r="AE89" i="44"/>
  <c r="C56" i="44"/>
  <c r="AE63" i="44"/>
  <c r="AE83" i="44"/>
  <c r="C76" i="44"/>
  <c r="AE69" i="44"/>
  <c r="AE27" i="44" l="1"/>
  <c r="AE25" i="44"/>
  <c r="AJ47" i="44"/>
  <c r="V51" i="44" s="1"/>
  <c r="G64" i="44" s="1"/>
  <c r="U64" i="44" l="1"/>
  <c r="AM64" i="44" s="1"/>
  <c r="G90" i="44"/>
  <c r="U90" i="44" s="1"/>
  <c r="AM90" i="44" s="1"/>
  <c r="G84" i="44"/>
  <c r="U84" i="44" s="1"/>
  <c r="AM84" i="44" s="1"/>
  <c r="G70" i="44"/>
  <c r="U70" i="44" s="1"/>
  <c r="AM70" i="4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kyousai</author>
  </authors>
  <commentList>
    <comment ref="O25" authorId="0" shapeId="0" xr:uid="{00000000-0006-0000-0100-000001000000}">
      <text>
        <r>
          <rPr>
            <b/>
            <sz val="9"/>
            <color indexed="81"/>
            <rFont val="ＭＳ Ｐゴシック"/>
            <family val="3"/>
            <charset val="128"/>
          </rPr>
          <t>等級と月額の一覧表は様式下部に記載しています。
※標準報酬は短期の等級を記載してください。</t>
        </r>
      </text>
    </comment>
  </commentList>
</comments>
</file>

<file path=xl/sharedStrings.xml><?xml version="1.0" encoding="utf-8"?>
<sst xmlns="http://schemas.openxmlformats.org/spreadsheetml/2006/main" count="166" uniqueCount="77">
  <si>
    <t>組合員氏名</t>
  </si>
  <si>
    <t>所属所コード</t>
  </si>
  <si>
    <t>組合員証番号</t>
  </si>
  <si>
    <t>～</t>
  </si>
  <si>
    <t>率</t>
  </si>
  <si>
    <t xml:space="preserve">z20015 </t>
  </si>
  <si>
    <t>z</t>
  </si>
  <si>
    <t>2</t>
  </si>
  <si>
    <t>0</t>
  </si>
  <si>
    <t>1</t>
  </si>
  <si>
    <t>5</t>
  </si>
  <si>
    <t>N0100</t>
  </si>
  <si>
    <t>N</t>
  </si>
  <si>
    <t>教育委員会事務局管理部総務課</t>
  </si>
  <si>
    <t>尾張　幸男</t>
  </si>
  <si>
    <t>平成</t>
    <rPh sb="0" eb="2">
      <t>ヘイセイ</t>
    </rPh>
    <phoneticPr fontId="2"/>
  </si>
  <si>
    <t>級</t>
    <rPh sb="0" eb="1">
      <t>キュウ</t>
    </rPh>
    <phoneticPr fontId="2"/>
  </si>
  <si>
    <t>月</t>
    <rPh sb="0" eb="1">
      <t>ツキ</t>
    </rPh>
    <phoneticPr fontId="2"/>
  </si>
  <si>
    <t>歳</t>
    <rPh sb="0" eb="1">
      <t>サイ</t>
    </rPh>
    <phoneticPr fontId="2"/>
  </si>
  <si>
    <t>円</t>
    <rPh sb="0" eb="1">
      <t>エン</t>
    </rPh>
    <phoneticPr fontId="2"/>
  </si>
  <si>
    <t>月額</t>
  </si>
  <si>
    <t>前納率</t>
    <phoneticPr fontId="2"/>
  </si>
  <si>
    <t>年額</t>
  </si>
  <si>
    <t>基礎給料</t>
  </si>
  <si>
    <t>日</t>
    <rPh sb="0" eb="1">
      <t>ニチ</t>
    </rPh>
    <phoneticPr fontId="2"/>
  </si>
  <si>
    <t>納入月</t>
    <rPh sb="0" eb="2">
      <t>ノウニュウ</t>
    </rPh>
    <rPh sb="2" eb="3">
      <t>ツキ</t>
    </rPh>
    <phoneticPr fontId="2"/>
  </si>
  <si>
    <t>退職日</t>
    <rPh sb="0" eb="2">
      <t>タイショク</t>
    </rPh>
    <rPh sb="2" eb="3">
      <t>ビ</t>
    </rPh>
    <phoneticPr fontId="2"/>
  </si>
  <si>
    <t>加入月</t>
    <rPh sb="0" eb="2">
      <t>カニュウ</t>
    </rPh>
    <rPh sb="2" eb="3">
      <t>ヅキ</t>
    </rPh>
    <phoneticPr fontId="2"/>
  </si>
  <si>
    <t>全て前納</t>
    <rPh sb="0" eb="1">
      <t>スベ</t>
    </rPh>
    <rPh sb="2" eb="4">
      <t>ゼンノウ</t>
    </rPh>
    <phoneticPr fontId="2"/>
  </si>
  <si>
    <t>前納（１＋残）</t>
    <rPh sb="0" eb="2">
      <t>ゼンノウ</t>
    </rPh>
    <rPh sb="5" eb="6">
      <t>ノコ</t>
    </rPh>
    <phoneticPr fontId="2"/>
  </si>
  <si>
    <t>前納（2＋残）</t>
    <rPh sb="0" eb="2">
      <t>ゼンノウ</t>
    </rPh>
    <rPh sb="5" eb="6">
      <t>ノコ</t>
    </rPh>
    <phoneticPr fontId="2"/>
  </si>
  <si>
    <t>網掛け部分に必要事項を入力してください。</t>
    <rPh sb="0" eb="2">
      <t>アミカ</t>
    </rPh>
    <rPh sb="3" eb="5">
      <t>ブブン</t>
    </rPh>
    <rPh sb="6" eb="8">
      <t>ヒツヨウ</t>
    </rPh>
    <rPh sb="8" eb="10">
      <t>ジコウ</t>
    </rPh>
    <rPh sb="11" eb="13">
      <t>ニュウリョク</t>
    </rPh>
    <phoneticPr fontId="2"/>
  </si>
  <si>
    <t>任意継続
資格取得日</t>
    <rPh sb="0" eb="2">
      <t>ニンイ</t>
    </rPh>
    <rPh sb="2" eb="4">
      <t>ケイゾク</t>
    </rPh>
    <rPh sb="5" eb="7">
      <t>シカク</t>
    </rPh>
    <rPh sb="7" eb="9">
      <t>シュトク</t>
    </rPh>
    <rPh sb="9" eb="10">
      <t>ビ</t>
    </rPh>
    <phoneticPr fontId="2"/>
  </si>
  <si>
    <t>標準報酬の等級</t>
    <rPh sb="0" eb="2">
      <t>ヒョウジュン</t>
    </rPh>
    <rPh sb="2" eb="4">
      <t>ホウシュウ</t>
    </rPh>
    <rPh sb="5" eb="7">
      <t>トウキュウ</t>
    </rPh>
    <phoneticPr fontId="2"/>
  </si>
  <si>
    <t>標準報酬月額</t>
    <rPh sb="0" eb="2">
      <t>ヒョウジュン</t>
    </rPh>
    <rPh sb="2" eb="4">
      <t>ホウシュウ</t>
    </rPh>
    <rPh sb="4" eb="6">
      <t>ゲツガク</t>
    </rPh>
    <phoneticPr fontId="2"/>
  </si>
  <si>
    <t>円が掛金の基礎額です。</t>
    <rPh sb="2" eb="4">
      <t>カケキン</t>
    </rPh>
    <rPh sb="5" eb="7">
      <t>キソ</t>
    </rPh>
    <rPh sb="7" eb="8">
      <t>ガク</t>
    </rPh>
    <phoneticPr fontId="2"/>
  </si>
  <si>
    <t>短期
掛金</t>
    <phoneticPr fontId="2"/>
  </si>
  <si>
    <t>等級</t>
    <rPh sb="0" eb="2">
      <t>トウキュウ</t>
    </rPh>
    <phoneticPr fontId="2"/>
  </si>
  <si>
    <t>標準報酬の等級、月額</t>
    <phoneticPr fontId="2"/>
  </si>
  <si>
    <t>参考</t>
    <rPh sb="0" eb="2">
      <t>サンコウ</t>
    </rPh>
    <phoneticPr fontId="2"/>
  </si>
  <si>
    <t>等  級</t>
    <rPh sb="0" eb="1">
      <t>ナド</t>
    </rPh>
    <rPh sb="3" eb="4">
      <t>キュウ</t>
    </rPh>
    <phoneticPr fontId="2"/>
  </si>
  <si>
    <t>報 酬 月 額</t>
    <rPh sb="0" eb="1">
      <t>ホウ</t>
    </rPh>
    <rPh sb="2" eb="3">
      <t>シュウ</t>
    </rPh>
    <rPh sb="4" eb="5">
      <t>ツキ</t>
    </rPh>
    <rPh sb="6" eb="7">
      <t>ガク</t>
    </rPh>
    <phoneticPr fontId="2"/>
  </si>
  <si>
    <t>円以上</t>
    <rPh sb="0" eb="1">
      <t>エン</t>
    </rPh>
    <rPh sb="1" eb="3">
      <t>イジョウ</t>
    </rPh>
    <phoneticPr fontId="2"/>
  </si>
  <si>
    <t>円未満</t>
    <rPh sb="0" eb="1">
      <t>エン</t>
    </rPh>
    <rPh sb="1" eb="3">
      <t>ミマン</t>
    </rPh>
    <phoneticPr fontId="2"/>
  </si>
  <si>
    <t>～</t>
    <phoneticPr fontId="2"/>
  </si>
  <si>
    <t>（円未満切捨て）</t>
    <phoneticPr fontId="2"/>
  </si>
  <si>
    <t>(円未満四捨五入）</t>
    <phoneticPr fontId="2"/>
  </si>
  <si>
    <t>介護
掛金</t>
    <phoneticPr fontId="2"/>
  </si>
  <si>
    <r>
      <t>月</t>
    </r>
    <r>
      <rPr>
        <b/>
        <sz val="11"/>
        <rFont val="ＭＳ ゴシック"/>
        <family val="3"/>
        <charset val="128"/>
      </rPr>
      <t>に掛金を納入する場合</t>
    </r>
    <rPh sb="0" eb="1">
      <t>ツキ</t>
    </rPh>
    <rPh sb="2" eb="4">
      <t>カケキン</t>
    </rPh>
    <rPh sb="5" eb="7">
      <t>ノウニュウ</t>
    </rPh>
    <rPh sb="9" eb="11">
      <t>バアイ</t>
    </rPh>
    <phoneticPr fontId="2"/>
  </si>
  <si>
    <r>
      <t>（参考）　標準報酬の等級・月額　一覧　</t>
    </r>
    <r>
      <rPr>
        <sz val="11"/>
        <color indexed="8"/>
        <rFont val="ＭＳ Ｐ明朝"/>
        <family val="1"/>
        <charset val="128"/>
      </rPr>
      <t>　（標準報酬の等級・月額は「標準報酬決定通知書」を確認してください。）</t>
    </r>
    <rPh sb="1" eb="3">
      <t>サンコウ</t>
    </rPh>
    <rPh sb="5" eb="7">
      <t>ヒョウジュン</t>
    </rPh>
    <rPh sb="7" eb="9">
      <t>ホウシュウ</t>
    </rPh>
    <rPh sb="10" eb="12">
      <t>トウキュウ</t>
    </rPh>
    <rPh sb="13" eb="15">
      <t>ゲツガク</t>
    </rPh>
    <rPh sb="16" eb="18">
      <t>イチラン</t>
    </rPh>
    <phoneticPr fontId="2"/>
  </si>
  <si>
    <t>年額</t>
    <phoneticPr fontId="2"/>
  </si>
  <si>
    <t>退職時
年齢</t>
    <rPh sb="0" eb="2">
      <t>タイショク</t>
    </rPh>
    <rPh sb="2" eb="3">
      <t>ジ</t>
    </rPh>
    <rPh sb="4" eb="6">
      <t>ネンレイ</t>
    </rPh>
    <phoneticPr fontId="2"/>
  </si>
  <si>
    <t>短期</t>
    <rPh sb="0" eb="2">
      <t>タンキ</t>
    </rPh>
    <phoneticPr fontId="2"/>
  </si>
  <si>
    <t>介護</t>
    <rPh sb="0" eb="2">
      <t>カイゴ</t>
    </rPh>
    <phoneticPr fontId="2"/>
  </si>
  <si>
    <t>年度</t>
    <rPh sb="0" eb="2">
      <t>ネンド</t>
    </rPh>
    <phoneticPr fontId="2"/>
  </si>
  <si>
    <t>次年度以降計算用</t>
    <rPh sb="0" eb="3">
      <t>ジネンド</t>
    </rPh>
    <rPh sb="3" eb="5">
      <t>イコウ</t>
    </rPh>
    <rPh sb="5" eb="8">
      <t>ケイサンヨウ</t>
    </rPh>
    <phoneticPr fontId="2"/>
  </si>
  <si>
    <t>状況</t>
    <rPh sb="0" eb="2">
      <t>ジョウキョウ</t>
    </rPh>
    <phoneticPr fontId="2"/>
  </si>
  <si>
    <t>掛金率（千分率）　と平均標準報酬月額</t>
    <rPh sb="0" eb="2">
      <t>カケキン</t>
    </rPh>
    <rPh sb="2" eb="3">
      <t>リツ</t>
    </rPh>
    <rPh sb="4" eb="7">
      <t>センブンリツ</t>
    </rPh>
    <rPh sb="10" eb="12">
      <t>ヘイキン</t>
    </rPh>
    <rPh sb="12" eb="14">
      <t>ヒョウジュン</t>
    </rPh>
    <rPh sb="14" eb="16">
      <t>ホウシュウ</t>
    </rPh>
    <rPh sb="16" eb="18">
      <t>ゲツガク</t>
    </rPh>
    <phoneticPr fontId="2"/>
  </si>
  <si>
    <t>平均標準報酬月額</t>
    <rPh sb="0" eb="2">
      <t>ヘイキン</t>
    </rPh>
    <rPh sb="2" eb="4">
      <t>ヒョウジュン</t>
    </rPh>
    <rPh sb="4" eb="6">
      <t>ホウシュウ</t>
    </rPh>
    <rPh sb="6" eb="8">
      <t>ゲツガク</t>
    </rPh>
    <phoneticPr fontId="2"/>
  </si>
  <si>
    <t>平均標準報酬月額</t>
    <phoneticPr fontId="2"/>
  </si>
  <si>
    <t>平成の次が決まったら年号と元年の西暦-１を平成の例に倣って記載。
入力項目の年号に、入力規則から新年号を追加。</t>
    <rPh sb="0" eb="2">
      <t>ヘイセイ</t>
    </rPh>
    <rPh sb="3" eb="4">
      <t>ツギ</t>
    </rPh>
    <rPh sb="5" eb="6">
      <t>キ</t>
    </rPh>
    <rPh sb="10" eb="12">
      <t>ネンゴウ</t>
    </rPh>
    <rPh sb="13" eb="15">
      <t>ガンネン</t>
    </rPh>
    <rPh sb="16" eb="18">
      <t>セイレキ</t>
    </rPh>
    <rPh sb="21" eb="23">
      <t>ヘイセイ</t>
    </rPh>
    <rPh sb="24" eb="25">
      <t>レイ</t>
    </rPh>
    <rPh sb="26" eb="27">
      <t>ナラ</t>
    </rPh>
    <rPh sb="29" eb="31">
      <t>キサイ</t>
    </rPh>
    <rPh sb="33" eb="35">
      <t>ニュウリョク</t>
    </rPh>
    <rPh sb="35" eb="37">
      <t>コウモク</t>
    </rPh>
    <rPh sb="38" eb="40">
      <t>ネンゴウ</t>
    </rPh>
    <rPh sb="42" eb="44">
      <t>ニュウリョク</t>
    </rPh>
    <rPh sb="44" eb="46">
      <t>キソク</t>
    </rPh>
    <rPh sb="48" eb="51">
      <t>シンネンゴウ</t>
    </rPh>
    <rPh sb="52" eb="54">
      <t>ツイカ</t>
    </rPh>
    <phoneticPr fontId="2"/>
  </si>
  <si>
    <t>任意継続掛金試算票　　（提出不要）</t>
    <rPh sb="6" eb="8">
      <t>シサン</t>
    </rPh>
    <rPh sb="8" eb="9">
      <t>ヒョウ</t>
    </rPh>
    <rPh sb="12" eb="14">
      <t>テイシュツ</t>
    </rPh>
    <rPh sb="14" eb="16">
      <t>フヨウ</t>
    </rPh>
    <phoneticPr fontId="2"/>
  </si>
  <si>
    <t>次年度の掛金率等は変更となる場合がありますので留意してください。</t>
    <rPh sb="9" eb="11">
      <t>ヘンコウ</t>
    </rPh>
    <rPh sb="14" eb="16">
      <t>バアイ</t>
    </rPh>
    <rPh sb="23" eb="25">
      <t>リュウイ</t>
    </rPh>
    <phoneticPr fontId="2"/>
  </si>
  <si>
    <t>短期掛金の口座へ納入</t>
    <rPh sb="2" eb="4">
      <t>カケキン</t>
    </rPh>
    <rPh sb="5" eb="7">
      <t>コウザ</t>
    </rPh>
    <rPh sb="8" eb="10">
      <t>ノウニュウ</t>
    </rPh>
    <phoneticPr fontId="2"/>
  </si>
  <si>
    <t>短期掛金の口座へ納入</t>
    <phoneticPr fontId="2"/>
  </si>
  <si>
    <t>掛金の納入について</t>
    <rPh sb="0" eb="2">
      <t>カケキン</t>
    </rPh>
    <rPh sb="3" eb="5">
      <t>ノウニュウ</t>
    </rPh>
    <phoneticPr fontId="2"/>
  </si>
  <si>
    <r>
      <rPr>
        <b/>
        <sz val="16"/>
        <rFont val="ＭＳ ゴシック"/>
        <family val="3"/>
        <charset val="128"/>
      </rPr>
      <t>Ａ</t>
    </r>
    <r>
      <rPr>
        <sz val="11"/>
        <rFont val="ＭＳ ゴシック"/>
        <family val="3"/>
        <charset val="128"/>
      </rPr>
      <t>　退職時の標準報酬月額</t>
    </r>
    <rPh sb="6" eb="8">
      <t>ヒョウジュン</t>
    </rPh>
    <rPh sb="8" eb="10">
      <t>ホウシュウ</t>
    </rPh>
    <rPh sb="10" eb="12">
      <t>ゲツガク</t>
    </rPh>
    <phoneticPr fontId="2"/>
  </si>
  <si>
    <r>
      <rPr>
        <b/>
        <sz val="16"/>
        <rFont val="ＭＳ ゴシック"/>
        <family val="3"/>
        <charset val="128"/>
      </rPr>
      <t>Ｂ</t>
    </r>
    <r>
      <rPr>
        <sz val="11"/>
        <rFont val="ＭＳ ゴシック"/>
        <family val="3"/>
        <charset val="128"/>
      </rPr>
      <t>　全組合員の平均標準報酬月額</t>
    </r>
    <rPh sb="2" eb="3">
      <t>ゼン</t>
    </rPh>
    <rPh sb="3" eb="6">
      <t>クミアイイン</t>
    </rPh>
    <rPh sb="9" eb="11">
      <t>ヒョウジュン</t>
    </rPh>
    <rPh sb="11" eb="13">
      <t>ホウシュウ</t>
    </rPh>
    <rPh sb="13" eb="15">
      <t>ゲツガク</t>
    </rPh>
    <phoneticPr fontId="2"/>
  </si>
  <si>
    <t>ＡとＢのうちいずれか少ない額</t>
    <phoneticPr fontId="2"/>
  </si>
  <si>
    <t>資格取得日（西暦）</t>
    <rPh sb="0" eb="2">
      <t>シカク</t>
    </rPh>
    <rPh sb="2" eb="5">
      <t>シュトクビ</t>
    </rPh>
    <rPh sb="6" eb="8">
      <t>セイレキ</t>
    </rPh>
    <phoneticPr fontId="2"/>
  </si>
  <si>
    <t>資格取得日（和暦）</t>
    <rPh sb="0" eb="2">
      <t>シカク</t>
    </rPh>
    <rPh sb="2" eb="5">
      <t>シュトクビ</t>
    </rPh>
    <rPh sb="6" eb="8">
      <t>ワレキ</t>
    </rPh>
    <phoneticPr fontId="2"/>
  </si>
  <si>
    <t xml:space="preserve">所属所名 </t>
    <phoneticPr fontId="2"/>
  </si>
  <si>
    <r>
      <t>月中</t>
    </r>
    <r>
      <rPr>
        <b/>
        <sz val="11"/>
        <rFont val="ＭＳ ゴシック"/>
        <family val="3"/>
        <charset val="128"/>
      </rPr>
      <t>に掛金を納入する場合</t>
    </r>
    <rPh sb="0" eb="1">
      <t>ツキ</t>
    </rPh>
    <rPh sb="1" eb="2">
      <t>チュウ</t>
    </rPh>
    <rPh sb="3" eb="5">
      <t>カケキン</t>
    </rPh>
    <rPh sb="6" eb="8">
      <t>ノウニュウ</t>
    </rPh>
    <rPh sb="10" eb="12">
      <t>バアイ</t>
    </rPh>
    <phoneticPr fontId="2"/>
  </si>
  <si>
    <t>令和</t>
  </si>
  <si>
    <t>令和</t>
    <rPh sb="0" eb="2">
      <t>レイワ</t>
    </rPh>
    <phoneticPr fontId="2"/>
  </si>
  <si>
    <t>令和４年１０月～</t>
    <rPh sb="0" eb="2">
      <t>レイワ</t>
    </rPh>
    <rPh sb="3" eb="4">
      <t>ネン</t>
    </rPh>
    <rPh sb="6" eb="7">
      <t>ガツ</t>
    </rPh>
    <phoneticPr fontId="2"/>
  </si>
  <si>
    <t>年</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</si>
</sst>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_ "/>
    <numFmt numFmtId="177" formatCode="####"/>
    <numFmt numFmtId="178" formatCode="###,###&quot;円&quot;\ "/>
    <numFmt numFmtId="179" formatCode="0.0000000_ "/>
    <numFmt numFmtId="180" formatCode="[$-411]ggge&quot;年&quot;m&quot;月&quot;d&quot;日&quot;;@"/>
    <numFmt numFmtId="181" formatCode="[$-411]ge\.m\.d;@"/>
    <numFmt numFmtId="182" formatCode="0_);[Red]\(0\)"/>
    <numFmt numFmtId="183" formatCode="0.00_ "/>
    <numFmt numFmtId="184" formatCode="00000"/>
    <numFmt numFmtId="185" formatCode="000000"/>
    <numFmt numFmtId="186" formatCode="0.000"/>
    <numFmt numFmtId="187" formatCode="0&quot;年度掛金額の算出&quot;"/>
    <numFmt numFmtId="188" formatCode="&quot;平成&quot;00&quot;年度の掛金率等は未定です。_x000a_試算額は前年度の掛金率等に基づく目安です。&quot;"/>
    <numFmt numFmtId="189" formatCode="&quot;平成&quot;00&quot;年度の掛金率等は未定です。&quot;"/>
    <numFmt numFmtId="190" formatCode="0&quot;年度の掛金率等は未定です。&quot;"/>
  </numFmts>
  <fonts count="34" x14ac:knownFonts="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0"/>
      <name val="ＭＳ 明朝"/>
      <family val="1"/>
      <charset val="128"/>
    </font>
    <font>
      <sz val="10"/>
      <name val="ＭＳ ゴシック"/>
      <family val="3"/>
      <charset val="128"/>
    </font>
    <font>
      <sz val="11"/>
      <name val="ＭＳ 明朝"/>
      <family val="1"/>
      <charset val="128"/>
    </font>
    <font>
      <sz val="11"/>
      <name val="ＭＳ ゴシック"/>
      <family val="3"/>
      <charset val="128"/>
    </font>
    <font>
      <sz val="6"/>
      <name val="ＭＳ ゴシック"/>
      <family val="3"/>
      <charset val="128"/>
    </font>
    <font>
      <sz val="11"/>
      <color indexed="10"/>
      <name val="ＭＳ Ｐゴシック"/>
      <family val="3"/>
      <charset val="128"/>
    </font>
    <font>
      <b/>
      <sz val="12"/>
      <color indexed="10"/>
      <name val="ＭＳ 明朝"/>
      <family val="1"/>
      <charset val="128"/>
    </font>
    <font>
      <b/>
      <sz val="11"/>
      <name val="ＭＳ 明朝"/>
      <family val="1"/>
      <charset val="128"/>
    </font>
    <font>
      <sz val="9"/>
      <name val="ＭＳ ゴシック"/>
      <family val="3"/>
      <charset val="128"/>
    </font>
    <font>
      <b/>
      <sz val="11"/>
      <color indexed="10"/>
      <name val="ＭＳ ゴシック"/>
      <family val="3"/>
      <charset val="128"/>
    </font>
    <font>
      <b/>
      <sz val="11"/>
      <name val="ＭＳ ゴシック"/>
      <family val="3"/>
      <charset val="128"/>
    </font>
    <font>
      <b/>
      <sz val="11"/>
      <color indexed="10"/>
      <name val="ＭＳ 明朝"/>
      <family val="1"/>
      <charset val="128"/>
    </font>
    <font>
      <b/>
      <sz val="12"/>
      <name val="ＭＳ 明朝"/>
      <family val="1"/>
      <charset val="128"/>
    </font>
    <font>
      <b/>
      <sz val="11"/>
      <name val="ＭＳ Ｐゴシック"/>
      <family val="3"/>
      <charset val="128"/>
    </font>
    <font>
      <sz val="8"/>
      <color indexed="10"/>
      <name val="ＭＳ 明朝"/>
      <family val="1"/>
      <charset val="128"/>
    </font>
    <font>
      <sz val="11"/>
      <color indexed="8"/>
      <name val="ＭＳ Ｐゴシック"/>
      <family val="3"/>
      <charset val="128"/>
    </font>
    <font>
      <b/>
      <sz val="14"/>
      <name val="ＭＳ Ｐゴシック"/>
      <family val="3"/>
      <charset val="128"/>
    </font>
    <font>
      <b/>
      <sz val="16"/>
      <name val="ＭＳ 明朝"/>
      <family val="1"/>
      <charset val="128"/>
    </font>
    <font>
      <b/>
      <sz val="12"/>
      <name val="ＭＳ ゴシック"/>
      <family val="3"/>
      <charset val="128"/>
    </font>
    <font>
      <b/>
      <sz val="16"/>
      <name val="ＭＳ ゴシック"/>
      <family val="3"/>
      <charset val="128"/>
    </font>
    <font>
      <b/>
      <sz val="16"/>
      <color indexed="10"/>
      <name val="ＭＳ ゴシック"/>
      <family val="3"/>
      <charset val="128"/>
    </font>
    <font>
      <sz val="12"/>
      <name val="ＭＳ ゴシック"/>
      <family val="3"/>
      <charset val="128"/>
    </font>
    <font>
      <b/>
      <sz val="14"/>
      <color indexed="10"/>
      <name val="ＭＳ ゴシック"/>
      <family val="3"/>
      <charset val="128"/>
    </font>
    <font>
      <sz val="11"/>
      <color indexed="8"/>
      <name val="ＭＳ Ｐ明朝"/>
      <family val="1"/>
      <charset val="128"/>
    </font>
    <font>
      <b/>
      <sz val="11"/>
      <color indexed="8"/>
      <name val="ＭＳ Ｐ明朝"/>
      <family val="1"/>
      <charset val="128"/>
    </font>
    <font>
      <b/>
      <sz val="10"/>
      <color indexed="10"/>
      <name val="ＭＳ 明朝"/>
      <family val="1"/>
      <charset val="128"/>
    </font>
    <font>
      <b/>
      <sz val="14"/>
      <name val="ＭＳ ゴシック"/>
      <family val="3"/>
      <charset val="128"/>
    </font>
    <font>
      <b/>
      <sz val="9"/>
      <color indexed="81"/>
      <name val="ＭＳ Ｐゴシック"/>
      <family val="3"/>
      <charset val="128"/>
    </font>
    <font>
      <sz val="10"/>
      <name val="ＭＳ Ｐゴシック"/>
      <family val="3"/>
      <charset val="128"/>
    </font>
    <font>
      <sz val="11"/>
      <color rgb="FFFF0000"/>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theme="0"/>
        <bgColor indexed="64"/>
      </patternFill>
    </fill>
    <fill>
      <patternFill patternType="solid">
        <fgColor rgb="FFCCFFFF"/>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medium">
        <color rgb="FFFF0000"/>
      </left>
      <right style="thin">
        <color indexed="64"/>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indexed="64"/>
      </left>
      <right style="thin">
        <color indexed="64"/>
      </right>
      <top style="medium">
        <color rgb="FFFF0000"/>
      </top>
      <bottom style="thin">
        <color indexed="64"/>
      </bottom>
      <diagonal/>
    </border>
    <border>
      <left style="thin">
        <color indexed="64"/>
      </left>
      <right style="medium">
        <color rgb="FFFF0000"/>
      </right>
      <top style="thin">
        <color indexed="64"/>
      </top>
      <bottom style="thin">
        <color indexed="64"/>
      </bottom>
      <diagonal/>
    </border>
    <border>
      <left style="thin">
        <color indexed="64"/>
      </left>
      <right style="medium">
        <color rgb="FFFF0000"/>
      </right>
      <top style="thin">
        <color indexed="64"/>
      </top>
      <bottom style="medium">
        <color rgb="FFFF0000"/>
      </bottom>
      <diagonal/>
    </border>
    <border>
      <left style="medium">
        <color rgb="FFFF0000"/>
      </left>
      <right style="thin">
        <color indexed="64"/>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s>
  <cellStyleXfs count="4">
    <xf numFmtId="0" fontId="0" fillId="0" borderId="0"/>
    <xf numFmtId="38" fontId="1" fillId="0" borderId="0" applyFont="0" applyFill="0" applyBorder="0" applyAlignment="0" applyProtection="0"/>
    <xf numFmtId="0" fontId="19" fillId="0" borderId="0">
      <alignment vertical="center"/>
    </xf>
    <xf numFmtId="0" fontId="1" fillId="0" borderId="0">
      <alignment vertical="center"/>
    </xf>
  </cellStyleXfs>
  <cellXfs count="406">
    <xf numFmtId="0" fontId="0" fillId="0" borderId="0" xfId="0"/>
    <xf numFmtId="0" fontId="0" fillId="2" borderId="0" xfId="0" applyFill="1" applyAlignment="1">
      <alignment vertical="center"/>
    </xf>
    <xf numFmtId="0" fontId="0" fillId="2" borderId="0" xfId="0" applyFill="1"/>
    <xf numFmtId="0" fontId="7" fillId="0" borderId="1" xfId="3" applyFont="1" applyBorder="1" applyAlignment="1">
      <alignment horizontal="left" vertical="center"/>
    </xf>
    <xf numFmtId="0" fontId="7" fillId="0" borderId="0" xfId="3" applyFont="1" applyAlignment="1">
      <alignment horizontal="left" vertical="center"/>
    </xf>
    <xf numFmtId="0" fontId="0" fillId="2" borderId="0" xfId="0" applyFill="1" applyAlignment="1">
      <alignment horizontal="center" vertical="center"/>
    </xf>
    <xf numFmtId="0" fontId="6" fillId="2" borderId="0" xfId="0" applyFont="1" applyFill="1" applyBorder="1" applyAlignment="1" applyProtection="1">
      <alignment horizontal="center" vertical="center"/>
    </xf>
    <xf numFmtId="0" fontId="3" fillId="2" borderId="0" xfId="0" applyFont="1" applyFill="1" applyBorder="1" applyAlignment="1" applyProtection="1">
      <alignment vertical="center"/>
    </xf>
    <xf numFmtId="0" fontId="6" fillId="2" borderId="0" xfId="0" applyFont="1" applyFill="1" applyAlignment="1" applyProtection="1">
      <alignment vertical="center"/>
    </xf>
    <xf numFmtId="0" fontId="6" fillId="2" borderId="0" xfId="0" applyFont="1" applyFill="1" applyBorder="1" applyAlignment="1" applyProtection="1">
      <alignment vertical="center"/>
    </xf>
    <xf numFmtId="0" fontId="8" fillId="2" borderId="0" xfId="0" applyFont="1" applyFill="1" applyBorder="1" applyAlignment="1" applyProtection="1">
      <alignment horizontal="left" vertical="center" shrinkToFit="1"/>
    </xf>
    <xf numFmtId="0" fontId="11" fillId="2" borderId="0" xfId="0" applyFont="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181" fontId="15" fillId="2" borderId="0" xfId="0" applyNumberFormat="1" applyFont="1" applyFill="1" applyBorder="1" applyAlignment="1" applyProtection="1">
      <alignment horizontal="center" vertical="center" shrinkToFit="1"/>
    </xf>
    <xf numFmtId="181" fontId="6" fillId="2" borderId="0" xfId="0" applyNumberFormat="1" applyFont="1" applyFill="1" applyBorder="1" applyAlignment="1" applyProtection="1">
      <alignment horizontal="center" vertical="center" shrinkToFit="1"/>
    </xf>
    <xf numFmtId="49" fontId="6" fillId="2" borderId="0" xfId="0" applyNumberFormat="1" applyFont="1" applyFill="1" applyBorder="1" applyAlignment="1" applyProtection="1">
      <alignment horizontal="center" vertical="center"/>
    </xf>
    <xf numFmtId="177" fontId="6" fillId="2" borderId="0" xfId="0" applyNumberFormat="1" applyFont="1" applyFill="1" applyBorder="1" applyAlignment="1" applyProtection="1">
      <alignment horizontal="center" vertical="center"/>
    </xf>
    <xf numFmtId="177" fontId="6" fillId="2" borderId="2" xfId="0" applyNumberFormat="1" applyFont="1" applyFill="1" applyBorder="1" applyAlignment="1" applyProtection="1">
      <alignment horizontal="center" vertical="center"/>
    </xf>
    <xf numFmtId="0" fontId="6" fillId="2" borderId="2" xfId="0" applyFont="1" applyFill="1" applyBorder="1" applyAlignment="1" applyProtection="1">
      <alignment vertical="center"/>
    </xf>
    <xf numFmtId="0" fontId="6" fillId="2" borderId="3" xfId="0" applyFont="1" applyFill="1" applyBorder="1" applyAlignment="1" applyProtection="1">
      <alignment vertical="center"/>
    </xf>
    <xf numFmtId="0" fontId="6" fillId="2" borderId="4" xfId="0" applyFont="1" applyFill="1" applyBorder="1" applyAlignment="1" applyProtection="1">
      <alignment vertical="center"/>
    </xf>
    <xf numFmtId="0" fontId="6" fillId="2" borderId="5" xfId="0" applyFont="1" applyFill="1" applyBorder="1" applyAlignment="1" applyProtection="1">
      <alignment vertical="center"/>
    </xf>
    <xf numFmtId="0" fontId="6" fillId="2" borderId="6" xfId="0" applyFont="1" applyFill="1" applyBorder="1" applyAlignment="1" applyProtection="1">
      <alignment vertical="center"/>
    </xf>
    <xf numFmtId="0" fontId="6" fillId="2" borderId="7" xfId="0" applyFont="1" applyFill="1" applyBorder="1" applyAlignment="1" applyProtection="1">
      <alignment vertical="center"/>
    </xf>
    <xf numFmtId="0" fontId="6" fillId="2" borderId="8" xfId="0" applyFont="1" applyFill="1" applyBorder="1" applyAlignment="1" applyProtection="1">
      <alignment horizontal="center" vertical="center"/>
    </xf>
    <xf numFmtId="0" fontId="7" fillId="2" borderId="0" xfId="0" applyFont="1" applyFill="1" applyBorder="1" applyAlignment="1" applyProtection="1">
      <alignment horizontal="center" vertical="center" wrapText="1"/>
    </xf>
    <xf numFmtId="178" fontId="7" fillId="2" borderId="9" xfId="0" applyNumberFormat="1" applyFont="1" applyFill="1" applyBorder="1" applyAlignment="1" applyProtection="1">
      <alignment vertical="center" wrapText="1"/>
    </xf>
    <xf numFmtId="178" fontId="7" fillId="2" borderId="10" xfId="0" applyNumberFormat="1" applyFont="1" applyFill="1" applyBorder="1" applyAlignment="1" applyProtection="1">
      <alignment vertical="center" wrapText="1"/>
    </xf>
    <xf numFmtId="178" fontId="7" fillId="2" borderId="11" xfId="0" applyNumberFormat="1" applyFont="1" applyFill="1" applyBorder="1" applyAlignment="1" applyProtection="1">
      <alignment vertical="center" wrapText="1"/>
    </xf>
    <xf numFmtId="0" fontId="5" fillId="2" borderId="10" xfId="0" applyFont="1" applyFill="1" applyBorder="1" applyAlignment="1" applyProtection="1">
      <alignment vertical="center" wrapText="1"/>
    </xf>
    <xf numFmtId="0" fontId="5" fillId="2" borderId="11" xfId="0" applyFont="1" applyFill="1" applyBorder="1" applyAlignment="1" applyProtection="1">
      <alignment vertical="center" wrapText="1"/>
    </xf>
    <xf numFmtId="0" fontId="5" fillId="2" borderId="9" xfId="0" applyFont="1" applyFill="1" applyBorder="1" applyAlignment="1" applyProtection="1">
      <alignment vertical="center" wrapText="1"/>
    </xf>
    <xf numFmtId="178" fontId="7" fillId="2" borderId="12" xfId="0" applyNumberFormat="1" applyFont="1" applyFill="1" applyBorder="1" applyAlignment="1" applyProtection="1">
      <alignment vertical="center" wrapText="1"/>
    </xf>
    <xf numFmtId="178" fontId="7" fillId="2" borderId="8" xfId="0" applyNumberFormat="1" applyFont="1" applyFill="1" applyBorder="1" applyAlignment="1" applyProtection="1">
      <alignment vertical="center" wrapText="1"/>
    </xf>
    <xf numFmtId="178" fontId="7" fillId="2" borderId="13" xfId="0" applyNumberFormat="1" applyFont="1" applyFill="1" applyBorder="1" applyAlignment="1" applyProtection="1">
      <alignment vertical="center" wrapText="1"/>
    </xf>
    <xf numFmtId="0" fontId="0" fillId="2" borderId="7" xfId="0" applyFill="1" applyBorder="1" applyAlignment="1" applyProtection="1">
      <alignment vertical="center"/>
    </xf>
    <xf numFmtId="0" fontId="0" fillId="2" borderId="0" xfId="0" applyFill="1" applyBorder="1" applyAlignment="1" applyProtection="1">
      <alignment horizontal="center" vertical="center"/>
    </xf>
    <xf numFmtId="0" fontId="7" fillId="2" borderId="7" xfId="0" applyFont="1" applyFill="1" applyBorder="1" applyAlignment="1" applyProtection="1">
      <alignment vertical="center"/>
    </xf>
    <xf numFmtId="0" fontId="7" fillId="2" borderId="0" xfId="0" applyFont="1" applyFill="1" applyBorder="1" applyAlignment="1" applyProtection="1">
      <alignment vertical="center"/>
    </xf>
    <xf numFmtId="0" fontId="6" fillId="2" borderId="9" xfId="0" applyFont="1" applyFill="1" applyBorder="1" applyAlignment="1" applyProtection="1">
      <alignment vertical="center"/>
    </xf>
    <xf numFmtId="0" fontId="6" fillId="2" borderId="10" xfId="0" applyFont="1" applyFill="1" applyBorder="1" applyAlignment="1" applyProtection="1">
      <alignment vertical="center"/>
    </xf>
    <xf numFmtId="0" fontId="6" fillId="2" borderId="14" xfId="0" applyFont="1" applyFill="1" applyBorder="1" applyAlignment="1" applyProtection="1">
      <alignment vertical="center"/>
    </xf>
    <xf numFmtId="0" fontId="6" fillId="2" borderId="15" xfId="0" applyFont="1" applyFill="1" applyBorder="1" applyAlignment="1" applyProtection="1">
      <alignment vertical="center"/>
    </xf>
    <xf numFmtId="0" fontId="6" fillId="2" borderId="11" xfId="0" applyFont="1" applyFill="1" applyBorder="1" applyAlignment="1" applyProtection="1">
      <alignment vertical="center"/>
    </xf>
    <xf numFmtId="38" fontId="6" fillId="2" borderId="15" xfId="1" applyFont="1" applyFill="1" applyBorder="1" applyAlignment="1" applyProtection="1">
      <alignment vertical="center"/>
    </xf>
    <xf numFmtId="38" fontId="6" fillId="2" borderId="7" xfId="1" applyFont="1" applyFill="1" applyBorder="1" applyAlignment="1" applyProtection="1">
      <alignment vertical="center"/>
    </xf>
    <xf numFmtId="0" fontId="7" fillId="2" borderId="15" xfId="0" applyFont="1" applyFill="1" applyBorder="1" applyAlignment="1" applyProtection="1">
      <alignment vertical="center"/>
    </xf>
    <xf numFmtId="0" fontId="6" fillId="2" borderId="12" xfId="0" applyFont="1" applyFill="1" applyBorder="1" applyAlignment="1" applyProtection="1">
      <alignment vertical="center"/>
    </xf>
    <xf numFmtId="0" fontId="6" fillId="2" borderId="8" xfId="0" applyFont="1" applyFill="1" applyBorder="1" applyAlignment="1" applyProtection="1">
      <alignment vertical="center"/>
    </xf>
    <xf numFmtId="0" fontId="6" fillId="2" borderId="13" xfId="0" applyFont="1" applyFill="1" applyBorder="1" applyAlignment="1" applyProtection="1">
      <alignment vertical="center"/>
    </xf>
    <xf numFmtId="0" fontId="6" fillId="2" borderId="16" xfId="0" applyFont="1" applyFill="1" applyBorder="1" applyAlignment="1" applyProtection="1">
      <alignment vertical="center"/>
    </xf>
    <xf numFmtId="0" fontId="6" fillId="2" borderId="17" xfId="0" applyFont="1" applyFill="1" applyBorder="1" applyAlignment="1" applyProtection="1">
      <alignment vertical="center"/>
    </xf>
    <xf numFmtId="0" fontId="18" fillId="2" borderId="0" xfId="0" applyFont="1" applyFill="1" applyBorder="1" applyAlignment="1" applyProtection="1">
      <alignment horizontal="left" vertical="center" wrapText="1"/>
    </xf>
    <xf numFmtId="0" fontId="20" fillId="2" borderId="0" xfId="0" applyFont="1" applyFill="1" applyAlignment="1" applyProtection="1">
      <alignment horizontal="left" vertical="center" shrinkToFit="1"/>
    </xf>
    <xf numFmtId="0" fontId="9" fillId="2" borderId="0" xfId="0" applyFont="1" applyFill="1" applyAlignment="1" applyProtection="1">
      <alignment horizontal="center" vertical="center" shrinkToFit="1"/>
    </xf>
    <xf numFmtId="0" fontId="10" fillId="2" borderId="0" xfId="0" applyFont="1" applyFill="1" applyAlignment="1" applyProtection="1">
      <alignment horizontal="center" vertical="center" wrapText="1"/>
    </xf>
    <xf numFmtId="178" fontId="25" fillId="2" borderId="10" xfId="0" applyNumberFormat="1" applyFont="1" applyFill="1" applyBorder="1" applyAlignment="1" applyProtection="1">
      <alignment vertical="center" wrapText="1"/>
    </xf>
    <xf numFmtId="0" fontId="19" fillId="2" borderId="6" xfId="2" applyFill="1" applyBorder="1" applyAlignment="1" applyProtection="1">
      <alignment horizontal="center" vertical="center"/>
    </xf>
    <xf numFmtId="0" fontId="19" fillId="2" borderId="14" xfId="2" applyFill="1" applyBorder="1" applyAlignment="1" applyProtection="1">
      <alignment horizontal="center" vertical="center"/>
    </xf>
    <xf numFmtId="0" fontId="19" fillId="2" borderId="0" xfId="2" applyFill="1" applyBorder="1" applyAlignment="1" applyProtection="1">
      <alignment horizontal="center" vertical="center"/>
    </xf>
    <xf numFmtId="0" fontId="6" fillId="2" borderId="6" xfId="0" applyFont="1" applyFill="1" applyBorder="1" applyAlignment="1" applyProtection="1">
      <alignment horizontal="left" vertical="center"/>
    </xf>
    <xf numFmtId="38" fontId="6" fillId="2" borderId="6" xfId="1" applyFont="1" applyFill="1" applyBorder="1" applyAlignment="1" applyProtection="1">
      <alignment vertical="center"/>
    </xf>
    <xf numFmtId="0" fontId="7" fillId="2" borderId="6" xfId="0" applyFont="1" applyFill="1" applyBorder="1" applyAlignment="1" applyProtection="1">
      <alignment vertical="center"/>
    </xf>
    <xf numFmtId="0" fontId="0" fillId="0" borderId="0" xfId="0" applyAlignment="1">
      <alignment vertical="center"/>
    </xf>
    <xf numFmtId="0" fontId="0" fillId="2" borderId="12" xfId="0" applyFill="1" applyBorder="1" applyAlignment="1">
      <alignment horizontal="center" vertical="center"/>
    </xf>
    <xf numFmtId="0" fontId="0" fillId="2" borderId="8" xfId="0" applyFill="1" applyBorder="1" applyAlignment="1">
      <alignment horizontal="center" vertical="center"/>
    </xf>
    <xf numFmtId="0" fontId="0" fillId="2" borderId="1" xfId="0" applyFill="1" applyBorder="1" applyAlignment="1">
      <alignment vertical="center"/>
    </xf>
    <xf numFmtId="0" fontId="0" fillId="2" borderId="18" xfId="0" applyFill="1" applyBorder="1" applyAlignment="1">
      <alignment vertical="center"/>
    </xf>
    <xf numFmtId="0" fontId="0" fillId="2" borderId="19" xfId="0" applyFill="1" applyBorder="1" applyAlignment="1">
      <alignment horizontal="center" vertical="center"/>
    </xf>
    <xf numFmtId="0" fontId="0" fillId="2" borderId="20" xfId="0" applyFill="1" applyBorder="1" applyAlignment="1">
      <alignment vertical="center"/>
    </xf>
    <xf numFmtId="0" fontId="0" fillId="0" borderId="0" xfId="0" applyAlignment="1">
      <alignment horizontal="center" vertical="center"/>
    </xf>
    <xf numFmtId="188" fontId="29" fillId="2" borderId="0" xfId="0" applyNumberFormat="1" applyFont="1" applyFill="1" applyAlignment="1" applyProtection="1">
      <alignment vertical="center" wrapText="1"/>
    </xf>
    <xf numFmtId="0" fontId="6" fillId="4" borderId="0" xfId="0" applyFont="1" applyFill="1" applyBorder="1" applyAlignment="1" applyProtection="1">
      <alignment vertical="center"/>
    </xf>
    <xf numFmtId="188" fontId="29" fillId="4" borderId="0" xfId="0" applyNumberFormat="1" applyFont="1" applyFill="1" applyAlignment="1" applyProtection="1">
      <alignment vertical="center" wrapText="1"/>
    </xf>
    <xf numFmtId="0" fontId="0" fillId="4" borderId="0" xfId="0" applyFill="1" applyBorder="1" applyAlignment="1" applyProtection="1">
      <alignment horizontal="center" vertical="top" wrapText="1"/>
    </xf>
    <xf numFmtId="179" fontId="0" fillId="4" borderId="0" xfId="0" applyNumberFormat="1" applyFill="1" applyBorder="1" applyAlignment="1" applyProtection="1">
      <alignment vertical="top" wrapText="1"/>
    </xf>
    <xf numFmtId="0" fontId="6" fillId="4" borderId="0" xfId="0" applyFont="1" applyFill="1" applyBorder="1" applyAlignment="1" applyProtection="1">
      <alignment horizontal="left" vertical="center"/>
    </xf>
    <xf numFmtId="38" fontId="6" fillId="4" borderId="0" xfId="1" applyFont="1" applyFill="1" applyBorder="1" applyAlignment="1" applyProtection="1">
      <alignment vertical="center"/>
    </xf>
    <xf numFmtId="0" fontId="7" fillId="4" borderId="0" xfId="0" applyFont="1" applyFill="1" applyBorder="1" applyAlignment="1" applyProtection="1">
      <alignment vertical="center"/>
    </xf>
    <xf numFmtId="0" fontId="6" fillId="4" borderId="0" xfId="0" applyFont="1" applyFill="1" applyAlignment="1" applyProtection="1">
      <alignment horizontal="center" vertical="center"/>
    </xf>
    <xf numFmtId="0" fontId="6" fillId="4" borderId="0" xfId="0" applyFont="1" applyFill="1" applyAlignment="1" applyProtection="1">
      <alignment vertical="center"/>
    </xf>
    <xf numFmtId="0" fontId="6" fillId="4" borderId="0" xfId="0" applyNumberFormat="1" applyFont="1" applyFill="1" applyAlignment="1" applyProtection="1">
      <alignment vertical="center"/>
    </xf>
    <xf numFmtId="0" fontId="0" fillId="2" borderId="12" xfId="0" applyFill="1" applyBorder="1" applyAlignment="1">
      <alignment horizontal="center" vertical="center"/>
    </xf>
    <xf numFmtId="0" fontId="0" fillId="2" borderId="8" xfId="0" applyFill="1" applyBorder="1" applyAlignment="1">
      <alignment horizontal="center" vertical="center"/>
    </xf>
    <xf numFmtId="0" fontId="0" fillId="2" borderId="38" xfId="0" applyFill="1" applyBorder="1" applyAlignment="1">
      <alignment vertical="center"/>
    </xf>
    <xf numFmtId="0" fontId="0" fillId="2" borderId="38" xfId="1" applyNumberFormat="1" applyFont="1" applyFill="1" applyBorder="1" applyAlignment="1">
      <alignment vertical="center"/>
    </xf>
    <xf numFmtId="0" fontId="6" fillId="2" borderId="22" xfId="0" applyFont="1" applyFill="1" applyBorder="1" applyAlignment="1" applyProtection="1">
      <alignment horizontal="center" vertical="center"/>
    </xf>
    <xf numFmtId="0" fontId="6" fillId="2" borderId="23" xfId="0" applyFont="1" applyFill="1" applyBorder="1" applyAlignment="1" applyProtection="1">
      <alignment horizontal="center" vertical="center"/>
    </xf>
    <xf numFmtId="0" fontId="6" fillId="2" borderId="25" xfId="0" applyFont="1" applyFill="1" applyBorder="1" applyAlignment="1" applyProtection="1">
      <alignment horizontal="center" vertical="center"/>
    </xf>
    <xf numFmtId="0" fontId="6" fillId="2" borderId="26" xfId="0" applyFont="1" applyFill="1" applyBorder="1" applyAlignment="1" applyProtection="1">
      <alignment horizontal="center" vertical="center"/>
    </xf>
    <xf numFmtId="176" fontId="6" fillId="2" borderId="23" xfId="0" applyNumberFormat="1" applyFont="1" applyFill="1" applyBorder="1" applyAlignment="1" applyProtection="1">
      <alignment horizontal="right" vertical="center" indent="1"/>
    </xf>
    <xf numFmtId="176" fontId="6" fillId="2" borderId="24" xfId="0" applyNumberFormat="1" applyFont="1" applyFill="1" applyBorder="1" applyAlignment="1" applyProtection="1">
      <alignment horizontal="right" vertical="center" indent="1"/>
    </xf>
    <xf numFmtId="0" fontId="6" fillId="2" borderId="28" xfId="0" applyFont="1" applyFill="1" applyBorder="1" applyAlignment="1" applyProtection="1">
      <alignment horizontal="center" vertical="center"/>
    </xf>
    <xf numFmtId="0" fontId="6" fillId="2" borderId="29" xfId="0" applyFont="1" applyFill="1" applyBorder="1" applyAlignment="1" applyProtection="1">
      <alignment horizontal="center" vertical="center"/>
    </xf>
    <xf numFmtId="176" fontId="6" fillId="2" borderId="29" xfId="0" applyNumberFormat="1" applyFont="1" applyFill="1" applyBorder="1" applyAlignment="1" applyProtection="1">
      <alignment horizontal="right" vertical="center" indent="1"/>
    </xf>
    <xf numFmtId="176" fontId="6" fillId="2" borderId="30" xfId="0" applyNumberFormat="1" applyFont="1" applyFill="1" applyBorder="1" applyAlignment="1" applyProtection="1">
      <alignment horizontal="right" vertical="center" indent="1"/>
    </xf>
    <xf numFmtId="176" fontId="6" fillId="2" borderId="26" xfId="0" applyNumberFormat="1" applyFont="1" applyFill="1" applyBorder="1" applyAlignment="1" applyProtection="1">
      <alignment horizontal="right" vertical="center" indent="1"/>
    </xf>
    <xf numFmtId="176" fontId="6" fillId="2" borderId="27" xfId="0" applyNumberFormat="1" applyFont="1" applyFill="1" applyBorder="1" applyAlignment="1" applyProtection="1">
      <alignment horizontal="right" vertical="center" indent="1"/>
    </xf>
    <xf numFmtId="0" fontId="20" fillId="2" borderId="0" xfId="0" applyFont="1" applyFill="1" applyAlignment="1" applyProtection="1">
      <alignment horizontal="center" vertical="top" shrinkToFit="1"/>
    </xf>
    <xf numFmtId="0" fontId="32" fillId="2" borderId="0" xfId="0" applyFont="1" applyFill="1" applyAlignment="1" applyProtection="1">
      <alignment horizontal="left" vertical="center" wrapText="1" shrinkToFit="1"/>
    </xf>
    <xf numFmtId="0" fontId="16" fillId="3" borderId="9" xfId="0" applyFont="1" applyFill="1" applyBorder="1" applyAlignment="1" applyProtection="1">
      <alignment horizontal="center" vertical="center"/>
    </xf>
    <xf numFmtId="0" fontId="16" fillId="3" borderId="10" xfId="0" applyFont="1" applyFill="1" applyBorder="1" applyAlignment="1" applyProtection="1">
      <alignment horizontal="center" vertical="center"/>
    </xf>
    <xf numFmtId="0" fontId="16" fillId="3" borderId="11" xfId="0" applyFont="1" applyFill="1" applyBorder="1" applyAlignment="1" applyProtection="1">
      <alignment horizontal="center" vertical="center"/>
    </xf>
    <xf numFmtId="0" fontId="16" fillId="3" borderId="14" xfId="0"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3" borderId="15" xfId="0" applyFont="1" applyFill="1" applyBorder="1" applyAlignment="1" applyProtection="1">
      <alignment horizontal="center" vertical="center"/>
    </xf>
    <xf numFmtId="0" fontId="16" fillId="3" borderId="12" xfId="0" applyFont="1" applyFill="1" applyBorder="1" applyAlignment="1" applyProtection="1">
      <alignment horizontal="center" vertical="center"/>
    </xf>
    <xf numFmtId="0" fontId="16" fillId="3" borderId="8" xfId="0" applyFont="1" applyFill="1" applyBorder="1" applyAlignment="1" applyProtection="1">
      <alignment horizontal="center" vertical="center"/>
    </xf>
    <xf numFmtId="0" fontId="16" fillId="3" borderId="13" xfId="0" applyFont="1" applyFill="1" applyBorder="1" applyAlignment="1" applyProtection="1">
      <alignment horizontal="center" vertical="center"/>
    </xf>
    <xf numFmtId="0" fontId="4" fillId="0" borderId="0" xfId="0" applyFont="1" applyAlignment="1" applyProtection="1">
      <alignment vertical="center"/>
    </xf>
    <xf numFmtId="0" fontId="16" fillId="2" borderId="9" xfId="0" applyFont="1" applyFill="1" applyBorder="1" applyAlignment="1" applyProtection="1">
      <alignment horizontal="center" vertical="center"/>
    </xf>
    <xf numFmtId="0" fontId="16" fillId="2" borderId="10" xfId="0" applyFont="1" applyFill="1" applyBorder="1" applyAlignment="1" applyProtection="1">
      <alignment horizontal="center" vertical="center"/>
    </xf>
    <xf numFmtId="0" fontId="16" fillId="2" borderId="14" xfId="0" applyFont="1" applyFill="1" applyBorder="1" applyAlignment="1" applyProtection="1">
      <alignment horizontal="center" vertical="center"/>
    </xf>
    <xf numFmtId="0" fontId="16" fillId="2" borderId="0" xfId="0" applyFont="1" applyFill="1" applyBorder="1" applyAlignment="1" applyProtection="1">
      <alignment horizontal="center" vertical="center"/>
    </xf>
    <xf numFmtId="0" fontId="16" fillId="2" borderId="12" xfId="0" applyFont="1" applyFill="1" applyBorder="1" applyAlignment="1" applyProtection="1">
      <alignment horizontal="center" vertical="center"/>
    </xf>
    <xf numFmtId="0" fontId="16" fillId="2" borderId="8" xfId="0" applyFont="1" applyFill="1" applyBorder="1" applyAlignment="1" applyProtection="1">
      <alignment horizontal="center" vertical="center"/>
    </xf>
    <xf numFmtId="0" fontId="11" fillId="5" borderId="10" xfId="0" applyFont="1" applyFill="1" applyBorder="1" applyAlignment="1" applyProtection="1">
      <alignment horizontal="center" vertical="center" wrapText="1"/>
      <protection locked="0"/>
    </xf>
    <xf numFmtId="0" fontId="17" fillId="5" borderId="10" xfId="0" applyFont="1" applyFill="1" applyBorder="1" applyAlignment="1" applyProtection="1">
      <alignment horizontal="center" vertical="center"/>
      <protection locked="0"/>
    </xf>
    <xf numFmtId="0" fontId="17" fillId="5" borderId="0" xfId="0" applyFont="1" applyFill="1" applyBorder="1" applyAlignment="1" applyProtection="1">
      <alignment horizontal="center" vertical="center"/>
      <protection locked="0"/>
    </xf>
    <xf numFmtId="0" fontId="17" fillId="5" borderId="8" xfId="0" applyFont="1" applyFill="1" applyBorder="1" applyAlignment="1" applyProtection="1">
      <alignment horizontal="center" vertical="center"/>
      <protection locked="0"/>
    </xf>
    <xf numFmtId="0" fontId="16" fillId="3" borderId="10" xfId="0" applyFont="1" applyFill="1" applyBorder="1" applyAlignment="1" applyProtection="1">
      <alignment horizontal="center" vertical="center" wrapText="1"/>
      <protection locked="0"/>
    </xf>
    <xf numFmtId="0" fontId="16" fillId="3" borderId="0" xfId="0" applyFont="1" applyFill="1" applyBorder="1" applyAlignment="1" applyProtection="1">
      <alignment horizontal="center" vertical="center" wrapText="1"/>
      <protection locked="0"/>
    </xf>
    <xf numFmtId="0" fontId="16" fillId="3" borderId="8" xfId="0" applyFont="1" applyFill="1" applyBorder="1" applyAlignment="1" applyProtection="1">
      <alignment horizontal="center" vertical="center" wrapText="1"/>
      <protection locked="0"/>
    </xf>
    <xf numFmtId="0" fontId="11" fillId="2" borderId="19" xfId="0" applyFont="1" applyFill="1" applyBorder="1" applyAlignment="1" applyProtection="1">
      <alignment horizontal="center" vertical="center"/>
    </xf>
    <xf numFmtId="0" fontId="11" fillId="2" borderId="9" xfId="0" applyFont="1" applyFill="1" applyBorder="1" applyAlignment="1" applyProtection="1">
      <alignment horizontal="distributed" vertical="center" indent="1"/>
    </xf>
    <xf numFmtId="0" fontId="11" fillId="2" borderId="10" xfId="0" applyFont="1" applyFill="1" applyBorder="1" applyAlignment="1" applyProtection="1">
      <alignment horizontal="distributed" vertical="center" indent="1"/>
    </xf>
    <xf numFmtId="0" fontId="11" fillId="2" borderId="11" xfId="0" applyFont="1" applyFill="1" applyBorder="1" applyAlignment="1" applyProtection="1">
      <alignment horizontal="distributed" vertical="center" indent="1"/>
    </xf>
    <xf numFmtId="0" fontId="11" fillId="2" borderId="14" xfId="0" applyFont="1" applyFill="1" applyBorder="1" applyAlignment="1" applyProtection="1">
      <alignment horizontal="distributed" vertical="center" indent="1"/>
    </xf>
    <xf numFmtId="0" fontId="11" fillId="2" borderId="0" xfId="0" applyFont="1" applyFill="1" applyBorder="1" applyAlignment="1" applyProtection="1">
      <alignment horizontal="distributed" vertical="center" indent="1"/>
    </xf>
    <xf numFmtId="0" fontId="11" fillId="2" borderId="15" xfId="0" applyFont="1" applyFill="1" applyBorder="1" applyAlignment="1" applyProtection="1">
      <alignment horizontal="distributed" vertical="center" indent="1"/>
    </xf>
    <xf numFmtId="0" fontId="11" fillId="2" borderId="12" xfId="0" applyFont="1" applyFill="1" applyBorder="1" applyAlignment="1" applyProtection="1">
      <alignment horizontal="distributed" vertical="center" indent="1"/>
    </xf>
    <xf numFmtId="0" fontId="11" fillId="2" borderId="8" xfId="0" applyFont="1" applyFill="1" applyBorder="1" applyAlignment="1" applyProtection="1">
      <alignment horizontal="distributed" vertical="center" indent="1"/>
    </xf>
    <xf numFmtId="0" fontId="11" fillId="2" borderId="13" xfId="0" applyFont="1" applyFill="1" applyBorder="1" applyAlignment="1" applyProtection="1">
      <alignment horizontal="distributed" vertical="center" indent="1"/>
    </xf>
    <xf numFmtId="184" fontId="21" fillId="3" borderId="9" xfId="0" applyNumberFormat="1" applyFont="1" applyFill="1" applyBorder="1" applyAlignment="1" applyProtection="1">
      <alignment horizontal="center" vertical="center"/>
      <protection locked="0"/>
    </xf>
    <xf numFmtId="184" fontId="21" fillId="3" borderId="10" xfId="0" applyNumberFormat="1" applyFont="1" applyFill="1" applyBorder="1" applyAlignment="1" applyProtection="1">
      <alignment horizontal="center" vertical="center"/>
      <protection locked="0"/>
    </xf>
    <xf numFmtId="184" fontId="21" fillId="3" borderId="11" xfId="0" applyNumberFormat="1" applyFont="1" applyFill="1" applyBorder="1" applyAlignment="1" applyProtection="1">
      <alignment horizontal="center" vertical="center"/>
      <protection locked="0"/>
    </xf>
    <xf numFmtId="184" fontId="21" fillId="3" borderId="14" xfId="0" applyNumberFormat="1" applyFont="1" applyFill="1" applyBorder="1" applyAlignment="1" applyProtection="1">
      <alignment horizontal="center" vertical="center"/>
      <protection locked="0"/>
    </xf>
    <xf numFmtId="184" fontId="21" fillId="3" borderId="0" xfId="0" applyNumberFormat="1" applyFont="1" applyFill="1" applyBorder="1" applyAlignment="1" applyProtection="1">
      <alignment horizontal="center" vertical="center"/>
      <protection locked="0"/>
    </xf>
    <xf numFmtId="184" fontId="21" fillId="3" borderId="15" xfId="0" applyNumberFormat="1" applyFont="1" applyFill="1" applyBorder="1" applyAlignment="1" applyProtection="1">
      <alignment horizontal="center" vertical="center"/>
      <protection locked="0"/>
    </xf>
    <xf numFmtId="184" fontId="21" fillId="3" borderId="12" xfId="0" applyNumberFormat="1" applyFont="1" applyFill="1" applyBorder="1" applyAlignment="1" applyProtection="1">
      <alignment horizontal="center" vertical="center"/>
      <protection locked="0"/>
    </xf>
    <xf numFmtId="184" fontId="21" fillId="3" borderId="8" xfId="0" applyNumberFormat="1" applyFont="1" applyFill="1" applyBorder="1" applyAlignment="1" applyProtection="1">
      <alignment horizontal="center" vertical="center"/>
      <protection locked="0"/>
    </xf>
    <xf numFmtId="184" fontId="21" fillId="3" borderId="13" xfId="0" applyNumberFormat="1" applyFont="1" applyFill="1" applyBorder="1" applyAlignment="1" applyProtection="1">
      <alignment horizontal="center" vertical="center"/>
      <protection locked="0"/>
    </xf>
    <xf numFmtId="0" fontId="11" fillId="2" borderId="9" xfId="0" applyFont="1" applyFill="1" applyBorder="1" applyAlignment="1" applyProtection="1">
      <alignment horizontal="center" vertical="center" wrapText="1"/>
    </xf>
    <xf numFmtId="0" fontId="11" fillId="2" borderId="10" xfId="0" applyFont="1" applyFill="1" applyBorder="1" applyAlignment="1" applyProtection="1">
      <alignment horizontal="center" vertical="center"/>
    </xf>
    <xf numFmtId="0" fontId="11" fillId="2" borderId="14" xfId="0" applyFont="1" applyFill="1" applyBorder="1" applyAlignment="1" applyProtection="1">
      <alignment horizontal="center" vertical="center"/>
    </xf>
    <xf numFmtId="0" fontId="11" fillId="2" borderId="0" xfId="0" applyFont="1" applyFill="1" applyBorder="1" applyAlignment="1" applyProtection="1">
      <alignment horizontal="center" vertical="center"/>
    </xf>
    <xf numFmtId="0" fontId="11" fillId="2" borderId="12" xfId="0" applyFont="1" applyFill="1" applyBorder="1" applyAlignment="1" applyProtection="1">
      <alignment horizontal="center" vertical="center"/>
    </xf>
    <xf numFmtId="0" fontId="11" fillId="2" borderId="8" xfId="0" applyFont="1" applyFill="1" applyBorder="1" applyAlignment="1" applyProtection="1">
      <alignment horizontal="center" vertical="center"/>
    </xf>
    <xf numFmtId="0" fontId="16" fillId="3" borderId="10" xfId="0" applyFont="1" applyFill="1" applyBorder="1" applyAlignment="1" applyProtection="1">
      <alignment horizontal="center" vertical="center"/>
      <protection locked="0"/>
    </xf>
    <xf numFmtId="0" fontId="16" fillId="3" borderId="0" xfId="0" applyFont="1" applyFill="1" applyBorder="1" applyAlignment="1" applyProtection="1">
      <alignment horizontal="center" vertical="center"/>
      <protection locked="0"/>
    </xf>
    <xf numFmtId="0" fontId="16" fillId="3" borderId="8" xfId="0" applyFont="1" applyFill="1" applyBorder="1" applyAlignment="1" applyProtection="1">
      <alignment horizontal="center" vertical="center"/>
      <protection locked="0"/>
    </xf>
    <xf numFmtId="0" fontId="11" fillId="4" borderId="14" xfId="0" applyFont="1" applyFill="1" applyBorder="1" applyAlignment="1" applyProtection="1">
      <alignment horizontal="center" vertical="center" wrapText="1"/>
    </xf>
    <xf numFmtId="0" fontId="11" fillId="4" borderId="0" xfId="0" applyFont="1" applyFill="1" applyBorder="1" applyAlignment="1" applyProtection="1">
      <alignment horizontal="center" vertical="center"/>
    </xf>
    <xf numFmtId="0" fontId="11" fillId="4" borderId="14" xfId="0" applyFont="1" applyFill="1" applyBorder="1" applyAlignment="1" applyProtection="1">
      <alignment horizontal="center" vertical="center"/>
    </xf>
    <xf numFmtId="0" fontId="16" fillId="4" borderId="0" xfId="0" applyFont="1" applyFill="1" applyBorder="1" applyAlignment="1" applyProtection="1">
      <alignment horizontal="center" vertical="center"/>
    </xf>
    <xf numFmtId="0" fontId="11" fillId="2" borderId="10" xfId="0" applyFont="1" applyFill="1" applyBorder="1" applyAlignment="1" applyProtection="1">
      <alignment horizontal="center" vertical="center" wrapText="1"/>
    </xf>
    <xf numFmtId="0" fontId="11" fillId="2" borderId="0" xfId="0" applyFont="1" applyFill="1" applyBorder="1" applyAlignment="1" applyProtection="1">
      <alignment horizontal="center" vertical="center" wrapText="1"/>
    </xf>
    <xf numFmtId="0" fontId="11" fillId="2" borderId="12" xfId="0" applyFont="1" applyFill="1" applyBorder="1" applyAlignment="1" applyProtection="1">
      <alignment horizontal="center" vertical="center" wrapText="1"/>
    </xf>
    <xf numFmtId="0" fontId="11" fillId="2" borderId="8" xfId="0" applyFont="1" applyFill="1" applyBorder="1" applyAlignment="1" applyProtection="1">
      <alignment horizontal="center" vertical="center" wrapText="1"/>
    </xf>
    <xf numFmtId="180" fontId="16" fillId="2" borderId="10" xfId="0" applyNumberFormat="1" applyFont="1" applyFill="1" applyBorder="1" applyAlignment="1" applyProtection="1">
      <alignment horizontal="center" vertical="center" shrinkToFit="1"/>
    </xf>
    <xf numFmtId="180" fontId="16" fillId="2" borderId="11" xfId="0" applyNumberFormat="1" applyFont="1" applyFill="1" applyBorder="1" applyAlignment="1" applyProtection="1">
      <alignment horizontal="center" vertical="center" shrinkToFit="1"/>
    </xf>
    <xf numFmtId="180" fontId="16" fillId="2" borderId="0" xfId="0" applyNumberFormat="1" applyFont="1" applyFill="1" applyBorder="1" applyAlignment="1" applyProtection="1">
      <alignment horizontal="center" vertical="center" shrinkToFit="1"/>
    </xf>
    <xf numFmtId="180" fontId="16" fillId="2" borderId="15" xfId="0" applyNumberFormat="1" applyFont="1" applyFill="1" applyBorder="1" applyAlignment="1" applyProtection="1">
      <alignment horizontal="center" vertical="center" shrinkToFit="1"/>
    </xf>
    <xf numFmtId="180" fontId="16" fillId="2" borderId="8" xfId="0" applyNumberFormat="1" applyFont="1" applyFill="1" applyBorder="1" applyAlignment="1" applyProtection="1">
      <alignment horizontal="center" vertical="center" shrinkToFit="1"/>
    </xf>
    <xf numFmtId="180" fontId="16" fillId="2" borderId="13" xfId="0" applyNumberFormat="1" applyFont="1" applyFill="1" applyBorder="1" applyAlignment="1" applyProtection="1">
      <alignment horizontal="center" vertical="center" shrinkToFit="1"/>
    </xf>
    <xf numFmtId="177" fontId="21" fillId="3" borderId="9" xfId="0" applyNumberFormat="1" applyFont="1" applyFill="1" applyBorder="1" applyAlignment="1" applyProtection="1">
      <alignment horizontal="center" vertical="center" shrinkToFit="1"/>
      <protection locked="0"/>
    </xf>
    <xf numFmtId="177" fontId="21" fillId="3" borderId="10" xfId="0" applyNumberFormat="1" applyFont="1" applyFill="1" applyBorder="1" applyAlignment="1" applyProtection="1">
      <alignment horizontal="center" vertical="center" shrinkToFit="1"/>
      <protection locked="0"/>
    </xf>
    <xf numFmtId="177" fontId="21" fillId="3" borderId="11" xfId="0" applyNumberFormat="1" applyFont="1" applyFill="1" applyBorder="1" applyAlignment="1" applyProtection="1">
      <alignment horizontal="center" vertical="center" shrinkToFit="1"/>
      <protection locked="0"/>
    </xf>
    <xf numFmtId="177" fontId="21" fillId="3" borderId="14" xfId="0" applyNumberFormat="1" applyFont="1" applyFill="1" applyBorder="1" applyAlignment="1" applyProtection="1">
      <alignment horizontal="center" vertical="center" shrinkToFit="1"/>
      <protection locked="0"/>
    </xf>
    <xf numFmtId="177" fontId="21" fillId="3" borderId="0" xfId="0" applyNumberFormat="1" applyFont="1" applyFill="1" applyBorder="1" applyAlignment="1" applyProtection="1">
      <alignment horizontal="center" vertical="center" shrinkToFit="1"/>
      <protection locked="0"/>
    </xf>
    <xf numFmtId="177" fontId="21" fillId="3" borderId="15" xfId="0" applyNumberFormat="1" applyFont="1" applyFill="1" applyBorder="1" applyAlignment="1" applyProtection="1">
      <alignment horizontal="center" vertical="center" shrinkToFit="1"/>
      <protection locked="0"/>
    </xf>
    <xf numFmtId="177" fontId="21" fillId="3" borderId="12" xfId="0" applyNumberFormat="1" applyFont="1" applyFill="1" applyBorder="1" applyAlignment="1" applyProtection="1">
      <alignment horizontal="center" vertical="center" shrinkToFit="1"/>
      <protection locked="0"/>
    </xf>
    <xf numFmtId="177" fontId="21" fillId="3" borderId="8" xfId="0" applyNumberFormat="1" applyFont="1" applyFill="1" applyBorder="1" applyAlignment="1" applyProtection="1">
      <alignment horizontal="center" vertical="center" shrinkToFit="1"/>
      <protection locked="0"/>
    </xf>
    <xf numFmtId="177" fontId="21" fillId="3" borderId="13" xfId="0" applyNumberFormat="1" applyFont="1" applyFill="1" applyBorder="1" applyAlignment="1" applyProtection="1">
      <alignment horizontal="center" vertical="center" shrinkToFit="1"/>
      <protection locked="0"/>
    </xf>
    <xf numFmtId="38" fontId="23" fillId="2" borderId="10" xfId="1" applyFont="1" applyFill="1" applyBorder="1" applyAlignment="1" applyProtection="1">
      <alignment horizontal="center" vertical="center" wrapText="1"/>
    </xf>
    <xf numFmtId="38" fontId="23" fillId="2" borderId="0" xfId="1" applyFont="1" applyFill="1" applyBorder="1" applyAlignment="1" applyProtection="1">
      <alignment horizontal="center" vertical="center" wrapText="1"/>
    </xf>
    <xf numFmtId="38" fontId="23" fillId="2" borderId="8" xfId="1" applyFont="1" applyFill="1" applyBorder="1" applyAlignment="1" applyProtection="1">
      <alignment horizontal="center" vertical="center" wrapText="1"/>
    </xf>
    <xf numFmtId="0" fontId="7" fillId="2" borderId="10" xfId="0" applyFont="1" applyFill="1" applyBorder="1" applyAlignment="1" applyProtection="1">
      <alignment horizontal="left" vertical="center" wrapText="1"/>
    </xf>
    <xf numFmtId="0" fontId="7" fillId="2" borderId="11" xfId="0" applyFont="1" applyFill="1" applyBorder="1" applyAlignment="1" applyProtection="1">
      <alignment horizontal="left" vertical="center" wrapText="1"/>
    </xf>
    <xf numFmtId="0" fontId="7" fillId="2" borderId="0" xfId="0" applyFont="1" applyFill="1" applyBorder="1" applyAlignment="1" applyProtection="1">
      <alignment horizontal="left" vertical="center" wrapText="1"/>
    </xf>
    <xf numFmtId="0" fontId="7" fillId="2" borderId="15" xfId="0" applyFont="1" applyFill="1" applyBorder="1" applyAlignment="1" applyProtection="1">
      <alignment horizontal="left" vertical="center" wrapText="1"/>
    </xf>
    <xf numFmtId="0" fontId="7" fillId="2" borderId="8" xfId="0" applyFont="1" applyFill="1" applyBorder="1" applyAlignment="1" applyProtection="1">
      <alignment horizontal="left" vertical="center" wrapText="1"/>
    </xf>
    <xf numFmtId="0" fontId="7" fillId="2" borderId="13" xfId="0" applyFont="1" applyFill="1" applyBorder="1" applyAlignment="1" applyProtection="1">
      <alignment horizontal="left" vertical="center" wrapText="1"/>
    </xf>
    <xf numFmtId="182" fontId="24" fillId="2" borderId="0" xfId="0" applyNumberFormat="1" applyFont="1" applyFill="1" applyBorder="1" applyAlignment="1" applyProtection="1">
      <alignment horizontal="right" wrapText="1"/>
    </xf>
    <xf numFmtId="182" fontId="24" fillId="2" borderId="8" xfId="0" applyNumberFormat="1" applyFont="1" applyFill="1" applyBorder="1" applyAlignment="1" applyProtection="1">
      <alignment horizontal="right" wrapText="1"/>
    </xf>
    <xf numFmtId="0" fontId="13" fillId="2" borderId="0" xfId="0" applyFont="1" applyFill="1" applyBorder="1" applyAlignment="1" applyProtection="1">
      <alignment horizontal="left" wrapText="1"/>
    </xf>
    <xf numFmtId="0" fontId="13" fillId="2" borderId="8" xfId="0" applyFont="1" applyFill="1" applyBorder="1" applyAlignment="1" applyProtection="1">
      <alignment horizontal="left" wrapText="1"/>
    </xf>
    <xf numFmtId="0" fontId="7" fillId="2" borderId="9" xfId="0" applyFont="1" applyFill="1" applyBorder="1" applyAlignment="1" applyProtection="1">
      <alignment horizontal="center" vertical="center" wrapText="1"/>
    </xf>
    <xf numFmtId="0" fontId="7" fillId="2" borderId="10" xfId="0" applyFont="1" applyFill="1" applyBorder="1" applyAlignment="1" applyProtection="1">
      <alignment horizontal="center" vertical="center" wrapText="1"/>
    </xf>
    <xf numFmtId="0" fontId="7" fillId="2" borderId="11" xfId="0" applyFont="1" applyFill="1" applyBorder="1" applyAlignment="1" applyProtection="1">
      <alignment horizontal="center" vertical="center" wrapText="1"/>
    </xf>
    <xf numFmtId="0" fontId="7" fillId="2" borderId="14" xfId="0" applyFont="1" applyFill="1" applyBorder="1" applyAlignment="1" applyProtection="1">
      <alignment horizontal="center" vertical="center" wrapText="1"/>
    </xf>
    <xf numFmtId="0" fontId="7" fillId="2" borderId="0" xfId="0" applyFont="1" applyFill="1" applyBorder="1" applyAlignment="1" applyProtection="1">
      <alignment horizontal="center" vertical="center" wrapText="1"/>
    </xf>
    <xf numFmtId="0" fontId="7" fillId="2" borderId="15" xfId="0" applyFont="1" applyFill="1" applyBorder="1" applyAlignment="1" applyProtection="1">
      <alignment horizontal="center" vertical="center" wrapText="1"/>
    </xf>
    <xf numFmtId="0" fontId="7" fillId="2" borderId="12" xfId="0" applyFont="1" applyFill="1" applyBorder="1" applyAlignment="1" applyProtection="1">
      <alignment horizontal="center" vertical="center" wrapText="1"/>
    </xf>
    <xf numFmtId="0" fontId="7" fillId="2" borderId="8" xfId="0" applyFont="1" applyFill="1" applyBorder="1" applyAlignment="1" applyProtection="1">
      <alignment horizontal="center" vertical="center" wrapText="1"/>
    </xf>
    <xf numFmtId="0" fontId="7" fillId="2" borderId="13" xfId="0" applyFont="1" applyFill="1" applyBorder="1" applyAlignment="1" applyProtection="1">
      <alignment horizontal="center" vertical="center" wrapText="1"/>
    </xf>
    <xf numFmtId="183" fontId="25" fillId="2" borderId="9" xfId="0" applyNumberFormat="1" applyFont="1" applyFill="1" applyBorder="1" applyAlignment="1" applyProtection="1">
      <alignment horizontal="center" vertical="center" shrinkToFit="1"/>
    </xf>
    <xf numFmtId="183" fontId="25" fillId="2" borderId="10" xfId="0" applyNumberFormat="1" applyFont="1" applyFill="1" applyBorder="1" applyAlignment="1" applyProtection="1">
      <alignment horizontal="center" vertical="center" shrinkToFit="1"/>
    </xf>
    <xf numFmtId="183" fontId="25" fillId="2" borderId="11" xfId="0" applyNumberFormat="1" applyFont="1" applyFill="1" applyBorder="1" applyAlignment="1" applyProtection="1">
      <alignment horizontal="center" vertical="center" shrinkToFit="1"/>
    </xf>
    <xf numFmtId="183" fontId="25" fillId="2" borderId="14" xfId="0" applyNumberFormat="1" applyFont="1" applyFill="1" applyBorder="1" applyAlignment="1" applyProtection="1">
      <alignment horizontal="center" vertical="center" shrinkToFit="1"/>
    </xf>
    <xf numFmtId="183" fontId="25" fillId="2" borderId="0" xfId="0" applyNumberFormat="1" applyFont="1" applyFill="1" applyBorder="1" applyAlignment="1" applyProtection="1">
      <alignment horizontal="center" vertical="center" shrinkToFit="1"/>
    </xf>
    <xf numFmtId="183" fontId="25" fillId="2" borderId="15" xfId="0" applyNumberFormat="1" applyFont="1" applyFill="1" applyBorder="1" applyAlignment="1" applyProtection="1">
      <alignment horizontal="center" vertical="center" shrinkToFit="1"/>
    </xf>
    <xf numFmtId="183" fontId="25" fillId="2" borderId="12" xfId="0" applyNumberFormat="1" applyFont="1" applyFill="1" applyBorder="1" applyAlignment="1" applyProtection="1">
      <alignment horizontal="center" vertical="center" shrinkToFit="1"/>
    </xf>
    <xf numFmtId="183" fontId="25" fillId="2" borderId="8" xfId="0" applyNumberFormat="1" applyFont="1" applyFill="1" applyBorder="1" applyAlignment="1" applyProtection="1">
      <alignment horizontal="center" vertical="center" shrinkToFit="1"/>
    </xf>
    <xf numFmtId="183" fontId="25" fillId="2" borderId="13" xfId="0" applyNumberFormat="1" applyFont="1" applyFill="1" applyBorder="1" applyAlignment="1" applyProtection="1">
      <alignment horizontal="center" vertical="center" shrinkToFit="1"/>
    </xf>
    <xf numFmtId="38" fontId="25" fillId="2" borderId="14" xfId="1" applyFont="1" applyFill="1" applyBorder="1" applyAlignment="1" applyProtection="1">
      <alignment horizontal="right" vertical="center" wrapText="1"/>
    </xf>
    <xf numFmtId="38" fontId="25" fillId="2" borderId="0" xfId="1" applyFont="1" applyFill="1" applyBorder="1" applyAlignment="1" applyProtection="1">
      <alignment horizontal="right" vertical="center" wrapText="1"/>
    </xf>
    <xf numFmtId="0" fontId="5" fillId="2" borderId="0" xfId="0" applyFont="1" applyFill="1" applyBorder="1" applyAlignment="1" applyProtection="1">
      <alignment horizontal="center" vertical="center" wrapText="1"/>
    </xf>
    <xf numFmtId="0" fontId="5" fillId="2" borderId="15" xfId="0" applyFont="1" applyFill="1" applyBorder="1" applyAlignment="1" applyProtection="1">
      <alignment horizontal="center" vertical="center" wrapText="1"/>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6" fillId="2" borderId="20" xfId="0" applyFont="1" applyFill="1" applyBorder="1" applyAlignment="1" applyProtection="1">
      <alignment horizontal="center" vertical="center"/>
    </xf>
    <xf numFmtId="0" fontId="7" fillId="2" borderId="1" xfId="0" applyFont="1" applyFill="1" applyBorder="1" applyAlignment="1" applyProtection="1">
      <alignment horizontal="center" vertical="center" wrapText="1"/>
    </xf>
    <xf numFmtId="38" fontId="25" fillId="2" borderId="14" xfId="1" applyFont="1" applyFill="1" applyBorder="1" applyAlignment="1" applyProtection="1">
      <alignment horizontal="center" wrapText="1"/>
    </xf>
    <xf numFmtId="38" fontId="25" fillId="2" borderId="0" xfId="1" applyFont="1" applyFill="1" applyBorder="1" applyAlignment="1" applyProtection="1">
      <alignment horizontal="center" wrapText="1"/>
    </xf>
    <xf numFmtId="0" fontId="5" fillId="2" borderId="0" xfId="0" applyFont="1" applyFill="1" applyBorder="1" applyAlignment="1" applyProtection="1">
      <alignment horizontal="center" wrapText="1"/>
    </xf>
    <xf numFmtId="0" fontId="5" fillId="2" borderId="15" xfId="0" applyFont="1" applyFill="1" applyBorder="1" applyAlignment="1" applyProtection="1">
      <alignment horizontal="center" wrapText="1"/>
    </xf>
    <xf numFmtId="38" fontId="26" fillId="2" borderId="14" xfId="1" applyFont="1" applyFill="1" applyBorder="1" applyAlignment="1" applyProtection="1">
      <alignment horizontal="right" wrapText="1"/>
    </xf>
    <xf numFmtId="38" fontId="26" fillId="2" borderId="0" xfId="1" applyFont="1" applyFill="1" applyBorder="1" applyAlignment="1" applyProtection="1">
      <alignment horizontal="right" wrapText="1"/>
    </xf>
    <xf numFmtId="38" fontId="22" fillId="2" borderId="14" xfId="1" applyFont="1" applyFill="1" applyBorder="1" applyAlignment="1" applyProtection="1">
      <alignment horizontal="center" vertical="center" wrapText="1"/>
    </xf>
    <xf numFmtId="38" fontId="22" fillId="2" borderId="0" xfId="1" applyFont="1" applyFill="1" applyBorder="1" applyAlignment="1" applyProtection="1">
      <alignment horizontal="center" vertical="center" wrapText="1"/>
    </xf>
    <xf numFmtId="38" fontId="22" fillId="2" borderId="12" xfId="1" applyFont="1" applyFill="1" applyBorder="1" applyAlignment="1" applyProtection="1">
      <alignment horizontal="center" vertical="center" wrapText="1"/>
    </xf>
    <xf numFmtId="38" fontId="22" fillId="2" borderId="8" xfId="1" applyFont="1" applyFill="1" applyBorder="1" applyAlignment="1" applyProtection="1">
      <alignment horizontal="center" vertical="center" wrapText="1"/>
    </xf>
    <xf numFmtId="0" fontId="6" fillId="4" borderId="0" xfId="0" applyFont="1" applyFill="1" applyBorder="1" applyAlignment="1" applyProtection="1">
      <alignment horizontal="left" vertical="top" wrapText="1"/>
    </xf>
    <xf numFmtId="0" fontId="6" fillId="4" borderId="1" xfId="0" applyFont="1" applyFill="1" applyBorder="1" applyAlignment="1" applyProtection="1">
      <alignment horizontal="center" vertical="center"/>
    </xf>
    <xf numFmtId="0" fontId="33" fillId="4" borderId="1" xfId="0" applyFont="1" applyFill="1" applyBorder="1" applyAlignment="1" applyProtection="1">
      <alignment horizontal="center" vertical="center"/>
    </xf>
    <xf numFmtId="185" fontId="21" fillId="3" borderId="9" xfId="0" applyNumberFormat="1" applyFont="1" applyFill="1" applyBorder="1" applyAlignment="1" applyProtection="1">
      <alignment horizontal="center" vertical="center"/>
      <protection locked="0"/>
    </xf>
    <xf numFmtId="185" fontId="21" fillId="3" borderId="10" xfId="0" applyNumberFormat="1" applyFont="1" applyFill="1" applyBorder="1" applyAlignment="1" applyProtection="1">
      <alignment horizontal="center" vertical="center"/>
      <protection locked="0"/>
    </xf>
    <xf numFmtId="185" fontId="21" fillId="3" borderId="11" xfId="0" applyNumberFormat="1" applyFont="1" applyFill="1" applyBorder="1" applyAlignment="1" applyProtection="1">
      <alignment horizontal="center" vertical="center"/>
      <protection locked="0"/>
    </xf>
    <xf numFmtId="185" fontId="21" fillId="3" borderId="14" xfId="0" applyNumberFormat="1" applyFont="1" applyFill="1" applyBorder="1" applyAlignment="1" applyProtection="1">
      <alignment horizontal="center" vertical="center"/>
      <protection locked="0"/>
    </xf>
    <xf numFmtId="185" fontId="21" fillId="3" borderId="0" xfId="0" applyNumberFormat="1" applyFont="1" applyFill="1" applyBorder="1" applyAlignment="1" applyProtection="1">
      <alignment horizontal="center" vertical="center"/>
      <protection locked="0"/>
    </xf>
    <xf numFmtId="185" fontId="21" fillId="3" borderId="15" xfId="0" applyNumberFormat="1" applyFont="1" applyFill="1" applyBorder="1" applyAlignment="1" applyProtection="1">
      <alignment horizontal="center" vertical="center"/>
      <protection locked="0"/>
    </xf>
    <xf numFmtId="185" fontId="21" fillId="3" borderId="12" xfId="0" applyNumberFormat="1" applyFont="1" applyFill="1" applyBorder="1" applyAlignment="1" applyProtection="1">
      <alignment horizontal="center" vertical="center"/>
      <protection locked="0"/>
    </xf>
    <xf numFmtId="185" fontId="21" fillId="3" borderId="8" xfId="0" applyNumberFormat="1" applyFont="1" applyFill="1" applyBorder="1" applyAlignment="1" applyProtection="1">
      <alignment horizontal="center" vertical="center"/>
      <protection locked="0"/>
    </xf>
    <xf numFmtId="185" fontId="21" fillId="3" borderId="13" xfId="0" applyNumberFormat="1" applyFont="1" applyFill="1" applyBorder="1" applyAlignment="1" applyProtection="1">
      <alignment horizontal="center" vertical="center"/>
      <protection locked="0"/>
    </xf>
    <xf numFmtId="187" fontId="30" fillId="2" borderId="0" xfId="0" applyNumberFormat="1" applyFont="1" applyFill="1" applyBorder="1" applyAlignment="1" applyProtection="1">
      <alignment horizontal="left" vertical="top"/>
    </xf>
    <xf numFmtId="187" fontId="30" fillId="2" borderId="8" xfId="0" applyNumberFormat="1" applyFont="1" applyFill="1" applyBorder="1" applyAlignment="1" applyProtection="1">
      <alignment horizontal="left" vertical="top"/>
    </xf>
    <xf numFmtId="0" fontId="7" fillId="2" borderId="31" xfId="0" applyFont="1" applyFill="1" applyBorder="1" applyAlignment="1" applyProtection="1">
      <alignment horizontal="center" vertical="center" wrapText="1"/>
    </xf>
    <xf numFmtId="0" fontId="7" fillId="2" borderId="32" xfId="0" applyFont="1" applyFill="1" applyBorder="1" applyAlignment="1" applyProtection="1">
      <alignment horizontal="center" vertical="center" wrapText="1"/>
    </xf>
    <xf numFmtId="0" fontId="7" fillId="2" borderId="21" xfId="0" applyFont="1" applyFill="1" applyBorder="1" applyAlignment="1" applyProtection="1">
      <alignment horizontal="center" vertical="center" wrapText="1"/>
    </xf>
    <xf numFmtId="0" fontId="7" fillId="2" borderId="33" xfId="0" applyFont="1" applyFill="1" applyBorder="1" applyAlignment="1" applyProtection="1">
      <alignment horizontal="center" vertical="center" wrapText="1"/>
    </xf>
    <xf numFmtId="0" fontId="7" fillId="2" borderId="34" xfId="0" applyFont="1" applyFill="1" applyBorder="1" applyAlignment="1" applyProtection="1">
      <alignment horizontal="center" vertical="center" wrapText="1"/>
    </xf>
    <xf numFmtId="0" fontId="7" fillId="2" borderId="35" xfId="0" applyFont="1" applyFill="1" applyBorder="1" applyAlignment="1" applyProtection="1">
      <alignment horizontal="center" vertical="center" wrapText="1"/>
    </xf>
    <xf numFmtId="0" fontId="16" fillId="2" borderId="9" xfId="0" applyFont="1" applyFill="1" applyBorder="1" applyAlignment="1" applyProtection="1">
      <alignment horizontal="center" vertical="center" wrapText="1"/>
    </xf>
    <xf numFmtId="0" fontId="16" fillId="2" borderId="10" xfId="0" applyFont="1" applyFill="1" applyBorder="1" applyAlignment="1" applyProtection="1">
      <alignment horizontal="center" vertical="center" wrapText="1"/>
    </xf>
    <xf numFmtId="0" fontId="16" fillId="2" borderId="14" xfId="0" applyFont="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xf>
    <xf numFmtId="0" fontId="16" fillId="2" borderId="12" xfId="0" applyFont="1" applyFill="1" applyBorder="1" applyAlignment="1" applyProtection="1">
      <alignment horizontal="center" vertical="center" wrapText="1"/>
    </xf>
    <xf numFmtId="0" fontId="16" fillId="2" borderId="8" xfId="0" applyFont="1" applyFill="1" applyBorder="1" applyAlignment="1" applyProtection="1">
      <alignment horizontal="center" vertical="center" wrapText="1"/>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0" xfId="0" applyFont="1" applyFill="1" applyBorder="1" applyAlignment="1" applyProtection="1">
      <alignment horizontal="center" vertical="center"/>
    </xf>
    <xf numFmtId="0" fontId="16" fillId="0" borderId="15" xfId="0" applyFont="1" applyFill="1" applyBorder="1" applyAlignment="1" applyProtection="1">
      <alignment horizontal="center" vertical="center"/>
    </xf>
    <xf numFmtId="0" fontId="16" fillId="0" borderId="8"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176" fontId="16" fillId="2" borderId="10" xfId="0" applyNumberFormat="1" applyFont="1" applyFill="1" applyBorder="1" applyAlignment="1" applyProtection="1">
      <alignment horizontal="right" vertical="center"/>
    </xf>
    <xf numFmtId="176" fontId="16" fillId="2" borderId="0" xfId="0" applyNumberFormat="1" applyFont="1" applyFill="1" applyBorder="1" applyAlignment="1" applyProtection="1">
      <alignment horizontal="right" vertical="center"/>
    </xf>
    <xf numFmtId="176" fontId="16" fillId="2" borderId="8" xfId="0" applyNumberFormat="1" applyFont="1" applyFill="1" applyBorder="1" applyAlignment="1" applyProtection="1">
      <alignment horizontal="right" vertical="center"/>
    </xf>
    <xf numFmtId="0" fontId="16" fillId="2" borderId="11" xfId="0" applyFont="1" applyFill="1" applyBorder="1" applyAlignment="1" applyProtection="1">
      <alignment horizontal="center" vertical="center"/>
    </xf>
    <xf numFmtId="0" fontId="16" fillId="2" borderId="15" xfId="0" applyFont="1" applyFill="1" applyBorder="1" applyAlignment="1" applyProtection="1">
      <alignment horizontal="center" vertical="center"/>
    </xf>
    <xf numFmtId="0" fontId="16" fillId="2" borderId="13" xfId="0" applyFont="1" applyFill="1" applyBorder="1" applyAlignment="1" applyProtection="1">
      <alignment horizontal="center" vertical="center"/>
    </xf>
    <xf numFmtId="0" fontId="15" fillId="2" borderId="0" xfId="0" applyFont="1" applyFill="1" applyAlignment="1" applyProtection="1">
      <alignment horizontal="center" vertical="center" wrapText="1"/>
    </xf>
    <xf numFmtId="0" fontId="14" fillId="2" borderId="9" xfId="0" applyFont="1" applyFill="1" applyBorder="1" applyAlignment="1" applyProtection="1">
      <alignment horizontal="center" vertical="center" wrapText="1"/>
    </xf>
    <xf numFmtId="0" fontId="14" fillId="2" borderId="10" xfId="0" applyFont="1" applyFill="1" applyBorder="1" applyAlignment="1" applyProtection="1">
      <alignment horizontal="center" vertical="center" wrapText="1"/>
    </xf>
    <xf numFmtId="0" fontId="14" fillId="2" borderId="11" xfId="0" applyFont="1" applyFill="1" applyBorder="1" applyAlignment="1" applyProtection="1">
      <alignment horizontal="center" vertical="center" wrapText="1"/>
    </xf>
    <xf numFmtId="0" fontId="14" fillId="2" borderId="14" xfId="0" applyFont="1" applyFill="1" applyBorder="1" applyAlignment="1" applyProtection="1">
      <alignment horizontal="center" vertical="center" wrapText="1"/>
    </xf>
    <xf numFmtId="0" fontId="14" fillId="2" borderId="0" xfId="0" applyFont="1" applyFill="1" applyBorder="1" applyAlignment="1" applyProtection="1">
      <alignment horizontal="center" vertical="center" wrapText="1"/>
    </xf>
    <xf numFmtId="0" fontId="14" fillId="2" borderId="15" xfId="0" applyFont="1" applyFill="1" applyBorder="1" applyAlignment="1" applyProtection="1">
      <alignment horizontal="center" vertical="center" wrapText="1"/>
    </xf>
    <xf numFmtId="0" fontId="14" fillId="2" borderId="36" xfId="0" applyFont="1" applyFill="1" applyBorder="1" applyAlignment="1" applyProtection="1">
      <alignment horizontal="center" vertical="center" wrapText="1"/>
    </xf>
    <xf numFmtId="0" fontId="14" fillId="2" borderId="31" xfId="0" applyFont="1" applyFill="1" applyBorder="1" applyAlignment="1" applyProtection="1">
      <alignment horizontal="center" vertical="center" wrapText="1"/>
    </xf>
    <xf numFmtId="0" fontId="14" fillId="2" borderId="32" xfId="0" applyFont="1" applyFill="1" applyBorder="1" applyAlignment="1" applyProtection="1">
      <alignment horizontal="center" vertical="center" wrapText="1"/>
    </xf>
    <xf numFmtId="190" fontId="15" fillId="0" borderId="0" xfId="0" applyNumberFormat="1" applyFont="1" applyFill="1" applyAlignment="1" applyProtection="1">
      <alignment horizontal="center" vertical="center" wrapText="1"/>
    </xf>
    <xf numFmtId="189" fontId="15" fillId="0" borderId="0" xfId="0" applyNumberFormat="1" applyFont="1" applyFill="1" applyAlignment="1" applyProtection="1">
      <alignment horizontal="center" vertical="center" wrapText="1"/>
    </xf>
    <xf numFmtId="0" fontId="11" fillId="2" borderId="20" xfId="0" applyFont="1" applyFill="1" applyBorder="1" applyAlignment="1" applyProtection="1">
      <alignment horizontal="center" vertical="center"/>
    </xf>
    <xf numFmtId="0" fontId="6" fillId="4" borderId="0" xfId="0" applyFont="1" applyFill="1" applyAlignment="1" applyProtection="1">
      <alignment horizontal="center" vertical="center"/>
    </xf>
    <xf numFmtId="0" fontId="6" fillId="4" borderId="8" xfId="0" applyFont="1" applyFill="1" applyBorder="1" applyAlignment="1" applyProtection="1">
      <alignment horizontal="center" vertical="center"/>
    </xf>
    <xf numFmtId="0" fontId="7" fillId="2" borderId="9" xfId="0" applyFont="1" applyFill="1" applyBorder="1" applyAlignment="1" applyProtection="1">
      <alignment horizontal="right" vertical="center" wrapText="1"/>
    </xf>
    <xf numFmtId="0" fontId="7" fillId="2" borderId="10" xfId="0" applyFont="1" applyFill="1" applyBorder="1" applyAlignment="1" applyProtection="1">
      <alignment horizontal="right" vertical="center" wrapText="1"/>
    </xf>
    <xf numFmtId="0" fontId="7" fillId="2" borderId="14" xfId="0" applyFont="1" applyFill="1" applyBorder="1" applyAlignment="1" applyProtection="1">
      <alignment horizontal="right" vertical="center" wrapText="1"/>
    </xf>
    <xf numFmtId="0" fontId="7" fillId="2" borderId="0" xfId="0" applyFont="1" applyFill="1" applyBorder="1" applyAlignment="1" applyProtection="1">
      <alignment horizontal="right" vertical="center" wrapText="1"/>
    </xf>
    <xf numFmtId="0" fontId="7" fillId="2" borderId="12" xfId="0" applyFont="1" applyFill="1" applyBorder="1" applyAlignment="1" applyProtection="1">
      <alignment horizontal="right" vertical="center" wrapText="1"/>
    </xf>
    <xf numFmtId="0" fontId="7" fillId="2" borderId="8" xfId="0" applyFont="1" applyFill="1" applyBorder="1" applyAlignment="1" applyProtection="1">
      <alignment horizontal="right" vertical="center" wrapText="1"/>
    </xf>
    <xf numFmtId="0" fontId="0" fillId="4" borderId="1" xfId="0" applyFill="1" applyBorder="1" applyAlignment="1" applyProtection="1">
      <alignment horizontal="center" vertical="top" wrapText="1"/>
    </xf>
    <xf numFmtId="179" fontId="0" fillId="4" borderId="1" xfId="0" applyNumberFormat="1" applyFill="1" applyBorder="1" applyAlignment="1" applyProtection="1">
      <alignment horizontal="center" vertical="top" wrapText="1"/>
    </xf>
    <xf numFmtId="0" fontId="0" fillId="4" borderId="37" xfId="0" applyFill="1" applyBorder="1" applyAlignment="1" applyProtection="1">
      <alignment horizontal="center" vertical="top" wrapText="1"/>
    </xf>
    <xf numFmtId="0" fontId="0" fillId="4" borderId="38" xfId="0" applyFill="1" applyBorder="1" applyAlignment="1" applyProtection="1">
      <alignment horizontal="center" vertical="top" wrapText="1"/>
    </xf>
    <xf numFmtId="179" fontId="0" fillId="4" borderId="37" xfId="0" applyNumberFormat="1" applyFill="1" applyBorder="1" applyAlignment="1" applyProtection="1">
      <alignment horizontal="center" vertical="top" wrapText="1"/>
    </xf>
    <xf numFmtId="179" fontId="0" fillId="4" borderId="38" xfId="0" applyNumberFormat="1" applyFill="1" applyBorder="1" applyAlignment="1" applyProtection="1">
      <alignment horizontal="center" vertical="top" wrapText="1"/>
    </xf>
    <xf numFmtId="0" fontId="24" fillId="2" borderId="0" xfId="0" applyFont="1" applyFill="1" applyBorder="1" applyAlignment="1" applyProtection="1">
      <alignment horizontal="right" wrapText="1"/>
    </xf>
    <xf numFmtId="0" fontId="24" fillId="2" borderId="8" xfId="0" applyFont="1" applyFill="1" applyBorder="1" applyAlignment="1" applyProtection="1">
      <alignment horizontal="right" wrapText="1"/>
    </xf>
    <xf numFmtId="179" fontId="25" fillId="2" borderId="9" xfId="0" applyNumberFormat="1" applyFont="1" applyFill="1" applyBorder="1" applyAlignment="1" applyProtection="1">
      <alignment horizontal="center" vertical="center" shrinkToFit="1"/>
    </xf>
    <xf numFmtId="179" fontId="25" fillId="2" borderId="10" xfId="0" applyNumberFormat="1" applyFont="1" applyFill="1" applyBorder="1" applyAlignment="1" applyProtection="1">
      <alignment horizontal="center" vertical="center" shrinkToFit="1"/>
    </xf>
    <xf numFmtId="179" fontId="25" fillId="2" borderId="11" xfId="0" applyNumberFormat="1" applyFont="1" applyFill="1" applyBorder="1" applyAlignment="1" applyProtection="1">
      <alignment horizontal="center" vertical="center" shrinkToFit="1"/>
    </xf>
    <xf numFmtId="179" fontId="25" fillId="2" borderId="14" xfId="0" applyNumberFormat="1" applyFont="1" applyFill="1" applyBorder="1" applyAlignment="1" applyProtection="1">
      <alignment horizontal="center" vertical="center" shrinkToFit="1"/>
    </xf>
    <xf numFmtId="179" fontId="25" fillId="2" borderId="0" xfId="0" applyNumberFormat="1" applyFont="1" applyFill="1" applyBorder="1" applyAlignment="1" applyProtection="1">
      <alignment horizontal="center" vertical="center" shrinkToFit="1"/>
    </xf>
    <xf numFmtId="179" fontId="25" fillId="2" borderId="15" xfId="0" applyNumberFormat="1" applyFont="1" applyFill="1" applyBorder="1" applyAlignment="1" applyProtection="1">
      <alignment horizontal="center" vertical="center" shrinkToFit="1"/>
    </xf>
    <xf numFmtId="179" fontId="25" fillId="2" borderId="12" xfId="0" applyNumberFormat="1" applyFont="1" applyFill="1" applyBorder="1" applyAlignment="1" applyProtection="1">
      <alignment horizontal="center" vertical="center" shrinkToFit="1"/>
    </xf>
    <xf numFmtId="179" fontId="25" fillId="2" borderId="8" xfId="0" applyNumberFormat="1" applyFont="1" applyFill="1" applyBorder="1" applyAlignment="1" applyProtection="1">
      <alignment horizontal="center" vertical="center" shrinkToFit="1"/>
    </xf>
    <xf numFmtId="179" fontId="25" fillId="2" borderId="13" xfId="0" applyNumberFormat="1" applyFont="1" applyFill="1" applyBorder="1" applyAlignment="1" applyProtection="1">
      <alignment horizontal="center" vertical="center" shrinkToFit="1"/>
    </xf>
    <xf numFmtId="0" fontId="3" fillId="2" borderId="18" xfId="0" applyFont="1" applyFill="1" applyBorder="1" applyAlignment="1" applyProtection="1">
      <alignment horizontal="center" vertical="center"/>
    </xf>
    <xf numFmtId="0" fontId="3" fillId="2" borderId="19" xfId="0" applyFont="1" applyFill="1" applyBorder="1" applyAlignment="1" applyProtection="1">
      <alignment horizontal="center" vertical="center"/>
    </xf>
    <xf numFmtId="0" fontId="3" fillId="2" borderId="20" xfId="0" applyFont="1" applyFill="1" applyBorder="1" applyAlignment="1" applyProtection="1">
      <alignment horizontal="center" vertical="center"/>
    </xf>
    <xf numFmtId="0" fontId="6" fillId="4" borderId="0" xfId="0" applyFont="1" applyFill="1" applyAlignment="1" applyProtection="1">
      <alignment horizontal="left" vertical="center"/>
    </xf>
    <xf numFmtId="0" fontId="6" fillId="4" borderId="8" xfId="0" applyFont="1" applyFill="1" applyBorder="1" applyAlignment="1" applyProtection="1">
      <alignment horizontal="left" vertical="center"/>
    </xf>
    <xf numFmtId="0" fontId="12" fillId="2" borderId="14" xfId="0" applyFont="1" applyFill="1" applyBorder="1" applyAlignment="1" applyProtection="1">
      <alignment horizontal="center" vertical="center" shrinkToFit="1"/>
    </xf>
    <xf numFmtId="0" fontId="12" fillId="2" borderId="0" xfId="0" applyFont="1" applyFill="1" applyBorder="1" applyAlignment="1" applyProtection="1">
      <alignment horizontal="center" vertical="center" shrinkToFit="1"/>
    </xf>
    <xf numFmtId="0" fontId="12" fillId="2" borderId="15" xfId="0" applyFont="1" applyFill="1" applyBorder="1" applyAlignment="1" applyProtection="1">
      <alignment horizontal="center" vertical="center" shrinkToFit="1"/>
    </xf>
    <xf numFmtId="0" fontId="12" fillId="2" borderId="12" xfId="0" applyFont="1" applyFill="1" applyBorder="1" applyAlignment="1" applyProtection="1">
      <alignment horizontal="center" vertical="center" shrinkToFit="1"/>
    </xf>
    <xf numFmtId="0" fontId="12" fillId="2" borderId="8" xfId="0" applyFont="1" applyFill="1" applyBorder="1" applyAlignment="1" applyProtection="1">
      <alignment horizontal="center" vertical="center" shrinkToFit="1"/>
    </xf>
    <xf numFmtId="0" fontId="12" fillId="2" borderId="13" xfId="0" applyFont="1" applyFill="1" applyBorder="1" applyAlignment="1" applyProtection="1">
      <alignment horizontal="center" vertical="center" shrinkToFit="1"/>
    </xf>
    <xf numFmtId="0" fontId="5" fillId="2" borderId="14" xfId="0" applyFont="1" applyFill="1" applyBorder="1" applyAlignment="1" applyProtection="1">
      <alignment horizontal="right" vertical="center" shrinkToFit="1"/>
    </xf>
    <xf numFmtId="0" fontId="5" fillId="2" borderId="0" xfId="0" applyFont="1" applyFill="1" applyBorder="1" applyAlignment="1" applyProtection="1">
      <alignment horizontal="right" vertical="center" shrinkToFit="1"/>
    </xf>
    <xf numFmtId="0" fontId="5" fillId="2" borderId="15" xfId="0" applyFont="1" applyFill="1" applyBorder="1" applyAlignment="1" applyProtection="1">
      <alignment horizontal="right" vertical="center" shrinkToFit="1"/>
    </xf>
    <xf numFmtId="0" fontId="5" fillId="2" borderId="12" xfId="0" applyFont="1" applyFill="1" applyBorder="1" applyAlignment="1" applyProtection="1">
      <alignment horizontal="right" vertical="center" shrinkToFit="1"/>
    </xf>
    <xf numFmtId="0" fontId="5" fillId="2" borderId="8" xfId="0" applyFont="1" applyFill="1" applyBorder="1" applyAlignment="1" applyProtection="1">
      <alignment horizontal="right" vertical="center" shrinkToFit="1"/>
    </xf>
    <xf numFmtId="0" fontId="5" fillId="2" borderId="13" xfId="0" applyFont="1" applyFill="1" applyBorder="1" applyAlignment="1" applyProtection="1">
      <alignment horizontal="right" vertical="center" shrinkToFit="1"/>
    </xf>
    <xf numFmtId="0" fontId="3" fillId="2" borderId="9" xfId="0" applyFont="1" applyFill="1" applyBorder="1" applyAlignment="1" applyProtection="1">
      <alignment horizontal="center" vertical="center" wrapText="1"/>
    </xf>
    <xf numFmtId="0" fontId="3" fillId="2" borderId="10" xfId="0" applyFont="1" applyFill="1" applyBorder="1" applyAlignment="1" applyProtection="1">
      <alignment horizontal="center" vertical="center" wrapText="1"/>
    </xf>
    <xf numFmtId="0" fontId="3" fillId="2" borderId="11"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wrapText="1"/>
    </xf>
    <xf numFmtId="0" fontId="3" fillId="2" borderId="15" xfId="0" applyFont="1" applyFill="1" applyBorder="1" applyAlignment="1" applyProtection="1">
      <alignment horizontal="center" vertical="center" wrapText="1"/>
    </xf>
    <xf numFmtId="0" fontId="3" fillId="2" borderId="12" xfId="0" applyFont="1" applyFill="1" applyBorder="1" applyAlignment="1" applyProtection="1">
      <alignment horizontal="center" vertical="center" wrapText="1"/>
    </xf>
    <xf numFmtId="0" fontId="3" fillId="2" borderId="8" xfId="0" applyFont="1" applyFill="1" applyBorder="1" applyAlignment="1" applyProtection="1">
      <alignment horizontal="center" vertical="center" wrapText="1"/>
    </xf>
    <xf numFmtId="0" fontId="3" fillId="2" borderId="13" xfId="0" applyFont="1" applyFill="1" applyBorder="1" applyAlignment="1" applyProtection="1">
      <alignment horizontal="center" vertical="center" wrapText="1"/>
    </xf>
    <xf numFmtId="0" fontId="6" fillId="4" borderId="0" xfId="0" applyFont="1" applyFill="1" applyAlignment="1" applyProtection="1">
      <alignment vertical="center"/>
    </xf>
    <xf numFmtId="0" fontId="3" fillId="2" borderId="9" xfId="0" applyFont="1" applyFill="1" applyBorder="1" applyAlignment="1" applyProtection="1">
      <alignment horizontal="center" vertical="center"/>
    </xf>
    <xf numFmtId="0" fontId="3" fillId="2" borderId="10" xfId="0" applyFont="1" applyFill="1" applyBorder="1" applyAlignment="1" applyProtection="1">
      <alignment horizontal="center" vertical="center"/>
    </xf>
    <xf numFmtId="0" fontId="3" fillId="2" borderId="11" xfId="0" applyFont="1" applyFill="1" applyBorder="1" applyAlignment="1" applyProtection="1">
      <alignment horizontal="center" vertical="center"/>
    </xf>
    <xf numFmtId="0" fontId="3" fillId="2" borderId="14" xfId="0" applyFont="1" applyFill="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15" xfId="0" applyFont="1" applyFill="1" applyBorder="1" applyAlignment="1" applyProtection="1">
      <alignment horizontal="center" vertical="center"/>
    </xf>
    <xf numFmtId="0" fontId="3" fillId="2" borderId="12" xfId="0" applyFont="1" applyFill="1" applyBorder="1" applyAlignment="1" applyProtection="1">
      <alignment horizontal="center" vertical="center"/>
    </xf>
    <xf numFmtId="0" fontId="3" fillId="2" borderId="8" xfId="0" applyFont="1" applyFill="1" applyBorder="1" applyAlignment="1" applyProtection="1">
      <alignment horizontal="center" vertical="center"/>
    </xf>
    <xf numFmtId="0" fontId="3" fillId="2" borderId="13" xfId="0" applyFont="1" applyFill="1" applyBorder="1" applyAlignment="1" applyProtection="1">
      <alignment horizontal="center" vertical="center"/>
    </xf>
    <xf numFmtId="0" fontId="28" fillId="2" borderId="0" xfId="2" applyFont="1" applyFill="1" applyBorder="1" applyAlignment="1" applyProtection="1">
      <alignment horizontal="center" vertical="center"/>
    </xf>
    <xf numFmtId="0" fontId="4" fillId="2" borderId="39" xfId="0" applyFont="1" applyFill="1" applyBorder="1" applyAlignment="1" applyProtection="1">
      <alignment horizontal="center" vertical="center"/>
    </xf>
    <xf numFmtId="0" fontId="4" fillId="2" borderId="40" xfId="0" applyFont="1" applyFill="1" applyBorder="1" applyAlignment="1" applyProtection="1">
      <alignment horizontal="center" vertical="center"/>
    </xf>
    <xf numFmtId="0" fontId="4" fillId="2" borderId="22" xfId="0" applyFont="1" applyFill="1" applyBorder="1" applyAlignment="1" applyProtection="1">
      <alignment horizontal="center" vertical="center"/>
    </xf>
    <xf numFmtId="0" fontId="4" fillId="2" borderId="23" xfId="0" applyFont="1" applyFill="1" applyBorder="1" applyAlignment="1" applyProtection="1">
      <alignment horizontal="center" vertical="center"/>
    </xf>
    <xf numFmtId="0" fontId="4" fillId="2" borderId="28" xfId="0" applyFont="1" applyFill="1" applyBorder="1" applyAlignment="1" applyProtection="1">
      <alignment horizontal="center" vertical="center"/>
    </xf>
    <xf numFmtId="0" fontId="4" fillId="2" borderId="29" xfId="0" applyFont="1" applyFill="1" applyBorder="1" applyAlignment="1" applyProtection="1">
      <alignment horizontal="center" vertical="center"/>
    </xf>
    <xf numFmtId="0" fontId="4" fillId="2" borderId="41" xfId="0" applyFont="1" applyFill="1" applyBorder="1" applyAlignment="1" applyProtection="1">
      <alignment horizontal="center" vertical="center"/>
    </xf>
    <xf numFmtId="0" fontId="4" fillId="2" borderId="24" xfId="0" applyFont="1" applyFill="1" applyBorder="1" applyAlignment="1" applyProtection="1">
      <alignment horizontal="center" vertical="center"/>
    </xf>
    <xf numFmtId="0" fontId="4" fillId="2" borderId="30" xfId="0" applyFont="1" applyFill="1" applyBorder="1" applyAlignment="1" applyProtection="1">
      <alignment horizontal="center" vertical="center"/>
    </xf>
    <xf numFmtId="0" fontId="6" fillId="2" borderId="42" xfId="0" applyFont="1" applyFill="1" applyBorder="1" applyAlignment="1" applyProtection="1">
      <alignment horizontal="center" vertical="center"/>
    </xf>
    <xf numFmtId="0" fontId="6" fillId="2" borderId="43" xfId="0" applyFont="1" applyFill="1" applyBorder="1" applyAlignment="1" applyProtection="1">
      <alignment horizontal="center" vertical="center"/>
    </xf>
    <xf numFmtId="176" fontId="6" fillId="2" borderId="43" xfId="0" applyNumberFormat="1" applyFont="1" applyFill="1" applyBorder="1" applyAlignment="1" applyProtection="1">
      <alignment horizontal="right" vertical="center" indent="1"/>
    </xf>
    <xf numFmtId="176" fontId="6" fillId="2" borderId="44" xfId="0" applyNumberFormat="1" applyFont="1" applyFill="1" applyBorder="1" applyAlignment="1" applyProtection="1">
      <alignment horizontal="right" vertical="center" indent="1"/>
    </xf>
    <xf numFmtId="176" fontId="6" fillId="2" borderId="45" xfId="0" applyNumberFormat="1" applyFont="1" applyFill="1" applyBorder="1" applyAlignment="1" applyProtection="1">
      <alignment horizontal="right" vertical="center" indent="1"/>
    </xf>
    <xf numFmtId="0" fontId="0" fillId="4" borderId="60" xfId="0" applyFill="1" applyBorder="1" applyAlignment="1" applyProtection="1">
      <alignment horizontal="center" vertical="top" wrapText="1"/>
    </xf>
    <xf numFmtId="0" fontId="0" fillId="4" borderId="61" xfId="0" applyFill="1" applyBorder="1" applyAlignment="1" applyProtection="1">
      <alignment horizontal="center" vertical="top" wrapText="1"/>
    </xf>
    <xf numFmtId="0" fontId="7" fillId="4" borderId="0" xfId="0" applyFont="1" applyFill="1" applyBorder="1" applyAlignment="1" applyProtection="1">
      <alignment horizontal="center" vertical="center"/>
    </xf>
    <xf numFmtId="176" fontId="6" fillId="2" borderId="46" xfId="0" applyNumberFormat="1" applyFont="1" applyFill="1" applyBorder="1" applyAlignment="1" applyProtection="1">
      <alignment horizontal="right" vertical="center" indent="1"/>
    </xf>
    <xf numFmtId="186" fontId="0" fillId="4" borderId="1" xfId="0" applyNumberFormat="1" applyFill="1" applyBorder="1" applyAlignment="1" applyProtection="1">
      <alignment horizontal="center" vertical="top" wrapText="1"/>
    </xf>
    <xf numFmtId="186" fontId="0" fillId="4" borderId="62" xfId="0" applyNumberFormat="1" applyFill="1" applyBorder="1" applyAlignment="1" applyProtection="1">
      <alignment horizontal="center" vertical="top" wrapText="1"/>
    </xf>
    <xf numFmtId="179" fontId="0" fillId="4" borderId="63" xfId="0" applyNumberFormat="1" applyFill="1" applyBorder="1" applyAlignment="1" applyProtection="1">
      <alignment horizontal="center" vertical="top" wrapText="1"/>
    </xf>
    <xf numFmtId="186" fontId="0" fillId="0" borderId="1" xfId="0" applyNumberFormat="1" applyFill="1" applyBorder="1" applyAlignment="1" applyProtection="1">
      <alignment horizontal="center" vertical="top" wrapText="1"/>
    </xf>
    <xf numFmtId="186" fontId="0" fillId="4" borderId="49" xfId="0" applyNumberFormat="1" applyFill="1" applyBorder="1" applyAlignment="1" applyProtection="1">
      <alignment horizontal="center" vertical="top" wrapText="1"/>
    </xf>
    <xf numFmtId="186" fontId="0" fillId="4" borderId="51" xfId="0" applyNumberFormat="1" applyFill="1" applyBorder="1" applyAlignment="1" applyProtection="1">
      <alignment horizontal="center" vertical="top" wrapText="1"/>
    </xf>
    <xf numFmtId="176" fontId="0" fillId="4" borderId="64" xfId="0" applyNumberFormat="1" applyFill="1" applyBorder="1" applyAlignment="1" applyProtection="1">
      <alignment horizontal="center" vertical="top" wrapText="1"/>
    </xf>
    <xf numFmtId="176" fontId="0" fillId="0" borderId="64" xfId="0" applyNumberFormat="1" applyFill="1" applyBorder="1" applyAlignment="1" applyProtection="1">
      <alignment horizontal="center" vertical="top" wrapText="1"/>
    </xf>
    <xf numFmtId="176" fontId="0" fillId="4" borderId="65" xfId="0" applyNumberFormat="1" applyFill="1" applyBorder="1" applyAlignment="1" applyProtection="1">
      <alignment horizontal="center" vertical="top" wrapText="1"/>
    </xf>
    <xf numFmtId="176" fontId="0" fillId="4" borderId="20" xfId="0" applyNumberFormat="1" applyFill="1" applyBorder="1" applyAlignment="1" applyProtection="1">
      <alignment horizontal="center" vertical="top" wrapText="1"/>
    </xf>
    <xf numFmtId="186" fontId="0" fillId="4" borderId="20" xfId="0" applyNumberFormat="1" applyFill="1" applyBorder="1" applyAlignment="1" applyProtection="1">
      <alignment horizontal="center" vertical="top" wrapText="1"/>
    </xf>
    <xf numFmtId="186" fontId="0" fillId="4" borderId="47" xfId="0" applyNumberFormat="1" applyFill="1" applyBorder="1" applyAlignment="1" applyProtection="1">
      <alignment horizontal="center" vertical="top" wrapText="1"/>
    </xf>
    <xf numFmtId="186" fontId="0" fillId="4" borderId="50" xfId="0" applyNumberFormat="1" applyFill="1" applyBorder="1" applyAlignment="1" applyProtection="1">
      <alignment horizontal="center" vertical="top" wrapText="1"/>
    </xf>
    <xf numFmtId="176" fontId="0" fillId="4" borderId="47" xfId="0" applyNumberFormat="1" applyFill="1" applyBorder="1" applyAlignment="1" applyProtection="1">
      <alignment horizontal="center" vertical="top" wrapText="1"/>
    </xf>
    <xf numFmtId="0" fontId="6" fillId="4" borderId="54" xfId="0" applyFont="1" applyFill="1" applyBorder="1" applyAlignment="1" applyProtection="1">
      <alignment horizontal="center" vertical="center"/>
    </xf>
    <xf numFmtId="0" fontId="6" fillId="4" borderId="55" xfId="0" applyFont="1" applyFill="1" applyBorder="1" applyAlignment="1" applyProtection="1">
      <alignment horizontal="center" vertical="center"/>
    </xf>
    <xf numFmtId="0" fontId="6" fillId="4" borderId="56" xfId="0" applyFont="1" applyFill="1" applyBorder="1" applyAlignment="1" applyProtection="1">
      <alignment horizontal="center" vertical="center"/>
    </xf>
    <xf numFmtId="0" fontId="6" fillId="4" borderId="57" xfId="0" applyFont="1" applyFill="1" applyBorder="1" applyAlignment="1" applyProtection="1">
      <alignment horizontal="center" vertical="center"/>
    </xf>
    <xf numFmtId="0" fontId="6" fillId="4" borderId="48" xfId="0" applyFont="1" applyFill="1" applyBorder="1" applyAlignment="1" applyProtection="1">
      <alignment horizontal="center" vertical="center"/>
    </xf>
    <xf numFmtId="0" fontId="6" fillId="4" borderId="58" xfId="0" applyFont="1" applyFill="1" applyBorder="1" applyAlignment="1" applyProtection="1">
      <alignment horizontal="center" vertical="center"/>
    </xf>
    <xf numFmtId="0" fontId="6" fillId="4" borderId="37" xfId="0" applyFont="1" applyFill="1" applyBorder="1" applyAlignment="1" applyProtection="1">
      <alignment horizontal="center" vertical="center"/>
    </xf>
    <xf numFmtId="0" fontId="6" fillId="4" borderId="49" xfId="0" applyFont="1" applyFill="1" applyBorder="1" applyAlignment="1" applyProtection="1">
      <alignment horizontal="center" vertical="center"/>
    </xf>
    <xf numFmtId="179" fontId="0" fillId="4" borderId="67" xfId="0" applyNumberFormat="1" applyFill="1" applyBorder="1" applyAlignment="1" applyProtection="1">
      <alignment horizontal="center" vertical="top" wrapText="1"/>
    </xf>
    <xf numFmtId="179" fontId="0" fillId="4" borderId="64" xfId="0" applyNumberFormat="1" applyFill="1" applyBorder="1" applyAlignment="1" applyProtection="1">
      <alignment horizontal="center" vertical="top" wrapText="1"/>
    </xf>
    <xf numFmtId="0" fontId="0" fillId="4" borderId="66" xfId="0" applyFill="1" applyBorder="1" applyAlignment="1" applyProtection="1">
      <alignment horizontal="center" vertical="top" wrapText="1"/>
    </xf>
    <xf numFmtId="179" fontId="0" fillId="4" borderId="48" xfId="0" applyNumberFormat="1" applyFill="1" applyBorder="1" applyAlignment="1" applyProtection="1">
      <alignment horizontal="center" vertical="top" wrapText="1"/>
    </xf>
    <xf numFmtId="179" fontId="0" fillId="4" borderId="20" xfId="0" applyNumberFormat="1" applyFill="1" applyBorder="1" applyAlignment="1" applyProtection="1">
      <alignment horizontal="center" vertical="top" wrapText="1"/>
    </xf>
    <xf numFmtId="14" fontId="6" fillId="4" borderId="1" xfId="0" applyNumberFormat="1" applyFont="1" applyFill="1" applyBorder="1" applyAlignment="1" applyProtection="1">
      <alignment horizontal="center" vertical="center"/>
    </xf>
    <xf numFmtId="0" fontId="6" fillId="4" borderId="1" xfId="0" applyNumberFormat="1" applyFont="1" applyFill="1" applyBorder="1" applyAlignment="1" applyProtection="1">
      <alignment horizontal="center" vertical="center"/>
    </xf>
    <xf numFmtId="0" fontId="6" fillId="4" borderId="9" xfId="0" applyFont="1" applyFill="1" applyBorder="1" applyAlignment="1" applyProtection="1">
      <alignment horizontal="center" vertical="center"/>
    </xf>
    <xf numFmtId="0" fontId="6" fillId="4" borderId="11" xfId="0" applyFont="1" applyFill="1" applyBorder="1" applyAlignment="1" applyProtection="1">
      <alignment horizontal="center" vertical="center"/>
    </xf>
    <xf numFmtId="0" fontId="6" fillId="4" borderId="14" xfId="0" applyFont="1" applyFill="1" applyBorder="1" applyAlignment="1" applyProtection="1">
      <alignment horizontal="center" vertical="center"/>
    </xf>
    <xf numFmtId="0" fontId="6" fillId="4" borderId="15" xfId="0" applyFont="1" applyFill="1" applyBorder="1" applyAlignment="1" applyProtection="1">
      <alignment horizontal="center" vertical="center"/>
    </xf>
    <xf numFmtId="0" fontId="6" fillId="4" borderId="12" xfId="0" applyFont="1" applyFill="1" applyBorder="1" applyAlignment="1" applyProtection="1">
      <alignment horizontal="center" vertical="center"/>
    </xf>
    <xf numFmtId="0" fontId="6" fillId="4" borderId="13" xfId="0" applyFont="1" applyFill="1" applyBorder="1" applyAlignment="1" applyProtection="1">
      <alignment horizontal="center" vertical="center"/>
    </xf>
    <xf numFmtId="0" fontId="6" fillId="4" borderId="3" xfId="0" applyFont="1" applyFill="1" applyBorder="1" applyAlignment="1" applyProtection="1">
      <alignment horizontal="center" vertical="center"/>
    </xf>
    <xf numFmtId="0" fontId="6" fillId="4" borderId="4" xfId="0" applyFont="1" applyFill="1" applyBorder="1" applyAlignment="1" applyProtection="1">
      <alignment horizontal="center" vertical="center"/>
    </xf>
    <xf numFmtId="0" fontId="6" fillId="4" borderId="5" xfId="0" applyFont="1" applyFill="1" applyBorder="1" applyAlignment="1" applyProtection="1">
      <alignment horizontal="center" vertical="center"/>
    </xf>
    <xf numFmtId="0" fontId="6" fillId="4" borderId="6" xfId="0" applyFont="1" applyFill="1" applyBorder="1" applyAlignment="1" applyProtection="1">
      <alignment horizontal="center" vertical="center"/>
    </xf>
    <xf numFmtId="0" fontId="6" fillId="4" borderId="0" xfId="0" applyFont="1" applyFill="1" applyBorder="1" applyAlignment="1" applyProtection="1">
      <alignment horizontal="center" vertical="center"/>
    </xf>
    <xf numFmtId="0" fontId="6" fillId="4" borderId="7" xfId="0" applyFont="1" applyFill="1" applyBorder="1" applyAlignment="1" applyProtection="1">
      <alignment horizontal="center" vertical="center"/>
    </xf>
    <xf numFmtId="0" fontId="6" fillId="4" borderId="52" xfId="0" applyFont="1" applyFill="1" applyBorder="1" applyAlignment="1" applyProtection="1">
      <alignment horizontal="center" vertical="center"/>
    </xf>
    <xf numFmtId="0" fontId="6" fillId="4" borderId="53" xfId="0" applyFont="1" applyFill="1" applyBorder="1" applyAlignment="1" applyProtection="1">
      <alignment horizontal="center" vertical="center"/>
    </xf>
    <xf numFmtId="0" fontId="0" fillId="2" borderId="37" xfId="0" applyFill="1" applyBorder="1" applyAlignment="1">
      <alignment horizontal="center" vertical="center"/>
    </xf>
    <xf numFmtId="0" fontId="0" fillId="2" borderId="59" xfId="0" applyFill="1" applyBorder="1" applyAlignment="1">
      <alignment horizontal="center" vertical="center"/>
    </xf>
    <xf numFmtId="0" fontId="0" fillId="2" borderId="38" xfId="0"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8" xfId="0" applyFill="1" applyBorder="1" applyAlignment="1">
      <alignment horizontal="center" vertical="center"/>
    </xf>
    <xf numFmtId="0" fontId="0" fillId="2" borderId="13" xfId="0" applyFill="1" applyBorder="1" applyAlignment="1">
      <alignment horizontal="center" vertical="center"/>
    </xf>
  </cellXfs>
  <cellStyles count="4">
    <cellStyle name="桁区切り" xfId="1" builtinId="6"/>
    <cellStyle name="標準" xfId="0" builtinId="0"/>
    <cellStyle name="標準_標準報酬" xfId="2" xr:uid="{00000000-0005-0000-0000-000002000000}"/>
    <cellStyle name="湪" xfId="3" xr:uid="{00000000-0005-0000-0000-00000300000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
  <sheetViews>
    <sheetView workbookViewId="0">
      <selection activeCell="G5" sqref="G5"/>
    </sheetView>
  </sheetViews>
  <sheetFormatPr defaultColWidth="9" defaultRowHeight="13.5" x14ac:dyDescent="0.15"/>
  <cols>
    <col min="1" max="1" width="13.875" style="4" bestFit="1" customWidth="1"/>
    <col min="2" max="7" width="2.5" style="4" bestFit="1" customWidth="1"/>
    <col min="8" max="16384" width="9" style="4"/>
  </cols>
  <sheetData>
    <row r="1" spans="1:7" ht="13.5" customHeight="1" x14ac:dyDescent="0.15">
      <c r="A1" s="3" t="s">
        <v>11</v>
      </c>
      <c r="B1" s="3" t="s">
        <v>12</v>
      </c>
      <c r="C1" s="3" t="s">
        <v>8</v>
      </c>
      <c r="D1" s="3" t="s">
        <v>9</v>
      </c>
      <c r="E1" s="3" t="s">
        <v>8</v>
      </c>
      <c r="F1" s="3" t="s">
        <v>8</v>
      </c>
      <c r="G1" s="3"/>
    </row>
    <row r="2" spans="1:7" ht="13.5" customHeight="1" x14ac:dyDescent="0.15">
      <c r="A2" s="3" t="s">
        <v>13</v>
      </c>
      <c r="B2" s="3"/>
      <c r="C2" s="3"/>
      <c r="D2" s="3"/>
      <c r="E2" s="3"/>
      <c r="F2" s="3"/>
      <c r="G2" s="3"/>
    </row>
    <row r="3" spans="1:7" ht="13.5" customHeight="1" x14ac:dyDescent="0.15">
      <c r="A3" s="3" t="s">
        <v>5</v>
      </c>
      <c r="B3" s="3" t="s">
        <v>6</v>
      </c>
      <c r="C3" s="3" t="s">
        <v>7</v>
      </c>
      <c r="D3" s="3" t="s">
        <v>8</v>
      </c>
      <c r="E3" s="3" t="s">
        <v>8</v>
      </c>
      <c r="F3" s="3" t="s">
        <v>9</v>
      </c>
      <c r="G3" s="3" t="s">
        <v>10</v>
      </c>
    </row>
    <row r="4" spans="1:7" ht="13.5" customHeight="1" x14ac:dyDescent="0.15">
      <c r="A4" s="3" t="s">
        <v>14</v>
      </c>
      <c r="B4" s="3"/>
      <c r="C4" s="3"/>
      <c r="D4" s="3"/>
      <c r="E4" s="3"/>
      <c r="F4" s="3"/>
      <c r="G4" s="3"/>
    </row>
  </sheetData>
  <phoneticPr fontId="2"/>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4"/>
    <pageSetUpPr fitToPage="1"/>
  </sheetPr>
  <dimension ref="A1:BZ164"/>
  <sheetViews>
    <sheetView tabSelected="1" zoomScale="98" zoomScaleNormal="98" workbookViewId="0">
      <selection activeCell="N10" sqref="N10:P13"/>
    </sheetView>
  </sheetViews>
  <sheetFormatPr defaultColWidth="2" defaultRowHeight="0" customHeight="1" zeroHeight="1" x14ac:dyDescent="0.15"/>
  <cols>
    <col min="1" max="1" width="1.375" style="80" customWidth="1"/>
    <col min="2" max="67" width="1.625" style="80" customWidth="1"/>
    <col min="68" max="68" width="10.625" style="80" customWidth="1"/>
    <col min="69" max="69" width="2" style="80" customWidth="1"/>
    <col min="70" max="70" width="3" style="80" customWidth="1"/>
    <col min="71" max="71" width="4.75" style="80" hidden="1" customWidth="1"/>
    <col min="72" max="72" width="11.625" style="80" hidden="1" customWidth="1"/>
    <col min="73" max="73" width="16.125" style="80" hidden="1" customWidth="1"/>
    <col min="74" max="74" width="15" style="80" hidden="1" customWidth="1"/>
    <col min="75" max="76" width="6.875" style="80" hidden="1" customWidth="1"/>
    <col min="77" max="77" width="8.625" style="80" hidden="1" customWidth="1"/>
    <col min="78" max="78" width="5.25" style="80" customWidth="1"/>
    <col min="79" max="16308" width="2" style="80" customWidth="1"/>
    <col min="16309" max="16384" width="2" style="80"/>
  </cols>
  <sheetData>
    <row r="1" spans="1:77" ht="6.75" customHeight="1" x14ac:dyDescent="0.15">
      <c r="A1" s="8"/>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77" ht="6.75" customHeight="1" x14ac:dyDescent="0.15">
      <c r="A2" s="8"/>
      <c r="B2" s="98" t="s">
        <v>61</v>
      </c>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53"/>
      <c r="AF2" s="99" t="s">
        <v>62</v>
      </c>
      <c r="AG2" s="99"/>
      <c r="AH2" s="99"/>
      <c r="AI2" s="99"/>
      <c r="AJ2" s="99"/>
      <c r="AK2" s="99"/>
      <c r="AL2" s="99"/>
      <c r="AM2" s="99"/>
      <c r="AN2" s="99"/>
      <c r="AO2" s="99"/>
      <c r="AP2" s="99"/>
      <c r="AQ2" s="99"/>
      <c r="AR2" s="99"/>
      <c r="AS2" s="99"/>
      <c r="AT2" s="99"/>
      <c r="AU2" s="99"/>
      <c r="AV2" s="99"/>
      <c r="AW2" s="99"/>
      <c r="AX2" s="99"/>
      <c r="AY2" s="99"/>
      <c r="AZ2" s="99"/>
      <c r="BA2" s="99"/>
      <c r="BB2" s="99"/>
      <c r="BC2" s="99"/>
      <c r="BD2" s="99"/>
      <c r="BE2" s="99"/>
      <c r="BF2" s="99"/>
      <c r="BG2" s="99"/>
      <c r="BH2" s="99"/>
      <c r="BI2" s="99"/>
      <c r="BJ2" s="99"/>
      <c r="BK2" s="99"/>
      <c r="BL2" s="99"/>
      <c r="BM2" s="99"/>
      <c r="BN2" s="99"/>
      <c r="BO2" s="9"/>
      <c r="BP2" s="9"/>
    </row>
    <row r="3" spans="1:77" ht="6.75" customHeight="1" x14ac:dyDescent="0.15">
      <c r="A3" s="8"/>
      <c r="B3" s="98"/>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53"/>
      <c r="AF3" s="99"/>
      <c r="AG3" s="99"/>
      <c r="AH3" s="99"/>
      <c r="AI3" s="99"/>
      <c r="AJ3" s="99"/>
      <c r="AK3" s="99"/>
      <c r="AL3" s="99"/>
      <c r="AM3" s="99"/>
      <c r="AN3" s="99"/>
      <c r="AO3" s="99"/>
      <c r="AP3" s="99"/>
      <c r="AQ3" s="99"/>
      <c r="AR3" s="99"/>
      <c r="AS3" s="99"/>
      <c r="AT3" s="99"/>
      <c r="AU3" s="99"/>
      <c r="AV3" s="99"/>
      <c r="AW3" s="99"/>
      <c r="AX3" s="99"/>
      <c r="AY3" s="99"/>
      <c r="AZ3" s="99"/>
      <c r="BA3" s="99"/>
      <c r="BB3" s="99"/>
      <c r="BC3" s="99"/>
      <c r="BD3" s="99"/>
      <c r="BE3" s="99"/>
      <c r="BF3" s="99"/>
      <c r="BG3" s="99"/>
      <c r="BH3" s="99"/>
      <c r="BI3" s="99"/>
      <c r="BJ3" s="99"/>
      <c r="BK3" s="99"/>
      <c r="BL3" s="99"/>
      <c r="BM3" s="99"/>
      <c r="BN3" s="99"/>
      <c r="BO3" s="8"/>
      <c r="BP3" s="9"/>
    </row>
    <row r="4" spans="1:77" ht="6.75" customHeight="1" x14ac:dyDescent="0.15">
      <c r="A4" s="8"/>
      <c r="B4" s="98"/>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53"/>
      <c r="AF4" s="99"/>
      <c r="AG4" s="99"/>
      <c r="AH4" s="99"/>
      <c r="AI4" s="99"/>
      <c r="AJ4" s="99"/>
      <c r="AK4" s="99"/>
      <c r="AL4" s="99"/>
      <c r="AM4" s="99"/>
      <c r="AN4" s="99"/>
      <c r="AO4" s="99"/>
      <c r="AP4" s="99"/>
      <c r="AQ4" s="99"/>
      <c r="AR4" s="99"/>
      <c r="AS4" s="99"/>
      <c r="AT4" s="99"/>
      <c r="AU4" s="99"/>
      <c r="AV4" s="99"/>
      <c r="AW4" s="99"/>
      <c r="AX4" s="99"/>
      <c r="AY4" s="99"/>
      <c r="AZ4" s="99"/>
      <c r="BA4" s="99"/>
      <c r="BB4" s="99"/>
      <c r="BC4" s="99"/>
      <c r="BD4" s="99"/>
      <c r="BE4" s="99"/>
      <c r="BF4" s="99"/>
      <c r="BG4" s="99"/>
      <c r="BH4" s="99"/>
      <c r="BI4" s="99"/>
      <c r="BJ4" s="99"/>
      <c r="BK4" s="99"/>
      <c r="BL4" s="99"/>
      <c r="BM4" s="99"/>
      <c r="BN4" s="99"/>
      <c r="BO4" s="8"/>
      <c r="BP4" s="9"/>
    </row>
    <row r="5" spans="1:77" ht="6.75" customHeight="1" x14ac:dyDescent="0.15">
      <c r="A5" s="8"/>
      <c r="B5" s="8"/>
      <c r="C5" s="8"/>
      <c r="D5" s="8"/>
      <c r="E5" s="8"/>
      <c r="F5" s="8"/>
      <c r="G5" s="8"/>
      <c r="H5" s="8"/>
      <c r="I5" s="8"/>
      <c r="J5" s="8"/>
      <c r="K5" s="8"/>
      <c r="L5" s="8"/>
      <c r="M5" s="8"/>
      <c r="N5" s="8"/>
      <c r="O5" s="8"/>
      <c r="P5" s="8"/>
      <c r="Q5" s="8"/>
      <c r="R5" s="8"/>
      <c r="S5" s="8"/>
      <c r="T5" s="8"/>
      <c r="U5" s="8"/>
      <c r="V5" s="54"/>
      <c r="W5" s="54"/>
      <c r="X5" s="54"/>
      <c r="Y5" s="54"/>
      <c r="Z5" s="54"/>
      <c r="AA5" s="54"/>
      <c r="AB5" s="54"/>
      <c r="AC5" s="54"/>
      <c r="AD5" s="54"/>
      <c r="AE5" s="54"/>
      <c r="AF5" s="99"/>
      <c r="AG5" s="99"/>
      <c r="AH5" s="99"/>
      <c r="AI5" s="99"/>
      <c r="AJ5" s="99"/>
      <c r="AK5" s="99"/>
      <c r="AL5" s="99"/>
      <c r="AM5" s="99"/>
      <c r="AN5" s="99"/>
      <c r="AO5" s="99"/>
      <c r="AP5" s="99"/>
      <c r="AQ5" s="99"/>
      <c r="AR5" s="99"/>
      <c r="AS5" s="99"/>
      <c r="AT5" s="99"/>
      <c r="AU5" s="99"/>
      <c r="AV5" s="99"/>
      <c r="AW5" s="99"/>
      <c r="AX5" s="99"/>
      <c r="AY5" s="99"/>
      <c r="AZ5" s="99"/>
      <c r="BA5" s="99"/>
      <c r="BB5" s="99"/>
      <c r="BC5" s="99"/>
      <c r="BD5" s="99"/>
      <c r="BE5" s="99"/>
      <c r="BF5" s="99"/>
      <c r="BG5" s="99"/>
      <c r="BH5" s="99"/>
      <c r="BI5" s="99"/>
      <c r="BJ5" s="99"/>
      <c r="BK5" s="99"/>
      <c r="BL5" s="99"/>
      <c r="BM5" s="99"/>
      <c r="BN5" s="99"/>
      <c r="BO5" s="8"/>
      <c r="BP5" s="10"/>
    </row>
    <row r="6" spans="1:77" ht="6.75" customHeight="1" x14ac:dyDescent="0.15">
      <c r="A6" s="8"/>
      <c r="B6" s="8"/>
      <c r="C6" s="100"/>
      <c r="D6" s="101"/>
      <c r="E6" s="102"/>
      <c r="F6" s="109" t="s">
        <v>31</v>
      </c>
      <c r="G6" s="109"/>
      <c r="H6" s="109"/>
      <c r="I6" s="109"/>
      <c r="J6" s="109"/>
      <c r="K6" s="109"/>
      <c r="L6" s="109"/>
      <c r="M6" s="109"/>
      <c r="N6" s="109"/>
      <c r="O6" s="109"/>
      <c r="P6" s="109"/>
      <c r="Q6" s="109"/>
      <c r="R6" s="109"/>
      <c r="S6" s="109"/>
      <c r="T6" s="109"/>
      <c r="U6" s="109"/>
      <c r="V6" s="109"/>
      <c r="W6" s="109"/>
      <c r="X6" s="109"/>
      <c r="Y6" s="109"/>
      <c r="Z6" s="109"/>
      <c r="AA6" s="109"/>
      <c r="AB6" s="109"/>
      <c r="AC6" s="54"/>
      <c r="AD6" s="54"/>
      <c r="AE6" s="54"/>
      <c r="AF6" s="99"/>
      <c r="AG6" s="99"/>
      <c r="AH6" s="99"/>
      <c r="AI6" s="99"/>
      <c r="AJ6" s="99"/>
      <c r="AK6" s="99"/>
      <c r="AL6" s="99"/>
      <c r="AM6" s="99"/>
      <c r="AN6" s="99"/>
      <c r="AO6" s="99"/>
      <c r="AP6" s="99"/>
      <c r="AQ6" s="99"/>
      <c r="AR6" s="99"/>
      <c r="AS6" s="99"/>
      <c r="AT6" s="99"/>
      <c r="AU6" s="99"/>
      <c r="AV6" s="99"/>
      <c r="AW6" s="99"/>
      <c r="AX6" s="99"/>
      <c r="AY6" s="99"/>
      <c r="AZ6" s="99"/>
      <c r="BA6" s="99"/>
      <c r="BB6" s="99"/>
      <c r="BC6" s="99"/>
      <c r="BD6" s="99"/>
      <c r="BE6" s="99"/>
      <c r="BF6" s="99"/>
      <c r="BG6" s="99"/>
      <c r="BH6" s="99"/>
      <c r="BI6" s="99"/>
      <c r="BJ6" s="99"/>
      <c r="BK6" s="99"/>
      <c r="BL6" s="99"/>
      <c r="BM6" s="99"/>
      <c r="BN6" s="99"/>
      <c r="BO6" s="8"/>
      <c r="BP6" s="9"/>
    </row>
    <row r="7" spans="1:77" ht="6.75" customHeight="1" x14ac:dyDescent="0.15">
      <c r="A7" s="8"/>
      <c r="B7" s="8"/>
      <c r="C7" s="103"/>
      <c r="D7" s="104"/>
      <c r="E7" s="105"/>
      <c r="F7" s="109"/>
      <c r="G7" s="109"/>
      <c r="H7" s="109"/>
      <c r="I7" s="109"/>
      <c r="J7" s="109"/>
      <c r="K7" s="109"/>
      <c r="L7" s="109"/>
      <c r="M7" s="109"/>
      <c r="N7" s="109"/>
      <c r="O7" s="109"/>
      <c r="P7" s="109"/>
      <c r="Q7" s="109"/>
      <c r="R7" s="109"/>
      <c r="S7" s="109"/>
      <c r="T7" s="109"/>
      <c r="U7" s="109"/>
      <c r="V7" s="109"/>
      <c r="W7" s="109"/>
      <c r="X7" s="109"/>
      <c r="Y7" s="109"/>
      <c r="Z7" s="109"/>
      <c r="AA7" s="109"/>
      <c r="AB7" s="109"/>
      <c r="AC7" s="54"/>
      <c r="AD7" s="54"/>
      <c r="AE7" s="54"/>
      <c r="AF7" s="99"/>
      <c r="AG7" s="99"/>
      <c r="AH7" s="99"/>
      <c r="AI7" s="99"/>
      <c r="AJ7" s="99"/>
      <c r="AK7" s="99"/>
      <c r="AL7" s="99"/>
      <c r="AM7" s="99"/>
      <c r="AN7" s="99"/>
      <c r="AO7" s="99"/>
      <c r="AP7" s="99"/>
      <c r="AQ7" s="99"/>
      <c r="AR7" s="99"/>
      <c r="AS7" s="99"/>
      <c r="AT7" s="99"/>
      <c r="AU7" s="99"/>
      <c r="AV7" s="99"/>
      <c r="AW7" s="99"/>
      <c r="AX7" s="99"/>
      <c r="AY7" s="99"/>
      <c r="AZ7" s="99"/>
      <c r="BA7" s="99"/>
      <c r="BB7" s="99"/>
      <c r="BC7" s="99"/>
      <c r="BD7" s="99"/>
      <c r="BE7" s="99"/>
      <c r="BF7" s="99"/>
      <c r="BG7" s="99"/>
      <c r="BH7" s="99"/>
      <c r="BI7" s="99"/>
      <c r="BJ7" s="99"/>
      <c r="BK7" s="99"/>
      <c r="BL7" s="99"/>
      <c r="BM7" s="99"/>
      <c r="BN7" s="99"/>
      <c r="BO7" s="8"/>
      <c r="BP7" s="9"/>
    </row>
    <row r="8" spans="1:77" ht="6.75" customHeight="1" x14ac:dyDescent="0.15">
      <c r="A8" s="8"/>
      <c r="B8" s="8"/>
      <c r="C8" s="106"/>
      <c r="D8" s="107"/>
      <c r="E8" s="108"/>
      <c r="F8" s="109"/>
      <c r="G8" s="109"/>
      <c r="H8" s="109"/>
      <c r="I8" s="109"/>
      <c r="J8" s="109"/>
      <c r="K8" s="109"/>
      <c r="L8" s="109"/>
      <c r="M8" s="109"/>
      <c r="N8" s="109"/>
      <c r="O8" s="109"/>
      <c r="P8" s="109"/>
      <c r="Q8" s="109"/>
      <c r="R8" s="109"/>
      <c r="S8" s="109"/>
      <c r="T8" s="109"/>
      <c r="U8" s="109"/>
      <c r="V8" s="109"/>
      <c r="W8" s="109"/>
      <c r="X8" s="109"/>
      <c r="Y8" s="109"/>
      <c r="Z8" s="109"/>
      <c r="AA8" s="109"/>
      <c r="AB8" s="109"/>
      <c r="AC8" s="54"/>
      <c r="AD8" s="54"/>
      <c r="AE8" s="54"/>
      <c r="AF8" s="99"/>
      <c r="AG8" s="99"/>
      <c r="AH8" s="99"/>
      <c r="AI8" s="99"/>
      <c r="AJ8" s="99"/>
      <c r="AK8" s="99"/>
      <c r="AL8" s="99"/>
      <c r="AM8" s="99"/>
      <c r="AN8" s="99"/>
      <c r="AO8" s="99"/>
      <c r="AP8" s="99"/>
      <c r="AQ8" s="99"/>
      <c r="AR8" s="99"/>
      <c r="AS8" s="99"/>
      <c r="AT8" s="99"/>
      <c r="AU8" s="99"/>
      <c r="AV8" s="99"/>
      <c r="AW8" s="99"/>
      <c r="AX8" s="99"/>
      <c r="AY8" s="99"/>
      <c r="AZ8" s="99"/>
      <c r="BA8" s="99"/>
      <c r="BB8" s="99"/>
      <c r="BC8" s="99"/>
      <c r="BD8" s="99"/>
      <c r="BE8" s="99"/>
      <c r="BF8" s="99"/>
      <c r="BG8" s="99"/>
      <c r="BH8" s="99"/>
      <c r="BI8" s="99"/>
      <c r="BJ8" s="99"/>
      <c r="BK8" s="99"/>
      <c r="BL8" s="99"/>
      <c r="BM8" s="99"/>
      <c r="BN8" s="99"/>
      <c r="BO8" s="8"/>
      <c r="BP8" s="9"/>
      <c r="BQ8" s="72"/>
    </row>
    <row r="9" spans="1:77" ht="6.75" customHeight="1" x14ac:dyDescent="0.15">
      <c r="A9" s="8"/>
      <c r="B9" s="8"/>
      <c r="C9" s="54"/>
      <c r="D9" s="54"/>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9"/>
      <c r="BQ9" s="72"/>
    </row>
    <row r="10" spans="1:77" ht="6.75" customHeight="1" x14ac:dyDescent="0.15">
      <c r="A10" s="8"/>
      <c r="B10" s="8"/>
      <c r="C10" s="110" t="s">
        <v>26</v>
      </c>
      <c r="D10" s="111"/>
      <c r="E10" s="111"/>
      <c r="F10" s="111"/>
      <c r="G10" s="111"/>
      <c r="H10" s="111"/>
      <c r="I10" s="111"/>
      <c r="J10" s="116" t="s">
        <v>73</v>
      </c>
      <c r="K10" s="117"/>
      <c r="L10" s="117"/>
      <c r="M10" s="117"/>
      <c r="N10" s="120"/>
      <c r="O10" s="120"/>
      <c r="P10" s="120"/>
      <c r="Q10" s="123" t="s">
        <v>76</v>
      </c>
      <c r="R10" s="123"/>
      <c r="S10" s="120"/>
      <c r="T10" s="120"/>
      <c r="U10" s="120"/>
      <c r="V10" s="123" t="s">
        <v>17</v>
      </c>
      <c r="W10" s="123"/>
      <c r="X10" s="120"/>
      <c r="Y10" s="120"/>
      <c r="Z10" s="120"/>
      <c r="AA10" s="123" t="s">
        <v>24</v>
      </c>
      <c r="AB10" s="273"/>
      <c r="AC10" s="8"/>
      <c r="AD10" s="8"/>
      <c r="AE10" s="8"/>
      <c r="AF10" s="124" t="s">
        <v>1</v>
      </c>
      <c r="AG10" s="125"/>
      <c r="AH10" s="125"/>
      <c r="AI10" s="125"/>
      <c r="AJ10" s="125"/>
      <c r="AK10" s="125"/>
      <c r="AL10" s="125"/>
      <c r="AM10" s="125"/>
      <c r="AN10" s="125"/>
      <c r="AO10" s="125"/>
      <c r="AP10" s="125"/>
      <c r="AQ10" s="125"/>
      <c r="AR10" s="125"/>
      <c r="AS10" s="125"/>
      <c r="AT10" s="126"/>
      <c r="AU10" s="8"/>
      <c r="AV10" s="8"/>
      <c r="AW10" s="124" t="s">
        <v>2</v>
      </c>
      <c r="AX10" s="125"/>
      <c r="AY10" s="125"/>
      <c r="AZ10" s="125"/>
      <c r="BA10" s="125"/>
      <c r="BB10" s="125"/>
      <c r="BC10" s="125"/>
      <c r="BD10" s="125"/>
      <c r="BE10" s="125"/>
      <c r="BF10" s="125"/>
      <c r="BG10" s="125"/>
      <c r="BH10" s="125"/>
      <c r="BI10" s="125"/>
      <c r="BJ10" s="125"/>
      <c r="BK10" s="125"/>
      <c r="BL10" s="125"/>
      <c r="BM10" s="125"/>
      <c r="BN10" s="126"/>
      <c r="BO10" s="8"/>
      <c r="BP10" s="9"/>
      <c r="BQ10" s="72"/>
      <c r="BS10" s="224" t="s">
        <v>15</v>
      </c>
      <c r="BT10" s="224">
        <v>1988</v>
      </c>
      <c r="BU10" s="223" t="s">
        <v>60</v>
      </c>
      <c r="BV10" s="223"/>
    </row>
    <row r="11" spans="1:77" ht="6.75" customHeight="1" x14ac:dyDescent="0.15">
      <c r="A11" s="8"/>
      <c r="B11" s="8"/>
      <c r="C11" s="112"/>
      <c r="D11" s="113"/>
      <c r="E11" s="113"/>
      <c r="F11" s="113"/>
      <c r="G11" s="113"/>
      <c r="H11" s="113"/>
      <c r="I11" s="113"/>
      <c r="J11" s="118"/>
      <c r="K11" s="118"/>
      <c r="L11" s="118"/>
      <c r="M11" s="118"/>
      <c r="N11" s="121"/>
      <c r="O11" s="121"/>
      <c r="P11" s="121"/>
      <c r="Q11" s="123"/>
      <c r="R11" s="123"/>
      <c r="S11" s="121"/>
      <c r="T11" s="121"/>
      <c r="U11" s="121"/>
      <c r="V11" s="123"/>
      <c r="W11" s="123"/>
      <c r="X11" s="121"/>
      <c r="Y11" s="121"/>
      <c r="Z11" s="121"/>
      <c r="AA11" s="123"/>
      <c r="AB11" s="273"/>
      <c r="AC11" s="8"/>
      <c r="AD11" s="8"/>
      <c r="AE11" s="8"/>
      <c r="AF11" s="127"/>
      <c r="AG11" s="128"/>
      <c r="AH11" s="128"/>
      <c r="AI11" s="128"/>
      <c r="AJ11" s="128"/>
      <c r="AK11" s="128"/>
      <c r="AL11" s="128"/>
      <c r="AM11" s="128"/>
      <c r="AN11" s="128"/>
      <c r="AO11" s="128"/>
      <c r="AP11" s="128"/>
      <c r="AQ11" s="128"/>
      <c r="AR11" s="128"/>
      <c r="AS11" s="128"/>
      <c r="AT11" s="129"/>
      <c r="AU11" s="8"/>
      <c r="AV11" s="8"/>
      <c r="AW11" s="127"/>
      <c r="AX11" s="128"/>
      <c r="AY11" s="128"/>
      <c r="AZ11" s="128"/>
      <c r="BA11" s="128"/>
      <c r="BB11" s="128"/>
      <c r="BC11" s="128"/>
      <c r="BD11" s="128"/>
      <c r="BE11" s="128"/>
      <c r="BF11" s="128"/>
      <c r="BG11" s="128"/>
      <c r="BH11" s="128"/>
      <c r="BI11" s="128"/>
      <c r="BJ11" s="128"/>
      <c r="BK11" s="128"/>
      <c r="BL11" s="128"/>
      <c r="BM11" s="128"/>
      <c r="BN11" s="129"/>
      <c r="BO11" s="8"/>
      <c r="BP11" s="9"/>
      <c r="BQ11" s="72"/>
      <c r="BS11" s="224"/>
      <c r="BT11" s="224"/>
      <c r="BU11" s="223"/>
      <c r="BV11" s="223"/>
    </row>
    <row r="12" spans="1:77" ht="6.75" customHeight="1" x14ac:dyDescent="0.15">
      <c r="A12" s="8"/>
      <c r="B12" s="8"/>
      <c r="C12" s="112"/>
      <c r="D12" s="113"/>
      <c r="E12" s="113"/>
      <c r="F12" s="113"/>
      <c r="G12" s="113"/>
      <c r="H12" s="113"/>
      <c r="I12" s="113"/>
      <c r="J12" s="118"/>
      <c r="K12" s="118"/>
      <c r="L12" s="118"/>
      <c r="M12" s="118"/>
      <c r="N12" s="121"/>
      <c r="O12" s="121"/>
      <c r="P12" s="121"/>
      <c r="Q12" s="123"/>
      <c r="R12" s="123"/>
      <c r="S12" s="121"/>
      <c r="T12" s="121"/>
      <c r="U12" s="121"/>
      <c r="V12" s="123"/>
      <c r="W12" s="123"/>
      <c r="X12" s="121"/>
      <c r="Y12" s="121"/>
      <c r="Z12" s="121"/>
      <c r="AA12" s="123"/>
      <c r="AB12" s="273"/>
      <c r="AC12" s="8"/>
      <c r="AD12" s="8"/>
      <c r="AE12" s="8"/>
      <c r="AF12" s="130"/>
      <c r="AG12" s="131"/>
      <c r="AH12" s="131"/>
      <c r="AI12" s="131"/>
      <c r="AJ12" s="131"/>
      <c r="AK12" s="131"/>
      <c r="AL12" s="131"/>
      <c r="AM12" s="131"/>
      <c r="AN12" s="131"/>
      <c r="AO12" s="131"/>
      <c r="AP12" s="131"/>
      <c r="AQ12" s="131"/>
      <c r="AR12" s="131"/>
      <c r="AS12" s="131"/>
      <c r="AT12" s="132"/>
      <c r="AU12" s="8"/>
      <c r="AV12" s="8"/>
      <c r="AW12" s="130"/>
      <c r="AX12" s="131"/>
      <c r="AY12" s="131"/>
      <c r="AZ12" s="131"/>
      <c r="BA12" s="131"/>
      <c r="BB12" s="131"/>
      <c r="BC12" s="131"/>
      <c r="BD12" s="131"/>
      <c r="BE12" s="131"/>
      <c r="BF12" s="131"/>
      <c r="BG12" s="131"/>
      <c r="BH12" s="131"/>
      <c r="BI12" s="131"/>
      <c r="BJ12" s="131"/>
      <c r="BK12" s="131"/>
      <c r="BL12" s="131"/>
      <c r="BM12" s="131"/>
      <c r="BN12" s="132"/>
      <c r="BO12" s="8"/>
      <c r="BP12" s="9"/>
      <c r="BQ12" s="72"/>
      <c r="BS12" s="224"/>
      <c r="BT12" s="224"/>
      <c r="BU12" s="223"/>
      <c r="BV12" s="223"/>
    </row>
    <row r="13" spans="1:77" ht="6.75" customHeight="1" x14ac:dyDescent="0.15">
      <c r="A13" s="8"/>
      <c r="B13" s="8"/>
      <c r="C13" s="114"/>
      <c r="D13" s="115"/>
      <c r="E13" s="115"/>
      <c r="F13" s="115"/>
      <c r="G13" s="115"/>
      <c r="H13" s="115"/>
      <c r="I13" s="115"/>
      <c r="J13" s="119"/>
      <c r="K13" s="119"/>
      <c r="L13" s="119"/>
      <c r="M13" s="119"/>
      <c r="N13" s="122"/>
      <c r="O13" s="122"/>
      <c r="P13" s="122"/>
      <c r="Q13" s="123"/>
      <c r="R13" s="123"/>
      <c r="S13" s="122"/>
      <c r="T13" s="122"/>
      <c r="U13" s="122"/>
      <c r="V13" s="123"/>
      <c r="W13" s="123"/>
      <c r="X13" s="122"/>
      <c r="Y13" s="122"/>
      <c r="Z13" s="122"/>
      <c r="AA13" s="123"/>
      <c r="AB13" s="273"/>
      <c r="AC13" s="8"/>
      <c r="AD13" s="8"/>
      <c r="AE13" s="8"/>
      <c r="AF13" s="133"/>
      <c r="AG13" s="134"/>
      <c r="AH13" s="134"/>
      <c r="AI13" s="134"/>
      <c r="AJ13" s="134"/>
      <c r="AK13" s="134"/>
      <c r="AL13" s="134"/>
      <c r="AM13" s="134"/>
      <c r="AN13" s="134"/>
      <c r="AO13" s="134"/>
      <c r="AP13" s="134"/>
      <c r="AQ13" s="134"/>
      <c r="AR13" s="134"/>
      <c r="AS13" s="134"/>
      <c r="AT13" s="135"/>
      <c r="AU13" s="8"/>
      <c r="AV13" s="8"/>
      <c r="AW13" s="226"/>
      <c r="AX13" s="227"/>
      <c r="AY13" s="227"/>
      <c r="AZ13" s="227"/>
      <c r="BA13" s="227"/>
      <c r="BB13" s="227"/>
      <c r="BC13" s="227"/>
      <c r="BD13" s="227"/>
      <c r="BE13" s="227"/>
      <c r="BF13" s="227"/>
      <c r="BG13" s="227"/>
      <c r="BH13" s="227"/>
      <c r="BI13" s="227"/>
      <c r="BJ13" s="227"/>
      <c r="BK13" s="227"/>
      <c r="BL13" s="227"/>
      <c r="BM13" s="227"/>
      <c r="BN13" s="228"/>
      <c r="BO13" s="8"/>
      <c r="BP13" s="9"/>
      <c r="BQ13" s="72"/>
      <c r="BS13" s="225" t="s">
        <v>74</v>
      </c>
      <c r="BT13" s="224">
        <v>2018</v>
      </c>
      <c r="BU13" s="223"/>
      <c r="BV13" s="223"/>
    </row>
    <row r="14" spans="1:77" ht="6.75" customHeight="1" x14ac:dyDescent="0.15">
      <c r="A14" s="8"/>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136"/>
      <c r="AG14" s="137"/>
      <c r="AH14" s="137"/>
      <c r="AI14" s="137"/>
      <c r="AJ14" s="137"/>
      <c r="AK14" s="137"/>
      <c r="AL14" s="137"/>
      <c r="AM14" s="137"/>
      <c r="AN14" s="137"/>
      <c r="AO14" s="137"/>
      <c r="AP14" s="137"/>
      <c r="AQ14" s="137"/>
      <c r="AR14" s="137"/>
      <c r="AS14" s="137"/>
      <c r="AT14" s="138"/>
      <c r="AU14" s="8"/>
      <c r="AV14" s="8"/>
      <c r="AW14" s="229"/>
      <c r="AX14" s="230"/>
      <c r="AY14" s="230"/>
      <c r="AZ14" s="230"/>
      <c r="BA14" s="230"/>
      <c r="BB14" s="230"/>
      <c r="BC14" s="230"/>
      <c r="BD14" s="230"/>
      <c r="BE14" s="230"/>
      <c r="BF14" s="230"/>
      <c r="BG14" s="230"/>
      <c r="BH14" s="230"/>
      <c r="BI14" s="230"/>
      <c r="BJ14" s="230"/>
      <c r="BK14" s="230"/>
      <c r="BL14" s="230"/>
      <c r="BM14" s="230"/>
      <c r="BN14" s="231"/>
      <c r="BO14" s="8"/>
      <c r="BP14" s="9"/>
      <c r="BQ14" s="72"/>
      <c r="BS14" s="225"/>
      <c r="BT14" s="224"/>
      <c r="BU14" s="223"/>
      <c r="BV14" s="223"/>
      <c r="BY14" s="79"/>
    </row>
    <row r="15" spans="1:77" ht="6.75" customHeight="1" x14ac:dyDescent="0.15">
      <c r="A15" s="8"/>
      <c r="B15" s="8"/>
      <c r="C15" s="142" t="s">
        <v>32</v>
      </c>
      <c r="D15" s="155"/>
      <c r="E15" s="155"/>
      <c r="F15" s="155"/>
      <c r="G15" s="155"/>
      <c r="H15" s="155"/>
      <c r="I15" s="155"/>
      <c r="J15" s="155"/>
      <c r="K15" s="155"/>
      <c r="L15" s="155"/>
      <c r="M15" s="155"/>
      <c r="N15" s="159" t="str">
        <f>IFERROR(BU25,"")</f>
        <v/>
      </c>
      <c r="O15" s="159"/>
      <c r="P15" s="159"/>
      <c r="Q15" s="159"/>
      <c r="R15" s="159"/>
      <c r="S15" s="159"/>
      <c r="T15" s="159"/>
      <c r="U15" s="159"/>
      <c r="V15" s="159"/>
      <c r="W15" s="159"/>
      <c r="X15" s="159"/>
      <c r="Y15" s="159"/>
      <c r="Z15" s="159"/>
      <c r="AA15" s="159"/>
      <c r="AB15" s="160"/>
      <c r="AC15" s="8"/>
      <c r="AD15" s="8"/>
      <c r="AE15" s="8"/>
      <c r="AF15" s="136"/>
      <c r="AG15" s="137"/>
      <c r="AH15" s="137"/>
      <c r="AI15" s="137"/>
      <c r="AJ15" s="137"/>
      <c r="AK15" s="137"/>
      <c r="AL15" s="137"/>
      <c r="AM15" s="137"/>
      <c r="AN15" s="137"/>
      <c r="AO15" s="137"/>
      <c r="AP15" s="137"/>
      <c r="AQ15" s="137"/>
      <c r="AR15" s="137"/>
      <c r="AS15" s="137"/>
      <c r="AT15" s="138"/>
      <c r="AU15" s="8"/>
      <c r="AV15" s="8"/>
      <c r="AW15" s="229"/>
      <c r="AX15" s="230"/>
      <c r="AY15" s="230"/>
      <c r="AZ15" s="230"/>
      <c r="BA15" s="230"/>
      <c r="BB15" s="230"/>
      <c r="BC15" s="230"/>
      <c r="BD15" s="230"/>
      <c r="BE15" s="230"/>
      <c r="BF15" s="230"/>
      <c r="BG15" s="230"/>
      <c r="BH15" s="230"/>
      <c r="BI15" s="230"/>
      <c r="BJ15" s="230"/>
      <c r="BK15" s="230"/>
      <c r="BL15" s="230"/>
      <c r="BM15" s="230"/>
      <c r="BN15" s="231"/>
      <c r="BO15" s="8"/>
      <c r="BP15" s="9"/>
      <c r="BQ15" s="72"/>
      <c r="BS15" s="225"/>
      <c r="BT15" s="224"/>
      <c r="BU15" s="223"/>
      <c r="BV15" s="223"/>
      <c r="BY15" s="79"/>
    </row>
    <row r="16" spans="1:77" ht="6.75" customHeight="1" x14ac:dyDescent="0.15">
      <c r="A16" s="8"/>
      <c r="B16" s="8"/>
      <c r="C16" s="151"/>
      <c r="D16" s="156"/>
      <c r="E16" s="156"/>
      <c r="F16" s="156"/>
      <c r="G16" s="156"/>
      <c r="H16" s="156"/>
      <c r="I16" s="156"/>
      <c r="J16" s="156"/>
      <c r="K16" s="156"/>
      <c r="L16" s="156"/>
      <c r="M16" s="156"/>
      <c r="N16" s="161"/>
      <c r="O16" s="161"/>
      <c r="P16" s="161"/>
      <c r="Q16" s="161"/>
      <c r="R16" s="161"/>
      <c r="S16" s="161"/>
      <c r="T16" s="161"/>
      <c r="U16" s="161"/>
      <c r="V16" s="161"/>
      <c r="W16" s="161"/>
      <c r="X16" s="161"/>
      <c r="Y16" s="161"/>
      <c r="Z16" s="161"/>
      <c r="AA16" s="161"/>
      <c r="AB16" s="162"/>
      <c r="AC16" s="8"/>
      <c r="AD16" s="8"/>
      <c r="AE16" s="8"/>
      <c r="AF16" s="139"/>
      <c r="AG16" s="140"/>
      <c r="AH16" s="140"/>
      <c r="AI16" s="140"/>
      <c r="AJ16" s="140"/>
      <c r="AK16" s="140"/>
      <c r="AL16" s="140"/>
      <c r="AM16" s="140"/>
      <c r="AN16" s="140"/>
      <c r="AO16" s="140"/>
      <c r="AP16" s="140"/>
      <c r="AQ16" s="140"/>
      <c r="AR16" s="140"/>
      <c r="AS16" s="140"/>
      <c r="AT16" s="141"/>
      <c r="AU16" s="8"/>
      <c r="AV16" s="8"/>
      <c r="AW16" s="232"/>
      <c r="AX16" s="233"/>
      <c r="AY16" s="233"/>
      <c r="AZ16" s="233"/>
      <c r="BA16" s="233"/>
      <c r="BB16" s="233"/>
      <c r="BC16" s="233"/>
      <c r="BD16" s="233"/>
      <c r="BE16" s="233"/>
      <c r="BF16" s="233"/>
      <c r="BG16" s="233"/>
      <c r="BH16" s="233"/>
      <c r="BI16" s="233"/>
      <c r="BJ16" s="233"/>
      <c r="BK16" s="233"/>
      <c r="BL16" s="233"/>
      <c r="BM16" s="233"/>
      <c r="BN16" s="234"/>
      <c r="BO16" s="8"/>
      <c r="BP16" s="9"/>
      <c r="BU16" s="223"/>
      <c r="BV16" s="223"/>
      <c r="BY16" s="79"/>
    </row>
    <row r="17" spans="1:77" ht="6.75" customHeight="1" x14ac:dyDescent="0.15">
      <c r="A17" s="8"/>
      <c r="B17" s="8"/>
      <c r="C17" s="151"/>
      <c r="D17" s="156"/>
      <c r="E17" s="156"/>
      <c r="F17" s="156"/>
      <c r="G17" s="156"/>
      <c r="H17" s="156"/>
      <c r="I17" s="156"/>
      <c r="J17" s="156"/>
      <c r="K17" s="156"/>
      <c r="L17" s="156"/>
      <c r="M17" s="156"/>
      <c r="N17" s="161"/>
      <c r="O17" s="161"/>
      <c r="P17" s="161"/>
      <c r="Q17" s="161"/>
      <c r="R17" s="161"/>
      <c r="S17" s="161"/>
      <c r="T17" s="161"/>
      <c r="U17" s="161"/>
      <c r="V17" s="161"/>
      <c r="W17" s="161"/>
      <c r="X17" s="161"/>
      <c r="Y17" s="161"/>
      <c r="Z17" s="161"/>
      <c r="AA17" s="161"/>
      <c r="AB17" s="162"/>
      <c r="AC17" s="8"/>
      <c r="AD17" s="8"/>
      <c r="AE17" s="8"/>
      <c r="AF17" s="124" t="s">
        <v>71</v>
      </c>
      <c r="AG17" s="125"/>
      <c r="AH17" s="125"/>
      <c r="AI17" s="125"/>
      <c r="AJ17" s="125"/>
      <c r="AK17" s="125"/>
      <c r="AL17" s="125"/>
      <c r="AM17" s="125"/>
      <c r="AN17" s="125"/>
      <c r="AO17" s="125"/>
      <c r="AP17" s="125"/>
      <c r="AQ17" s="125"/>
      <c r="AR17" s="125"/>
      <c r="AS17" s="125"/>
      <c r="AT17" s="126"/>
      <c r="AU17" s="8"/>
      <c r="AV17" s="8"/>
      <c r="AW17" s="124" t="s">
        <v>0</v>
      </c>
      <c r="AX17" s="125"/>
      <c r="AY17" s="125"/>
      <c r="AZ17" s="125"/>
      <c r="BA17" s="125"/>
      <c r="BB17" s="125"/>
      <c r="BC17" s="125"/>
      <c r="BD17" s="125"/>
      <c r="BE17" s="125"/>
      <c r="BF17" s="125"/>
      <c r="BG17" s="125"/>
      <c r="BH17" s="125"/>
      <c r="BI17" s="125"/>
      <c r="BJ17" s="125"/>
      <c r="BK17" s="125"/>
      <c r="BL17" s="125"/>
      <c r="BM17" s="125"/>
      <c r="BN17" s="126"/>
      <c r="BO17" s="8"/>
      <c r="BP17" s="9"/>
      <c r="BU17" s="223"/>
      <c r="BV17" s="223"/>
      <c r="BY17" s="79"/>
    </row>
    <row r="18" spans="1:77" ht="6.75" customHeight="1" x14ac:dyDescent="0.15">
      <c r="A18" s="8"/>
      <c r="B18" s="8"/>
      <c r="C18" s="157"/>
      <c r="D18" s="158"/>
      <c r="E18" s="158"/>
      <c r="F18" s="158"/>
      <c r="G18" s="158"/>
      <c r="H18" s="158"/>
      <c r="I18" s="158"/>
      <c r="J18" s="158"/>
      <c r="K18" s="158"/>
      <c r="L18" s="158"/>
      <c r="M18" s="158"/>
      <c r="N18" s="163"/>
      <c r="O18" s="163"/>
      <c r="P18" s="163"/>
      <c r="Q18" s="163"/>
      <c r="R18" s="163"/>
      <c r="S18" s="163"/>
      <c r="T18" s="163"/>
      <c r="U18" s="163"/>
      <c r="V18" s="163"/>
      <c r="W18" s="163"/>
      <c r="X18" s="163"/>
      <c r="Y18" s="163"/>
      <c r="Z18" s="163"/>
      <c r="AA18" s="163"/>
      <c r="AB18" s="164"/>
      <c r="AC18" s="8"/>
      <c r="AD18" s="8"/>
      <c r="AE18" s="8"/>
      <c r="AF18" s="127"/>
      <c r="AG18" s="128"/>
      <c r="AH18" s="128"/>
      <c r="AI18" s="128"/>
      <c r="AJ18" s="128"/>
      <c r="AK18" s="128"/>
      <c r="AL18" s="128"/>
      <c r="AM18" s="128"/>
      <c r="AN18" s="128"/>
      <c r="AO18" s="128"/>
      <c r="AP18" s="128"/>
      <c r="AQ18" s="128"/>
      <c r="AR18" s="128"/>
      <c r="AS18" s="128"/>
      <c r="AT18" s="129"/>
      <c r="AU18" s="8"/>
      <c r="AV18" s="8"/>
      <c r="AW18" s="127"/>
      <c r="AX18" s="128"/>
      <c r="AY18" s="128"/>
      <c r="AZ18" s="128"/>
      <c r="BA18" s="128"/>
      <c r="BB18" s="128"/>
      <c r="BC18" s="128"/>
      <c r="BD18" s="128"/>
      <c r="BE18" s="128"/>
      <c r="BF18" s="128"/>
      <c r="BG18" s="128"/>
      <c r="BH18" s="128"/>
      <c r="BI18" s="128"/>
      <c r="BJ18" s="128"/>
      <c r="BK18" s="128"/>
      <c r="BL18" s="128"/>
      <c r="BM18" s="128"/>
      <c r="BN18" s="129"/>
      <c r="BO18" s="8"/>
      <c r="BP18" s="9"/>
      <c r="BU18" s="223"/>
      <c r="BV18" s="223"/>
      <c r="BY18" s="79"/>
    </row>
    <row r="19" spans="1:77" ht="6.75" customHeight="1" x14ac:dyDescent="0.15">
      <c r="A19" s="8"/>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130"/>
      <c r="AG19" s="131"/>
      <c r="AH19" s="131"/>
      <c r="AI19" s="131"/>
      <c r="AJ19" s="131"/>
      <c r="AK19" s="131"/>
      <c r="AL19" s="131"/>
      <c r="AM19" s="131"/>
      <c r="AN19" s="131"/>
      <c r="AO19" s="131"/>
      <c r="AP19" s="131"/>
      <c r="AQ19" s="131"/>
      <c r="AR19" s="131"/>
      <c r="AS19" s="131"/>
      <c r="AT19" s="132"/>
      <c r="AU19" s="8"/>
      <c r="AV19" s="8"/>
      <c r="AW19" s="130"/>
      <c r="AX19" s="131"/>
      <c r="AY19" s="131"/>
      <c r="AZ19" s="131"/>
      <c r="BA19" s="131"/>
      <c r="BB19" s="131"/>
      <c r="BC19" s="131"/>
      <c r="BD19" s="131"/>
      <c r="BE19" s="131"/>
      <c r="BF19" s="131"/>
      <c r="BG19" s="131"/>
      <c r="BH19" s="131"/>
      <c r="BI19" s="131"/>
      <c r="BJ19" s="131"/>
      <c r="BK19" s="131"/>
      <c r="BL19" s="131"/>
      <c r="BM19" s="131"/>
      <c r="BN19" s="132"/>
      <c r="BO19" s="8"/>
      <c r="BP19" s="9"/>
      <c r="BU19" s="223"/>
      <c r="BV19" s="223"/>
      <c r="BY19" s="79"/>
    </row>
    <row r="20" spans="1:77" ht="6.75" customHeight="1" x14ac:dyDescent="0.15">
      <c r="A20" s="8"/>
      <c r="B20" s="8"/>
      <c r="C20" s="142" t="s">
        <v>51</v>
      </c>
      <c r="D20" s="143"/>
      <c r="E20" s="143"/>
      <c r="F20" s="143"/>
      <c r="G20" s="143"/>
      <c r="H20" s="143"/>
      <c r="I20" s="148"/>
      <c r="J20" s="148"/>
      <c r="K20" s="148"/>
      <c r="L20" s="143" t="s">
        <v>18</v>
      </c>
      <c r="M20" s="143"/>
      <c r="N20" s="151"/>
      <c r="O20" s="152"/>
      <c r="P20" s="152"/>
      <c r="Q20" s="152"/>
      <c r="R20" s="152"/>
      <c r="S20" s="152"/>
      <c r="T20" s="152"/>
      <c r="U20" s="152"/>
      <c r="V20" s="152"/>
      <c r="W20" s="152"/>
      <c r="X20" s="154"/>
      <c r="Y20" s="154"/>
      <c r="Z20" s="154"/>
      <c r="AA20" s="152"/>
      <c r="AB20" s="152"/>
      <c r="AC20" s="8"/>
      <c r="AD20" s="8"/>
      <c r="AE20" s="8"/>
      <c r="AF20" s="165"/>
      <c r="AG20" s="166"/>
      <c r="AH20" s="166"/>
      <c r="AI20" s="166"/>
      <c r="AJ20" s="166"/>
      <c r="AK20" s="166"/>
      <c r="AL20" s="166"/>
      <c r="AM20" s="166"/>
      <c r="AN20" s="166"/>
      <c r="AO20" s="166"/>
      <c r="AP20" s="166"/>
      <c r="AQ20" s="166"/>
      <c r="AR20" s="166"/>
      <c r="AS20" s="166"/>
      <c r="AT20" s="167"/>
      <c r="AU20" s="8"/>
      <c r="AV20" s="8"/>
      <c r="AW20" s="165"/>
      <c r="AX20" s="166"/>
      <c r="AY20" s="166"/>
      <c r="AZ20" s="166"/>
      <c r="BA20" s="166"/>
      <c r="BB20" s="166"/>
      <c r="BC20" s="166"/>
      <c r="BD20" s="166"/>
      <c r="BE20" s="166"/>
      <c r="BF20" s="166"/>
      <c r="BG20" s="166"/>
      <c r="BH20" s="166"/>
      <c r="BI20" s="166"/>
      <c r="BJ20" s="166"/>
      <c r="BK20" s="166"/>
      <c r="BL20" s="166"/>
      <c r="BM20" s="166"/>
      <c r="BN20" s="167"/>
      <c r="BO20" s="8"/>
      <c r="BP20" s="9"/>
      <c r="BQ20" s="72"/>
      <c r="BU20" s="223"/>
      <c r="BV20" s="223"/>
    </row>
    <row r="21" spans="1:77" ht="6.75" customHeight="1" x14ac:dyDescent="0.15">
      <c r="A21" s="8"/>
      <c r="B21" s="8"/>
      <c r="C21" s="144"/>
      <c r="D21" s="145"/>
      <c r="E21" s="145"/>
      <c r="F21" s="145"/>
      <c r="G21" s="145"/>
      <c r="H21" s="145"/>
      <c r="I21" s="149"/>
      <c r="J21" s="149"/>
      <c r="K21" s="149"/>
      <c r="L21" s="145"/>
      <c r="M21" s="145"/>
      <c r="N21" s="153"/>
      <c r="O21" s="152"/>
      <c r="P21" s="152"/>
      <c r="Q21" s="152"/>
      <c r="R21" s="152"/>
      <c r="S21" s="152"/>
      <c r="T21" s="152"/>
      <c r="U21" s="152"/>
      <c r="V21" s="152"/>
      <c r="W21" s="152"/>
      <c r="X21" s="154"/>
      <c r="Y21" s="154"/>
      <c r="Z21" s="154"/>
      <c r="AA21" s="152"/>
      <c r="AB21" s="152"/>
      <c r="AC21" s="8"/>
      <c r="AD21" s="8"/>
      <c r="AE21" s="8"/>
      <c r="AF21" s="168"/>
      <c r="AG21" s="169"/>
      <c r="AH21" s="169"/>
      <c r="AI21" s="169"/>
      <c r="AJ21" s="169"/>
      <c r="AK21" s="169"/>
      <c r="AL21" s="169"/>
      <c r="AM21" s="169"/>
      <c r="AN21" s="169"/>
      <c r="AO21" s="169"/>
      <c r="AP21" s="169"/>
      <c r="AQ21" s="169"/>
      <c r="AR21" s="169"/>
      <c r="AS21" s="169"/>
      <c r="AT21" s="170"/>
      <c r="AU21" s="8"/>
      <c r="AV21" s="8"/>
      <c r="AW21" s="168"/>
      <c r="AX21" s="169"/>
      <c r="AY21" s="169"/>
      <c r="AZ21" s="169"/>
      <c r="BA21" s="169"/>
      <c r="BB21" s="169"/>
      <c r="BC21" s="169"/>
      <c r="BD21" s="169"/>
      <c r="BE21" s="169"/>
      <c r="BF21" s="169"/>
      <c r="BG21" s="169"/>
      <c r="BH21" s="169"/>
      <c r="BI21" s="169"/>
      <c r="BJ21" s="169"/>
      <c r="BK21" s="169"/>
      <c r="BL21" s="169"/>
      <c r="BM21" s="169"/>
      <c r="BN21" s="170"/>
      <c r="BO21" s="8"/>
      <c r="BP21" s="9"/>
      <c r="BQ21" s="72"/>
      <c r="BU21" s="223"/>
      <c r="BV21" s="223"/>
    </row>
    <row r="22" spans="1:77" ht="6.75" customHeight="1" x14ac:dyDescent="0.15">
      <c r="A22" s="8"/>
      <c r="B22" s="8"/>
      <c r="C22" s="144"/>
      <c r="D22" s="145"/>
      <c r="E22" s="145"/>
      <c r="F22" s="145"/>
      <c r="G22" s="145"/>
      <c r="H22" s="145"/>
      <c r="I22" s="149"/>
      <c r="J22" s="149"/>
      <c r="K22" s="149"/>
      <c r="L22" s="145"/>
      <c r="M22" s="145"/>
      <c r="N22" s="153"/>
      <c r="O22" s="152"/>
      <c r="P22" s="152"/>
      <c r="Q22" s="152"/>
      <c r="R22" s="152"/>
      <c r="S22" s="152"/>
      <c r="T22" s="152"/>
      <c r="U22" s="152"/>
      <c r="V22" s="152"/>
      <c r="W22" s="152"/>
      <c r="X22" s="154"/>
      <c r="Y22" s="154"/>
      <c r="Z22" s="154"/>
      <c r="AA22" s="152"/>
      <c r="AB22" s="152"/>
      <c r="AC22" s="14"/>
      <c r="AD22" s="8"/>
      <c r="AE22" s="8"/>
      <c r="AF22" s="168"/>
      <c r="AG22" s="169"/>
      <c r="AH22" s="169"/>
      <c r="AI22" s="169"/>
      <c r="AJ22" s="169"/>
      <c r="AK22" s="169"/>
      <c r="AL22" s="169"/>
      <c r="AM22" s="169"/>
      <c r="AN22" s="169"/>
      <c r="AO22" s="169"/>
      <c r="AP22" s="169"/>
      <c r="AQ22" s="169"/>
      <c r="AR22" s="169"/>
      <c r="AS22" s="169"/>
      <c r="AT22" s="170"/>
      <c r="AU22" s="8"/>
      <c r="AV22" s="8"/>
      <c r="AW22" s="168"/>
      <c r="AX22" s="169"/>
      <c r="AY22" s="169"/>
      <c r="AZ22" s="169"/>
      <c r="BA22" s="169"/>
      <c r="BB22" s="169"/>
      <c r="BC22" s="169"/>
      <c r="BD22" s="169"/>
      <c r="BE22" s="169"/>
      <c r="BF22" s="169"/>
      <c r="BG22" s="169"/>
      <c r="BH22" s="169"/>
      <c r="BI22" s="169"/>
      <c r="BJ22" s="169"/>
      <c r="BK22" s="169"/>
      <c r="BL22" s="169"/>
      <c r="BM22" s="169"/>
      <c r="BN22" s="170"/>
      <c r="BO22" s="8"/>
      <c r="BP22" s="9"/>
      <c r="BQ22" s="72"/>
      <c r="BS22" s="383" t="s">
        <v>69</v>
      </c>
      <c r="BT22" s="384"/>
      <c r="BU22" s="381" t="str">
        <f>IF(AND(N10&lt;&gt;"",S10&lt;&gt;"",X10&lt;&gt;""),DATE(N10+VLOOKUP(J10,BS10:BT15,2,FALSE),S10,X10)+1,"")</f>
        <v/>
      </c>
    </row>
    <row r="23" spans="1:77" ht="6.75" customHeight="1" x14ac:dyDescent="0.15">
      <c r="A23" s="8"/>
      <c r="B23" s="8"/>
      <c r="C23" s="146"/>
      <c r="D23" s="147"/>
      <c r="E23" s="147"/>
      <c r="F23" s="147"/>
      <c r="G23" s="147"/>
      <c r="H23" s="147"/>
      <c r="I23" s="150"/>
      <c r="J23" s="150"/>
      <c r="K23" s="150"/>
      <c r="L23" s="147"/>
      <c r="M23" s="147"/>
      <c r="N23" s="153"/>
      <c r="O23" s="152"/>
      <c r="P23" s="152"/>
      <c r="Q23" s="152"/>
      <c r="R23" s="152"/>
      <c r="S23" s="152"/>
      <c r="T23" s="152"/>
      <c r="U23" s="152"/>
      <c r="V23" s="152"/>
      <c r="W23" s="152"/>
      <c r="X23" s="154"/>
      <c r="Y23" s="154"/>
      <c r="Z23" s="154"/>
      <c r="AA23" s="152"/>
      <c r="AB23" s="152"/>
      <c r="AC23" s="14"/>
      <c r="AD23" s="8"/>
      <c r="AE23" s="8"/>
      <c r="AF23" s="171"/>
      <c r="AG23" s="172"/>
      <c r="AH23" s="172"/>
      <c r="AI23" s="172"/>
      <c r="AJ23" s="172"/>
      <c r="AK23" s="172"/>
      <c r="AL23" s="172"/>
      <c r="AM23" s="172"/>
      <c r="AN23" s="172"/>
      <c r="AO23" s="172"/>
      <c r="AP23" s="172"/>
      <c r="AQ23" s="172"/>
      <c r="AR23" s="172"/>
      <c r="AS23" s="172"/>
      <c r="AT23" s="173"/>
      <c r="AU23" s="8"/>
      <c r="AV23" s="8"/>
      <c r="AW23" s="171"/>
      <c r="AX23" s="172"/>
      <c r="AY23" s="172"/>
      <c r="AZ23" s="172"/>
      <c r="BA23" s="172"/>
      <c r="BB23" s="172"/>
      <c r="BC23" s="172"/>
      <c r="BD23" s="172"/>
      <c r="BE23" s="172"/>
      <c r="BF23" s="172"/>
      <c r="BG23" s="172"/>
      <c r="BH23" s="172"/>
      <c r="BI23" s="172"/>
      <c r="BJ23" s="172"/>
      <c r="BK23" s="172"/>
      <c r="BL23" s="172"/>
      <c r="BM23" s="172"/>
      <c r="BN23" s="173"/>
      <c r="BO23" s="8"/>
      <c r="BP23" s="9"/>
      <c r="BQ23" s="72"/>
      <c r="BS23" s="385"/>
      <c r="BT23" s="386"/>
      <c r="BU23" s="381"/>
    </row>
    <row r="24" spans="1:77" ht="6.75" customHeight="1" x14ac:dyDescent="0.15">
      <c r="A24" s="8"/>
      <c r="B24" s="8"/>
      <c r="C24" s="8"/>
      <c r="D24" s="12"/>
      <c r="E24" s="12"/>
      <c r="F24" s="12"/>
      <c r="G24" s="12"/>
      <c r="H24" s="12"/>
      <c r="I24" s="12"/>
      <c r="J24" s="13"/>
      <c r="K24" s="13"/>
      <c r="L24" s="13"/>
      <c r="M24" s="13"/>
      <c r="N24" s="13"/>
      <c r="O24" s="13"/>
      <c r="P24" s="13"/>
      <c r="Q24" s="11"/>
      <c r="R24" s="11"/>
      <c r="S24" s="11"/>
      <c r="T24" s="11"/>
      <c r="U24" s="11"/>
      <c r="V24" s="11"/>
      <c r="W24" s="14"/>
      <c r="X24" s="14"/>
      <c r="Y24" s="14"/>
      <c r="Z24" s="14"/>
      <c r="AA24" s="14"/>
      <c r="AB24" s="14"/>
      <c r="AC24" s="14"/>
      <c r="AD24" s="8"/>
      <c r="AE24" s="8"/>
      <c r="AF24" s="8"/>
      <c r="AG24" s="8"/>
      <c r="AH24" s="8"/>
      <c r="AI24" s="8"/>
      <c r="AJ24" s="8"/>
      <c r="AK24" s="8"/>
      <c r="AL24" s="9"/>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9"/>
      <c r="BQ24" s="72"/>
      <c r="BS24" s="387"/>
      <c r="BT24" s="388"/>
      <c r="BU24" s="381"/>
    </row>
    <row r="25" spans="1:77" ht="6.75" customHeight="1" x14ac:dyDescent="0.15">
      <c r="A25" s="8"/>
      <c r="B25" s="8"/>
      <c r="C25" s="243" t="s">
        <v>33</v>
      </c>
      <c r="D25" s="244"/>
      <c r="E25" s="244"/>
      <c r="F25" s="244"/>
      <c r="G25" s="244"/>
      <c r="H25" s="244"/>
      <c r="I25" s="244"/>
      <c r="J25" s="244"/>
      <c r="K25" s="244"/>
      <c r="L25" s="244"/>
      <c r="M25" s="244"/>
      <c r="N25" s="244"/>
      <c r="O25" s="148"/>
      <c r="P25" s="148"/>
      <c r="Q25" s="148"/>
      <c r="R25" s="148"/>
      <c r="S25" s="148"/>
      <c r="T25" s="148"/>
      <c r="U25" s="148"/>
      <c r="V25" s="148"/>
      <c r="W25" s="148"/>
      <c r="X25" s="148"/>
      <c r="Y25" s="249" t="s">
        <v>16</v>
      </c>
      <c r="Z25" s="249"/>
      <c r="AA25" s="249"/>
      <c r="AB25" s="250"/>
      <c r="AC25" s="14"/>
      <c r="AD25" s="8"/>
      <c r="AE25" s="271" t="str">
        <f>IF(N15&lt;&gt;"",IF(VLOOKUP(C37,BS113:BZ130,8)="未定",C37,""),"")</f>
        <v/>
      </c>
      <c r="AF25" s="271"/>
      <c r="AG25" s="271"/>
      <c r="AH25" s="271"/>
      <c r="AI25" s="271"/>
      <c r="AJ25" s="271"/>
      <c r="AK25" s="271"/>
      <c r="AL25" s="271"/>
      <c r="AM25" s="271"/>
      <c r="AN25" s="271"/>
      <c r="AO25" s="271"/>
      <c r="AP25" s="271"/>
      <c r="AQ25" s="271"/>
      <c r="AR25" s="271"/>
      <c r="AS25" s="271"/>
      <c r="AT25" s="271"/>
      <c r="AU25" s="271"/>
      <c r="AV25" s="271"/>
      <c r="AW25" s="271"/>
      <c r="AX25" s="271"/>
      <c r="AY25" s="271"/>
      <c r="AZ25" s="271"/>
      <c r="BA25" s="271"/>
      <c r="BB25" s="271"/>
      <c r="BC25" s="271"/>
      <c r="BD25" s="271"/>
      <c r="BE25" s="271"/>
      <c r="BF25" s="271"/>
      <c r="BG25" s="271"/>
      <c r="BH25" s="271"/>
      <c r="BI25" s="271"/>
      <c r="BJ25" s="271"/>
      <c r="BK25" s="271"/>
      <c r="BL25" s="271"/>
      <c r="BM25" s="271"/>
      <c r="BN25" s="271"/>
      <c r="BO25" s="271"/>
      <c r="BP25" s="71"/>
      <c r="BQ25" s="73"/>
      <c r="BR25" s="73"/>
      <c r="BS25" s="383" t="s">
        <v>70</v>
      </c>
      <c r="BT25" s="384"/>
      <c r="BU25" s="382" t="e">
        <f>IF(BU22&gt;=43586,"令和"&amp;YEAR(BU22)-2018&amp;"年"&amp;MONTH(BU22) &amp;"月"&amp;DAY(BU22)&amp;"日","平成"&amp;YEAR(BU22)-1988&amp;"年"&amp;MONTH(BU22) &amp;"月"&amp;DAY(BU22)&amp;"日")</f>
        <v>#VALUE!</v>
      </c>
      <c r="BV25" s="73"/>
      <c r="BW25" s="73"/>
      <c r="BX25" s="73"/>
    </row>
    <row r="26" spans="1:77" ht="6.75" customHeight="1" x14ac:dyDescent="0.15">
      <c r="A26" s="8"/>
      <c r="B26" s="8"/>
      <c r="C26" s="245"/>
      <c r="D26" s="246"/>
      <c r="E26" s="246"/>
      <c r="F26" s="246"/>
      <c r="G26" s="246"/>
      <c r="H26" s="246"/>
      <c r="I26" s="246"/>
      <c r="J26" s="246"/>
      <c r="K26" s="246"/>
      <c r="L26" s="246"/>
      <c r="M26" s="246"/>
      <c r="N26" s="246"/>
      <c r="O26" s="149"/>
      <c r="P26" s="149"/>
      <c r="Q26" s="149"/>
      <c r="R26" s="149"/>
      <c r="S26" s="149"/>
      <c r="T26" s="149"/>
      <c r="U26" s="149"/>
      <c r="V26" s="149"/>
      <c r="W26" s="149"/>
      <c r="X26" s="149"/>
      <c r="Y26" s="251"/>
      <c r="Z26" s="251"/>
      <c r="AA26" s="251"/>
      <c r="AB26" s="252"/>
      <c r="AC26" s="14"/>
      <c r="AD26" s="8"/>
      <c r="AE26" s="271"/>
      <c r="AF26" s="271"/>
      <c r="AG26" s="271"/>
      <c r="AH26" s="271"/>
      <c r="AI26" s="271"/>
      <c r="AJ26" s="271"/>
      <c r="AK26" s="271"/>
      <c r="AL26" s="271"/>
      <c r="AM26" s="271"/>
      <c r="AN26" s="271"/>
      <c r="AO26" s="271"/>
      <c r="AP26" s="271"/>
      <c r="AQ26" s="271"/>
      <c r="AR26" s="271"/>
      <c r="AS26" s="271"/>
      <c r="AT26" s="271"/>
      <c r="AU26" s="271"/>
      <c r="AV26" s="271"/>
      <c r="AW26" s="271"/>
      <c r="AX26" s="271"/>
      <c r="AY26" s="271"/>
      <c r="AZ26" s="271"/>
      <c r="BA26" s="271"/>
      <c r="BB26" s="271"/>
      <c r="BC26" s="271"/>
      <c r="BD26" s="271"/>
      <c r="BE26" s="271"/>
      <c r="BF26" s="271"/>
      <c r="BG26" s="271"/>
      <c r="BH26" s="271"/>
      <c r="BI26" s="271"/>
      <c r="BJ26" s="271"/>
      <c r="BK26" s="271"/>
      <c r="BL26" s="271"/>
      <c r="BM26" s="271"/>
      <c r="BN26" s="271"/>
      <c r="BO26" s="271"/>
      <c r="BP26" s="71"/>
      <c r="BQ26" s="73"/>
      <c r="BR26" s="73"/>
      <c r="BS26" s="385"/>
      <c r="BT26" s="386"/>
      <c r="BU26" s="382"/>
      <c r="BV26" s="73"/>
      <c r="BW26" s="73"/>
      <c r="BX26" s="73"/>
    </row>
    <row r="27" spans="1:77" ht="6.75" customHeight="1" x14ac:dyDescent="0.15">
      <c r="A27" s="8"/>
      <c r="B27" s="8"/>
      <c r="C27" s="245"/>
      <c r="D27" s="246"/>
      <c r="E27" s="246"/>
      <c r="F27" s="246"/>
      <c r="G27" s="246"/>
      <c r="H27" s="246"/>
      <c r="I27" s="246"/>
      <c r="J27" s="246"/>
      <c r="K27" s="246"/>
      <c r="L27" s="246"/>
      <c r="M27" s="246"/>
      <c r="N27" s="246"/>
      <c r="O27" s="149"/>
      <c r="P27" s="149"/>
      <c r="Q27" s="149"/>
      <c r="R27" s="149"/>
      <c r="S27" s="149"/>
      <c r="T27" s="149"/>
      <c r="U27" s="149"/>
      <c r="V27" s="149"/>
      <c r="W27" s="149"/>
      <c r="X27" s="149"/>
      <c r="Y27" s="251"/>
      <c r="Z27" s="251"/>
      <c r="AA27" s="251"/>
      <c r="AB27" s="252"/>
      <c r="AC27" s="14"/>
      <c r="AD27" s="8"/>
      <c r="AE27" s="272" t="str">
        <f>IF(N15&lt;&gt;"",IF(VLOOKUP(C37,BS113:BZ130,8)="未定","掛金額は前年度の掛金率等に基づく目安です。",""),"")</f>
        <v/>
      </c>
      <c r="AF27" s="272"/>
      <c r="AG27" s="272"/>
      <c r="AH27" s="272"/>
      <c r="AI27" s="272"/>
      <c r="AJ27" s="272"/>
      <c r="AK27" s="272"/>
      <c r="AL27" s="272"/>
      <c r="AM27" s="272"/>
      <c r="AN27" s="272"/>
      <c r="AO27" s="272"/>
      <c r="AP27" s="272"/>
      <c r="AQ27" s="272"/>
      <c r="AR27" s="272"/>
      <c r="AS27" s="272"/>
      <c r="AT27" s="272"/>
      <c r="AU27" s="272"/>
      <c r="AV27" s="272"/>
      <c r="AW27" s="272"/>
      <c r="AX27" s="272"/>
      <c r="AY27" s="272"/>
      <c r="AZ27" s="272"/>
      <c r="BA27" s="272"/>
      <c r="BB27" s="272"/>
      <c r="BC27" s="272"/>
      <c r="BD27" s="272"/>
      <c r="BE27" s="272"/>
      <c r="BF27" s="272"/>
      <c r="BG27" s="272"/>
      <c r="BH27" s="272"/>
      <c r="BI27" s="272"/>
      <c r="BJ27" s="272"/>
      <c r="BK27" s="272"/>
      <c r="BL27" s="272"/>
      <c r="BM27" s="272"/>
      <c r="BN27" s="272"/>
      <c r="BO27" s="272"/>
      <c r="BP27" s="71"/>
      <c r="BQ27" s="73"/>
      <c r="BR27" s="73"/>
      <c r="BS27" s="387"/>
      <c r="BT27" s="388"/>
      <c r="BU27" s="382"/>
      <c r="BV27" s="73"/>
      <c r="BW27" s="73"/>
      <c r="BX27" s="73"/>
    </row>
    <row r="28" spans="1:77" ht="6.75" customHeight="1" x14ac:dyDescent="0.15">
      <c r="A28" s="8"/>
      <c r="B28" s="8"/>
      <c r="C28" s="247"/>
      <c r="D28" s="248"/>
      <c r="E28" s="248"/>
      <c r="F28" s="248"/>
      <c r="G28" s="248"/>
      <c r="H28" s="248"/>
      <c r="I28" s="248"/>
      <c r="J28" s="248"/>
      <c r="K28" s="248"/>
      <c r="L28" s="248"/>
      <c r="M28" s="248"/>
      <c r="N28" s="248"/>
      <c r="O28" s="150"/>
      <c r="P28" s="150"/>
      <c r="Q28" s="150"/>
      <c r="R28" s="150"/>
      <c r="S28" s="150"/>
      <c r="T28" s="150"/>
      <c r="U28" s="150"/>
      <c r="V28" s="150"/>
      <c r="W28" s="150"/>
      <c r="X28" s="150"/>
      <c r="Y28" s="253"/>
      <c r="Z28" s="253"/>
      <c r="AA28" s="253"/>
      <c r="AB28" s="254"/>
      <c r="AC28" s="14"/>
      <c r="AD28" s="8"/>
      <c r="AE28" s="272"/>
      <c r="AF28" s="272"/>
      <c r="AG28" s="272"/>
      <c r="AH28" s="272"/>
      <c r="AI28" s="272"/>
      <c r="AJ28" s="272"/>
      <c r="AK28" s="272"/>
      <c r="AL28" s="272"/>
      <c r="AM28" s="272"/>
      <c r="AN28" s="272"/>
      <c r="AO28" s="272"/>
      <c r="AP28" s="272"/>
      <c r="AQ28" s="272"/>
      <c r="AR28" s="272"/>
      <c r="AS28" s="272"/>
      <c r="AT28" s="272"/>
      <c r="AU28" s="272"/>
      <c r="AV28" s="272"/>
      <c r="AW28" s="272"/>
      <c r="AX28" s="272"/>
      <c r="AY28" s="272"/>
      <c r="AZ28" s="272"/>
      <c r="BA28" s="272"/>
      <c r="BB28" s="272"/>
      <c r="BC28" s="272"/>
      <c r="BD28" s="272"/>
      <c r="BE28" s="272"/>
      <c r="BF28" s="272"/>
      <c r="BG28" s="272"/>
      <c r="BH28" s="272"/>
      <c r="BI28" s="272"/>
      <c r="BJ28" s="272"/>
      <c r="BK28" s="272"/>
      <c r="BL28" s="272"/>
      <c r="BM28" s="272"/>
      <c r="BN28" s="272"/>
      <c r="BO28" s="272"/>
      <c r="BP28" s="71"/>
      <c r="BQ28" s="73"/>
      <c r="BR28" s="73"/>
      <c r="BS28" s="73"/>
      <c r="BT28" s="73"/>
      <c r="BU28" s="73"/>
      <c r="BV28" s="73"/>
      <c r="BW28" s="73"/>
    </row>
    <row r="29" spans="1:77" ht="6.75" customHeight="1" x14ac:dyDescent="0.15">
      <c r="A29" s="8"/>
      <c r="B29" s="8"/>
      <c r="C29" s="8"/>
      <c r="D29" s="12"/>
      <c r="E29" s="12"/>
      <c r="F29" s="12"/>
      <c r="G29" s="12"/>
      <c r="H29" s="12"/>
      <c r="I29" s="12"/>
      <c r="J29" s="13"/>
      <c r="K29" s="13"/>
      <c r="L29" s="13"/>
      <c r="M29" s="13"/>
      <c r="N29" s="13"/>
      <c r="O29" s="13"/>
      <c r="P29" s="13"/>
      <c r="Q29" s="11"/>
      <c r="R29" s="11"/>
      <c r="S29" s="11"/>
      <c r="T29" s="11"/>
      <c r="U29" s="11"/>
      <c r="V29" s="11"/>
      <c r="W29" s="14"/>
      <c r="X29" s="14"/>
      <c r="Y29" s="14"/>
      <c r="Z29" s="14"/>
      <c r="AA29" s="14"/>
      <c r="AB29" s="14"/>
      <c r="AC29" s="14"/>
      <c r="AD29" s="8"/>
      <c r="AE29" s="8"/>
      <c r="AF29" s="55"/>
      <c r="AG29" s="55"/>
      <c r="AH29" s="55"/>
      <c r="AI29" s="55"/>
      <c r="AJ29" s="55"/>
      <c r="AK29" s="55"/>
      <c r="AL29" s="55"/>
      <c r="AM29" s="55"/>
      <c r="AN29" s="55"/>
      <c r="AO29" s="55"/>
      <c r="AP29" s="55"/>
      <c r="AQ29" s="55"/>
      <c r="AR29" s="55"/>
      <c r="AS29" s="55"/>
      <c r="AT29" s="55"/>
      <c r="AU29" s="55"/>
      <c r="AV29" s="55"/>
      <c r="AW29" s="55"/>
      <c r="AX29" s="55"/>
      <c r="AY29" s="55"/>
      <c r="AZ29" s="55"/>
      <c r="BA29" s="55"/>
      <c r="BB29" s="55"/>
      <c r="BC29" s="55"/>
      <c r="BD29" s="55"/>
      <c r="BE29" s="55"/>
      <c r="BF29" s="55"/>
      <c r="BG29" s="55"/>
      <c r="BH29" s="55"/>
      <c r="BI29" s="55"/>
      <c r="BJ29" s="55"/>
      <c r="BK29" s="55"/>
      <c r="BL29" s="55"/>
      <c r="BM29" s="55"/>
      <c r="BN29" s="55"/>
      <c r="BO29" s="15"/>
      <c r="BP29" s="9"/>
      <c r="BQ29" s="72"/>
      <c r="BU29" s="81"/>
    </row>
    <row r="30" spans="1:77" ht="6.75" customHeight="1" x14ac:dyDescent="0.15">
      <c r="A30" s="8"/>
      <c r="B30" s="8"/>
      <c r="C30" s="243" t="s">
        <v>34</v>
      </c>
      <c r="D30" s="244"/>
      <c r="E30" s="244"/>
      <c r="F30" s="244"/>
      <c r="G30" s="244"/>
      <c r="H30" s="244"/>
      <c r="I30" s="244"/>
      <c r="J30" s="244"/>
      <c r="K30" s="244"/>
      <c r="L30" s="244"/>
      <c r="M30" s="244"/>
      <c r="N30" s="244"/>
      <c r="O30" s="255" t="str">
        <f>IF(O25&lt;&gt;"",VLOOKUP(O25,参考!B12:F57,5,FALSE),"")</f>
        <v/>
      </c>
      <c r="P30" s="255"/>
      <c r="Q30" s="255"/>
      <c r="R30" s="255"/>
      <c r="S30" s="255"/>
      <c r="T30" s="255"/>
      <c r="U30" s="255"/>
      <c r="V30" s="255"/>
      <c r="W30" s="255"/>
      <c r="X30" s="255"/>
      <c r="Y30" s="111" t="s">
        <v>19</v>
      </c>
      <c r="Z30" s="111"/>
      <c r="AA30" s="111"/>
      <c r="AB30" s="258"/>
      <c r="AC30" s="14"/>
      <c r="AD30" s="8"/>
      <c r="AE30" s="261" t="str">
        <f>IF(I20=39,"任意継続加入期間中に40歳に達する場合は、
福利課へ相談してください。","")</f>
        <v/>
      </c>
      <c r="AF30" s="261"/>
      <c r="AG30" s="261"/>
      <c r="AH30" s="261"/>
      <c r="AI30" s="261"/>
      <c r="AJ30" s="261"/>
      <c r="AK30" s="261"/>
      <c r="AL30" s="261"/>
      <c r="AM30" s="261"/>
      <c r="AN30" s="261"/>
      <c r="AO30" s="261"/>
      <c r="AP30" s="261"/>
      <c r="AQ30" s="261"/>
      <c r="AR30" s="261"/>
      <c r="AS30" s="261"/>
      <c r="AT30" s="261"/>
      <c r="AU30" s="261"/>
      <c r="AV30" s="261"/>
      <c r="AW30" s="261"/>
      <c r="AX30" s="261"/>
      <c r="AY30" s="261"/>
      <c r="AZ30" s="261"/>
      <c r="BA30" s="261"/>
      <c r="BB30" s="261"/>
      <c r="BC30" s="261"/>
      <c r="BD30" s="261"/>
      <c r="BE30" s="261"/>
      <c r="BF30" s="261"/>
      <c r="BG30" s="261"/>
      <c r="BH30" s="261"/>
      <c r="BI30" s="261"/>
      <c r="BJ30" s="261"/>
      <c r="BK30" s="261"/>
      <c r="BL30" s="261"/>
      <c r="BM30" s="261"/>
      <c r="BN30" s="261"/>
      <c r="BO30" s="261"/>
      <c r="BP30" s="9"/>
      <c r="BQ30" s="72"/>
    </row>
    <row r="31" spans="1:77" ht="6.75" customHeight="1" x14ac:dyDescent="0.15">
      <c r="A31" s="8"/>
      <c r="B31" s="8"/>
      <c r="C31" s="245"/>
      <c r="D31" s="246"/>
      <c r="E31" s="246"/>
      <c r="F31" s="246"/>
      <c r="G31" s="246"/>
      <c r="H31" s="246"/>
      <c r="I31" s="246"/>
      <c r="J31" s="246"/>
      <c r="K31" s="246"/>
      <c r="L31" s="246"/>
      <c r="M31" s="246"/>
      <c r="N31" s="246"/>
      <c r="O31" s="256"/>
      <c r="P31" s="256"/>
      <c r="Q31" s="256"/>
      <c r="R31" s="256"/>
      <c r="S31" s="256"/>
      <c r="T31" s="256"/>
      <c r="U31" s="256"/>
      <c r="V31" s="256"/>
      <c r="W31" s="256"/>
      <c r="X31" s="256"/>
      <c r="Y31" s="113"/>
      <c r="Z31" s="113"/>
      <c r="AA31" s="113"/>
      <c r="AB31" s="259"/>
      <c r="AC31" s="14"/>
      <c r="AD31" s="8"/>
      <c r="AE31" s="261"/>
      <c r="AF31" s="261"/>
      <c r="AG31" s="261"/>
      <c r="AH31" s="261"/>
      <c r="AI31" s="261"/>
      <c r="AJ31" s="261"/>
      <c r="AK31" s="261"/>
      <c r="AL31" s="261"/>
      <c r="AM31" s="261"/>
      <c r="AN31" s="261"/>
      <c r="AO31" s="261"/>
      <c r="AP31" s="261"/>
      <c r="AQ31" s="261"/>
      <c r="AR31" s="261"/>
      <c r="AS31" s="261"/>
      <c r="AT31" s="261"/>
      <c r="AU31" s="261"/>
      <c r="AV31" s="261"/>
      <c r="AW31" s="261"/>
      <c r="AX31" s="261"/>
      <c r="AY31" s="261"/>
      <c r="AZ31" s="261"/>
      <c r="BA31" s="261"/>
      <c r="BB31" s="261"/>
      <c r="BC31" s="261"/>
      <c r="BD31" s="261"/>
      <c r="BE31" s="261"/>
      <c r="BF31" s="261"/>
      <c r="BG31" s="261"/>
      <c r="BH31" s="261"/>
      <c r="BI31" s="261"/>
      <c r="BJ31" s="261"/>
      <c r="BK31" s="261"/>
      <c r="BL31" s="261"/>
      <c r="BM31" s="261"/>
      <c r="BN31" s="261"/>
      <c r="BO31" s="261"/>
      <c r="BP31" s="9"/>
      <c r="BQ31" s="72"/>
    </row>
    <row r="32" spans="1:77" ht="6.75" customHeight="1" x14ac:dyDescent="0.15">
      <c r="A32" s="8"/>
      <c r="B32" s="8"/>
      <c r="C32" s="245"/>
      <c r="D32" s="246"/>
      <c r="E32" s="246"/>
      <c r="F32" s="246"/>
      <c r="G32" s="246"/>
      <c r="H32" s="246"/>
      <c r="I32" s="246"/>
      <c r="J32" s="246"/>
      <c r="K32" s="246"/>
      <c r="L32" s="246"/>
      <c r="M32" s="246"/>
      <c r="N32" s="246"/>
      <c r="O32" s="256"/>
      <c r="P32" s="256"/>
      <c r="Q32" s="256"/>
      <c r="R32" s="256"/>
      <c r="S32" s="256"/>
      <c r="T32" s="256"/>
      <c r="U32" s="256"/>
      <c r="V32" s="256"/>
      <c r="W32" s="256"/>
      <c r="X32" s="256"/>
      <c r="Y32" s="113"/>
      <c r="Z32" s="113"/>
      <c r="AA32" s="113"/>
      <c r="AB32" s="259"/>
      <c r="AC32" s="14"/>
      <c r="AD32" s="8"/>
      <c r="AE32" s="261"/>
      <c r="AF32" s="261"/>
      <c r="AG32" s="261"/>
      <c r="AH32" s="261"/>
      <c r="AI32" s="261"/>
      <c r="AJ32" s="261"/>
      <c r="AK32" s="261"/>
      <c r="AL32" s="261"/>
      <c r="AM32" s="261"/>
      <c r="AN32" s="261"/>
      <c r="AO32" s="261"/>
      <c r="AP32" s="261"/>
      <c r="AQ32" s="261"/>
      <c r="AR32" s="261"/>
      <c r="AS32" s="261"/>
      <c r="AT32" s="261"/>
      <c r="AU32" s="261"/>
      <c r="AV32" s="261"/>
      <c r="AW32" s="261"/>
      <c r="AX32" s="261"/>
      <c r="AY32" s="261"/>
      <c r="AZ32" s="261"/>
      <c r="BA32" s="261"/>
      <c r="BB32" s="261"/>
      <c r="BC32" s="261"/>
      <c r="BD32" s="261"/>
      <c r="BE32" s="261"/>
      <c r="BF32" s="261"/>
      <c r="BG32" s="261"/>
      <c r="BH32" s="261"/>
      <c r="BI32" s="261"/>
      <c r="BJ32" s="261"/>
      <c r="BK32" s="261"/>
      <c r="BL32" s="261"/>
      <c r="BM32" s="261"/>
      <c r="BN32" s="261"/>
      <c r="BO32" s="261"/>
      <c r="BP32" s="9"/>
      <c r="BQ32" s="72"/>
    </row>
    <row r="33" spans="1:69" ht="6.75" customHeight="1" x14ac:dyDescent="0.15">
      <c r="A33" s="8"/>
      <c r="B33" s="8"/>
      <c r="C33" s="247"/>
      <c r="D33" s="248"/>
      <c r="E33" s="248"/>
      <c r="F33" s="248"/>
      <c r="G33" s="248"/>
      <c r="H33" s="248"/>
      <c r="I33" s="248"/>
      <c r="J33" s="248"/>
      <c r="K33" s="248"/>
      <c r="L33" s="248"/>
      <c r="M33" s="248"/>
      <c r="N33" s="248"/>
      <c r="O33" s="257"/>
      <c r="P33" s="257"/>
      <c r="Q33" s="257"/>
      <c r="R33" s="257"/>
      <c r="S33" s="257"/>
      <c r="T33" s="257"/>
      <c r="U33" s="257"/>
      <c r="V33" s="257"/>
      <c r="W33" s="257"/>
      <c r="X33" s="257"/>
      <c r="Y33" s="115"/>
      <c r="Z33" s="115"/>
      <c r="AA33" s="115"/>
      <c r="AB33" s="260"/>
      <c r="AC33" s="14"/>
      <c r="AD33" s="8"/>
      <c r="AE33" s="261"/>
      <c r="AF33" s="261"/>
      <c r="AG33" s="261"/>
      <c r="AH33" s="261"/>
      <c r="AI33" s="261"/>
      <c r="AJ33" s="261"/>
      <c r="AK33" s="261"/>
      <c r="AL33" s="261"/>
      <c r="AM33" s="261"/>
      <c r="AN33" s="261"/>
      <c r="AO33" s="261"/>
      <c r="AP33" s="261"/>
      <c r="AQ33" s="261"/>
      <c r="AR33" s="261"/>
      <c r="AS33" s="261"/>
      <c r="AT33" s="261"/>
      <c r="AU33" s="261"/>
      <c r="AV33" s="261"/>
      <c r="AW33" s="261"/>
      <c r="AX33" s="261"/>
      <c r="AY33" s="261"/>
      <c r="AZ33" s="261"/>
      <c r="BA33" s="261"/>
      <c r="BB33" s="261"/>
      <c r="BC33" s="261"/>
      <c r="BD33" s="261"/>
      <c r="BE33" s="261"/>
      <c r="BF33" s="261"/>
      <c r="BG33" s="261"/>
      <c r="BH33" s="261"/>
      <c r="BI33" s="261"/>
      <c r="BJ33" s="261"/>
      <c r="BK33" s="261"/>
      <c r="BL33" s="261"/>
      <c r="BM33" s="261"/>
      <c r="BN33" s="261"/>
      <c r="BO33" s="261"/>
      <c r="BP33" s="9"/>
      <c r="BQ33" s="72"/>
    </row>
    <row r="34" spans="1:69" ht="6.75" customHeight="1" x14ac:dyDescent="0.15">
      <c r="A34" s="8"/>
      <c r="B34" s="9"/>
      <c r="C34" s="8"/>
      <c r="D34" s="12"/>
      <c r="E34" s="12"/>
      <c r="F34" s="12"/>
      <c r="G34" s="12"/>
      <c r="H34" s="12"/>
      <c r="I34" s="12"/>
      <c r="J34" s="13"/>
      <c r="K34" s="13"/>
      <c r="L34" s="13"/>
      <c r="M34" s="13"/>
      <c r="N34" s="13"/>
      <c r="O34" s="13"/>
      <c r="P34" s="13"/>
      <c r="Q34" s="11"/>
      <c r="R34" s="11"/>
      <c r="S34" s="11"/>
      <c r="T34" s="11"/>
      <c r="U34" s="11"/>
      <c r="V34" s="11"/>
      <c r="W34" s="14"/>
      <c r="X34" s="14"/>
      <c r="Y34" s="14"/>
      <c r="Z34" s="14"/>
      <c r="AA34" s="14"/>
      <c r="AB34" s="14"/>
      <c r="AC34" s="14"/>
      <c r="AD34" s="8"/>
      <c r="AE34" s="8"/>
      <c r="AF34" s="8"/>
      <c r="AG34" s="8"/>
      <c r="AH34" s="8"/>
      <c r="AI34" s="8"/>
      <c r="AJ34" s="8"/>
      <c r="AK34" s="8"/>
      <c r="AL34" s="9"/>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9"/>
      <c r="BQ34" s="72"/>
    </row>
    <row r="35" spans="1:69" ht="6.75" customHeight="1" thickBot="1" x14ac:dyDescent="0.2">
      <c r="A35" s="8"/>
      <c r="B35" s="9"/>
      <c r="C35" s="9"/>
      <c r="D35" s="9"/>
      <c r="E35" s="9"/>
      <c r="F35" s="9"/>
      <c r="G35" s="9"/>
      <c r="H35" s="9"/>
      <c r="I35" s="9"/>
      <c r="J35" s="9"/>
      <c r="K35" s="9"/>
      <c r="L35" s="9"/>
      <c r="M35" s="9"/>
      <c r="N35" s="9"/>
      <c r="O35" s="9"/>
      <c r="P35" s="9"/>
      <c r="Q35" s="9"/>
      <c r="R35" s="9"/>
      <c r="S35" s="9"/>
      <c r="T35" s="9"/>
      <c r="U35" s="9"/>
      <c r="V35" s="9"/>
      <c r="W35" s="9"/>
      <c r="X35" s="9"/>
      <c r="Y35" s="9"/>
      <c r="Z35" s="8"/>
      <c r="AA35" s="8"/>
      <c r="AB35" s="8"/>
      <c r="AC35" s="8"/>
      <c r="AD35" s="8"/>
      <c r="AE35" s="8"/>
      <c r="AF35" s="8"/>
      <c r="AG35" s="8"/>
      <c r="AH35" s="8"/>
      <c r="AI35" s="8"/>
      <c r="AJ35" s="8"/>
      <c r="AK35" s="16"/>
      <c r="AL35" s="17"/>
      <c r="AM35" s="17"/>
      <c r="AN35" s="17"/>
      <c r="AO35" s="17"/>
      <c r="AP35" s="17"/>
      <c r="AQ35" s="17"/>
      <c r="AR35" s="17"/>
      <c r="AS35" s="17"/>
      <c r="AT35" s="17"/>
      <c r="AU35" s="17"/>
      <c r="AV35" s="17"/>
      <c r="AW35" s="17"/>
      <c r="AX35" s="17"/>
      <c r="AY35" s="17"/>
      <c r="AZ35" s="17"/>
      <c r="BA35" s="17"/>
      <c r="BB35" s="17"/>
      <c r="BC35" s="17"/>
      <c r="BD35" s="17"/>
      <c r="BE35" s="17"/>
      <c r="BF35" s="17"/>
      <c r="BG35" s="17"/>
      <c r="BH35" s="17"/>
      <c r="BI35" s="17"/>
      <c r="BJ35" s="17"/>
      <c r="BK35" s="17"/>
      <c r="BL35" s="17"/>
      <c r="BM35" s="17"/>
      <c r="BN35" s="18"/>
      <c r="BO35" s="18"/>
      <c r="BP35" s="9"/>
    </row>
    <row r="36" spans="1:69" ht="6.75" customHeight="1" x14ac:dyDescent="0.15">
      <c r="A36" s="8"/>
      <c r="B36" s="19"/>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20"/>
      <c r="BM36" s="20"/>
      <c r="BN36" s="20"/>
      <c r="BO36" s="21"/>
      <c r="BP36" s="9"/>
    </row>
    <row r="37" spans="1:69" ht="6.75" customHeight="1" x14ac:dyDescent="0.15">
      <c r="A37" s="8"/>
      <c r="B37" s="22"/>
      <c r="C37" s="235" t="str">
        <f>IF(N15&lt;&gt;"",INT((N10*10000+S10*100+X10-331)/10000),"")</f>
        <v/>
      </c>
      <c r="D37" s="235"/>
      <c r="E37" s="235"/>
      <c r="F37" s="235"/>
      <c r="G37" s="235"/>
      <c r="H37" s="235"/>
      <c r="I37" s="235"/>
      <c r="J37" s="235"/>
      <c r="K37" s="235"/>
      <c r="L37" s="235"/>
      <c r="M37" s="235"/>
      <c r="N37" s="235"/>
      <c r="O37" s="235"/>
      <c r="P37" s="235"/>
      <c r="Q37" s="235"/>
      <c r="R37" s="235"/>
      <c r="S37" s="235"/>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9"/>
      <c r="AZ37" s="9"/>
      <c r="BA37" s="9"/>
      <c r="BB37" s="9"/>
      <c r="BC37" s="9"/>
      <c r="BD37" s="9"/>
      <c r="BE37" s="9"/>
      <c r="BF37" s="9"/>
      <c r="BG37" s="9"/>
      <c r="BH37" s="9"/>
      <c r="BI37" s="9"/>
      <c r="BJ37" s="9"/>
      <c r="BK37" s="9"/>
      <c r="BL37" s="9"/>
      <c r="BM37" s="9"/>
      <c r="BN37" s="9"/>
      <c r="BO37" s="23"/>
      <c r="BP37" s="9"/>
    </row>
    <row r="38" spans="1:69" ht="6.75" customHeight="1" x14ac:dyDescent="0.15">
      <c r="A38" s="8"/>
      <c r="B38" s="22"/>
      <c r="C38" s="235"/>
      <c r="D38" s="235"/>
      <c r="E38" s="235"/>
      <c r="F38" s="235"/>
      <c r="G38" s="235"/>
      <c r="H38" s="235"/>
      <c r="I38" s="235"/>
      <c r="J38" s="235"/>
      <c r="K38" s="235"/>
      <c r="L38" s="235"/>
      <c r="M38" s="235"/>
      <c r="N38" s="235"/>
      <c r="O38" s="235"/>
      <c r="P38" s="235"/>
      <c r="Q38" s="235"/>
      <c r="R38" s="235"/>
      <c r="S38" s="235"/>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9"/>
      <c r="AZ38" s="9"/>
      <c r="BA38" s="9"/>
      <c r="BB38" s="9"/>
      <c r="BC38" s="9"/>
      <c r="BD38" s="9"/>
      <c r="BE38" s="9"/>
      <c r="BF38" s="9"/>
      <c r="BG38" s="9"/>
      <c r="BH38" s="9"/>
      <c r="BI38" s="9"/>
      <c r="BJ38" s="9"/>
      <c r="BK38" s="9"/>
      <c r="BL38" s="9"/>
      <c r="BM38" s="9"/>
      <c r="BN38" s="9"/>
      <c r="BO38" s="23"/>
      <c r="BP38" s="9"/>
    </row>
    <row r="39" spans="1:69" ht="6.75" customHeight="1" x14ac:dyDescent="0.15">
      <c r="A39" s="8"/>
      <c r="B39" s="22"/>
      <c r="C39" s="236"/>
      <c r="D39" s="236"/>
      <c r="E39" s="236"/>
      <c r="F39" s="236"/>
      <c r="G39" s="236"/>
      <c r="H39" s="236"/>
      <c r="I39" s="236"/>
      <c r="J39" s="236"/>
      <c r="K39" s="236"/>
      <c r="L39" s="236"/>
      <c r="M39" s="236"/>
      <c r="N39" s="236"/>
      <c r="O39" s="236"/>
      <c r="P39" s="236"/>
      <c r="Q39" s="236"/>
      <c r="R39" s="236"/>
      <c r="S39" s="236"/>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9"/>
      <c r="AZ39" s="9"/>
      <c r="BA39" s="9"/>
      <c r="BB39" s="9"/>
      <c r="BC39" s="9"/>
      <c r="BD39" s="9"/>
      <c r="BE39" s="9"/>
      <c r="BF39" s="9"/>
      <c r="BG39" s="9"/>
      <c r="BH39" s="9"/>
      <c r="BI39" s="9"/>
      <c r="BJ39" s="9"/>
      <c r="BK39" s="9"/>
      <c r="BL39" s="9"/>
      <c r="BM39" s="9"/>
      <c r="BN39" s="9"/>
      <c r="BO39" s="23"/>
      <c r="BP39" s="9"/>
    </row>
    <row r="40" spans="1:69" ht="6.75" customHeight="1" x14ac:dyDescent="0.15">
      <c r="A40" s="8"/>
      <c r="B40" s="22"/>
      <c r="C40" s="262" t="s">
        <v>66</v>
      </c>
      <c r="D40" s="263"/>
      <c r="E40" s="263"/>
      <c r="F40" s="263"/>
      <c r="G40" s="263"/>
      <c r="H40" s="263"/>
      <c r="I40" s="263"/>
      <c r="J40" s="263"/>
      <c r="K40" s="263"/>
      <c r="L40" s="263"/>
      <c r="M40" s="263"/>
      <c r="N40" s="263"/>
      <c r="O40" s="263"/>
      <c r="P40" s="263"/>
      <c r="Q40" s="263"/>
      <c r="R40" s="263"/>
      <c r="S40" s="263"/>
      <c r="T40" s="263"/>
      <c r="U40" s="263"/>
      <c r="V40" s="263"/>
      <c r="W40" s="263"/>
      <c r="X40" s="263"/>
      <c r="Y40" s="263"/>
      <c r="Z40" s="263"/>
      <c r="AA40" s="263"/>
      <c r="AB40" s="263"/>
      <c r="AC40" s="263"/>
      <c r="AD40" s="263"/>
      <c r="AE40" s="263"/>
      <c r="AF40" s="263"/>
      <c r="AG40" s="263"/>
      <c r="AH40" s="263"/>
      <c r="AI40" s="264"/>
      <c r="AJ40" s="262" t="s">
        <v>67</v>
      </c>
      <c r="AK40" s="263"/>
      <c r="AL40" s="263"/>
      <c r="AM40" s="263"/>
      <c r="AN40" s="263"/>
      <c r="AO40" s="263"/>
      <c r="AP40" s="263"/>
      <c r="AQ40" s="263"/>
      <c r="AR40" s="263"/>
      <c r="AS40" s="263"/>
      <c r="AT40" s="263"/>
      <c r="AU40" s="263"/>
      <c r="AV40" s="263"/>
      <c r="AW40" s="263"/>
      <c r="AX40" s="263"/>
      <c r="AY40" s="263"/>
      <c r="AZ40" s="263"/>
      <c r="BA40" s="263"/>
      <c r="BB40" s="263"/>
      <c r="BC40" s="263"/>
      <c r="BD40" s="263"/>
      <c r="BE40" s="263"/>
      <c r="BF40" s="263"/>
      <c r="BG40" s="263"/>
      <c r="BH40" s="263"/>
      <c r="BI40" s="263"/>
      <c r="BJ40" s="263"/>
      <c r="BK40" s="263"/>
      <c r="BL40" s="263"/>
      <c r="BM40" s="263"/>
      <c r="BN40" s="264"/>
      <c r="BO40" s="23"/>
      <c r="BP40" s="9"/>
    </row>
    <row r="41" spans="1:69" ht="6.75" customHeight="1" x14ac:dyDescent="0.15">
      <c r="A41" s="8"/>
      <c r="B41" s="22"/>
      <c r="C41" s="265"/>
      <c r="D41" s="266"/>
      <c r="E41" s="266"/>
      <c r="F41" s="266"/>
      <c r="G41" s="266"/>
      <c r="H41" s="266"/>
      <c r="I41" s="266"/>
      <c r="J41" s="266"/>
      <c r="K41" s="266"/>
      <c r="L41" s="266"/>
      <c r="M41" s="266"/>
      <c r="N41" s="266"/>
      <c r="O41" s="266"/>
      <c r="P41" s="266"/>
      <c r="Q41" s="266"/>
      <c r="R41" s="266"/>
      <c r="S41" s="266"/>
      <c r="T41" s="266"/>
      <c r="U41" s="266"/>
      <c r="V41" s="266"/>
      <c r="W41" s="266"/>
      <c r="X41" s="266"/>
      <c r="Y41" s="266"/>
      <c r="Z41" s="266"/>
      <c r="AA41" s="266"/>
      <c r="AB41" s="266"/>
      <c r="AC41" s="266"/>
      <c r="AD41" s="266"/>
      <c r="AE41" s="266"/>
      <c r="AF41" s="266"/>
      <c r="AG41" s="266"/>
      <c r="AH41" s="266"/>
      <c r="AI41" s="267"/>
      <c r="AJ41" s="265"/>
      <c r="AK41" s="266"/>
      <c r="AL41" s="266"/>
      <c r="AM41" s="266"/>
      <c r="AN41" s="266"/>
      <c r="AO41" s="266"/>
      <c r="AP41" s="266"/>
      <c r="AQ41" s="266"/>
      <c r="AR41" s="266"/>
      <c r="AS41" s="266"/>
      <c r="AT41" s="266"/>
      <c r="AU41" s="266"/>
      <c r="AV41" s="266"/>
      <c r="AW41" s="266"/>
      <c r="AX41" s="266"/>
      <c r="AY41" s="266"/>
      <c r="AZ41" s="266"/>
      <c r="BA41" s="266"/>
      <c r="BB41" s="266"/>
      <c r="BC41" s="266"/>
      <c r="BD41" s="266"/>
      <c r="BE41" s="266"/>
      <c r="BF41" s="266"/>
      <c r="BG41" s="266"/>
      <c r="BH41" s="266"/>
      <c r="BI41" s="266"/>
      <c r="BJ41" s="266"/>
      <c r="BK41" s="266"/>
      <c r="BL41" s="266"/>
      <c r="BM41" s="266"/>
      <c r="BN41" s="267"/>
      <c r="BO41" s="23"/>
      <c r="BP41" s="9"/>
    </row>
    <row r="42" spans="1:69" ht="6.75" customHeight="1" x14ac:dyDescent="0.15">
      <c r="A42" s="8"/>
      <c r="B42" s="22"/>
      <c r="C42" s="265"/>
      <c r="D42" s="266"/>
      <c r="E42" s="266"/>
      <c r="F42" s="266"/>
      <c r="G42" s="266"/>
      <c r="H42" s="266"/>
      <c r="I42" s="266"/>
      <c r="J42" s="266"/>
      <c r="K42" s="266"/>
      <c r="L42" s="266"/>
      <c r="M42" s="266"/>
      <c r="N42" s="266"/>
      <c r="O42" s="266"/>
      <c r="P42" s="266"/>
      <c r="Q42" s="266"/>
      <c r="R42" s="266"/>
      <c r="S42" s="266"/>
      <c r="T42" s="266"/>
      <c r="U42" s="266"/>
      <c r="V42" s="266"/>
      <c r="W42" s="266"/>
      <c r="X42" s="266"/>
      <c r="Y42" s="266"/>
      <c r="Z42" s="266"/>
      <c r="AA42" s="266"/>
      <c r="AB42" s="266"/>
      <c r="AC42" s="266"/>
      <c r="AD42" s="266"/>
      <c r="AE42" s="266"/>
      <c r="AF42" s="266"/>
      <c r="AG42" s="266"/>
      <c r="AH42" s="266"/>
      <c r="AI42" s="267"/>
      <c r="AJ42" s="265"/>
      <c r="AK42" s="266"/>
      <c r="AL42" s="266"/>
      <c r="AM42" s="266"/>
      <c r="AN42" s="266"/>
      <c r="AO42" s="266"/>
      <c r="AP42" s="266"/>
      <c r="AQ42" s="266"/>
      <c r="AR42" s="266"/>
      <c r="AS42" s="266"/>
      <c r="AT42" s="266"/>
      <c r="AU42" s="266"/>
      <c r="AV42" s="266"/>
      <c r="AW42" s="266"/>
      <c r="AX42" s="266"/>
      <c r="AY42" s="266"/>
      <c r="AZ42" s="266"/>
      <c r="BA42" s="266"/>
      <c r="BB42" s="266"/>
      <c r="BC42" s="266"/>
      <c r="BD42" s="266"/>
      <c r="BE42" s="266"/>
      <c r="BF42" s="266"/>
      <c r="BG42" s="266"/>
      <c r="BH42" s="266"/>
      <c r="BI42" s="266"/>
      <c r="BJ42" s="266"/>
      <c r="BK42" s="266"/>
      <c r="BL42" s="266"/>
      <c r="BM42" s="266"/>
      <c r="BN42" s="267"/>
      <c r="BO42" s="23"/>
      <c r="BP42" s="9"/>
    </row>
    <row r="43" spans="1:69" ht="6.75" customHeight="1" x14ac:dyDescent="0.15">
      <c r="A43" s="8"/>
      <c r="B43" s="22"/>
      <c r="C43" s="265"/>
      <c r="D43" s="266"/>
      <c r="E43" s="266"/>
      <c r="F43" s="266"/>
      <c r="G43" s="266"/>
      <c r="H43" s="266"/>
      <c r="I43" s="266"/>
      <c r="J43" s="266"/>
      <c r="K43" s="266"/>
      <c r="L43" s="266"/>
      <c r="M43" s="266"/>
      <c r="N43" s="266"/>
      <c r="O43" s="266"/>
      <c r="P43" s="266"/>
      <c r="Q43" s="266"/>
      <c r="R43" s="266"/>
      <c r="S43" s="266"/>
      <c r="T43" s="266"/>
      <c r="U43" s="266"/>
      <c r="V43" s="266"/>
      <c r="W43" s="266"/>
      <c r="X43" s="266"/>
      <c r="Y43" s="266"/>
      <c r="Z43" s="266"/>
      <c r="AA43" s="266"/>
      <c r="AB43" s="266"/>
      <c r="AC43" s="266"/>
      <c r="AD43" s="266"/>
      <c r="AE43" s="266"/>
      <c r="AF43" s="266"/>
      <c r="AG43" s="266"/>
      <c r="AH43" s="266"/>
      <c r="AI43" s="267"/>
      <c r="AJ43" s="265"/>
      <c r="AK43" s="266"/>
      <c r="AL43" s="266"/>
      <c r="AM43" s="266"/>
      <c r="AN43" s="266"/>
      <c r="AO43" s="266"/>
      <c r="AP43" s="266"/>
      <c r="AQ43" s="266"/>
      <c r="AR43" s="266"/>
      <c r="AS43" s="266"/>
      <c r="AT43" s="266"/>
      <c r="AU43" s="266"/>
      <c r="AV43" s="266"/>
      <c r="AW43" s="266"/>
      <c r="AX43" s="266"/>
      <c r="AY43" s="266"/>
      <c r="AZ43" s="266"/>
      <c r="BA43" s="266"/>
      <c r="BB43" s="266"/>
      <c r="BC43" s="266"/>
      <c r="BD43" s="266"/>
      <c r="BE43" s="266"/>
      <c r="BF43" s="266"/>
      <c r="BG43" s="266"/>
      <c r="BH43" s="266"/>
      <c r="BI43" s="266"/>
      <c r="BJ43" s="266"/>
      <c r="BK43" s="266"/>
      <c r="BL43" s="266"/>
      <c r="BM43" s="266"/>
      <c r="BN43" s="267"/>
      <c r="BO43" s="23"/>
      <c r="BP43" s="9"/>
    </row>
    <row r="44" spans="1:69" ht="6.75" customHeight="1" x14ac:dyDescent="0.15">
      <c r="A44" s="8"/>
      <c r="B44" s="22"/>
      <c r="C44" s="265"/>
      <c r="D44" s="266"/>
      <c r="E44" s="266"/>
      <c r="F44" s="266"/>
      <c r="G44" s="266"/>
      <c r="H44" s="266"/>
      <c r="I44" s="266"/>
      <c r="J44" s="266"/>
      <c r="K44" s="266"/>
      <c r="L44" s="266"/>
      <c r="M44" s="266"/>
      <c r="N44" s="266"/>
      <c r="O44" s="266"/>
      <c r="P44" s="266"/>
      <c r="Q44" s="266"/>
      <c r="R44" s="266"/>
      <c r="S44" s="266"/>
      <c r="T44" s="266"/>
      <c r="U44" s="266"/>
      <c r="V44" s="266"/>
      <c r="W44" s="266"/>
      <c r="X44" s="266"/>
      <c r="Y44" s="266"/>
      <c r="Z44" s="266"/>
      <c r="AA44" s="266"/>
      <c r="AB44" s="266"/>
      <c r="AC44" s="266"/>
      <c r="AD44" s="266"/>
      <c r="AE44" s="266"/>
      <c r="AF44" s="266"/>
      <c r="AG44" s="266"/>
      <c r="AH44" s="266"/>
      <c r="AI44" s="267"/>
      <c r="AJ44" s="265"/>
      <c r="AK44" s="266"/>
      <c r="AL44" s="266"/>
      <c r="AM44" s="266"/>
      <c r="AN44" s="266"/>
      <c r="AO44" s="266"/>
      <c r="AP44" s="266"/>
      <c r="AQ44" s="266"/>
      <c r="AR44" s="266"/>
      <c r="AS44" s="266"/>
      <c r="AT44" s="266"/>
      <c r="AU44" s="266"/>
      <c r="AV44" s="266"/>
      <c r="AW44" s="266"/>
      <c r="AX44" s="266"/>
      <c r="AY44" s="266"/>
      <c r="AZ44" s="266"/>
      <c r="BA44" s="266"/>
      <c r="BB44" s="266"/>
      <c r="BC44" s="266"/>
      <c r="BD44" s="266"/>
      <c r="BE44" s="266"/>
      <c r="BF44" s="266"/>
      <c r="BG44" s="266"/>
      <c r="BH44" s="266"/>
      <c r="BI44" s="266"/>
      <c r="BJ44" s="266"/>
      <c r="BK44" s="266"/>
      <c r="BL44" s="266"/>
      <c r="BM44" s="266"/>
      <c r="BN44" s="267"/>
      <c r="BO44" s="23"/>
      <c r="BP44" s="9"/>
    </row>
    <row r="45" spans="1:69" ht="6.75" customHeight="1" x14ac:dyDescent="0.15">
      <c r="A45" s="8"/>
      <c r="B45" s="22"/>
      <c r="C45" s="265"/>
      <c r="D45" s="266"/>
      <c r="E45" s="266"/>
      <c r="F45" s="266"/>
      <c r="G45" s="266"/>
      <c r="H45" s="266"/>
      <c r="I45" s="266"/>
      <c r="J45" s="266"/>
      <c r="K45" s="266"/>
      <c r="L45" s="266"/>
      <c r="M45" s="266"/>
      <c r="N45" s="266"/>
      <c r="O45" s="266"/>
      <c r="P45" s="266"/>
      <c r="Q45" s="266"/>
      <c r="R45" s="266"/>
      <c r="S45" s="266"/>
      <c r="T45" s="266"/>
      <c r="U45" s="266"/>
      <c r="V45" s="266"/>
      <c r="W45" s="266"/>
      <c r="X45" s="266"/>
      <c r="Y45" s="266"/>
      <c r="Z45" s="266"/>
      <c r="AA45" s="266"/>
      <c r="AB45" s="266"/>
      <c r="AC45" s="266"/>
      <c r="AD45" s="266"/>
      <c r="AE45" s="266"/>
      <c r="AF45" s="266"/>
      <c r="AG45" s="266"/>
      <c r="AH45" s="266"/>
      <c r="AI45" s="267"/>
      <c r="AJ45" s="265"/>
      <c r="AK45" s="266"/>
      <c r="AL45" s="266"/>
      <c r="AM45" s="266"/>
      <c r="AN45" s="266"/>
      <c r="AO45" s="266"/>
      <c r="AP45" s="266"/>
      <c r="AQ45" s="266"/>
      <c r="AR45" s="266"/>
      <c r="AS45" s="266"/>
      <c r="AT45" s="266"/>
      <c r="AU45" s="266"/>
      <c r="AV45" s="266"/>
      <c r="AW45" s="266"/>
      <c r="AX45" s="266"/>
      <c r="AY45" s="266"/>
      <c r="AZ45" s="266"/>
      <c r="BA45" s="266"/>
      <c r="BB45" s="266"/>
      <c r="BC45" s="266"/>
      <c r="BD45" s="266"/>
      <c r="BE45" s="266"/>
      <c r="BF45" s="266"/>
      <c r="BG45" s="266"/>
      <c r="BH45" s="266"/>
      <c r="BI45" s="266"/>
      <c r="BJ45" s="266"/>
      <c r="BK45" s="266"/>
      <c r="BL45" s="266"/>
      <c r="BM45" s="266"/>
      <c r="BN45" s="267"/>
      <c r="BO45" s="23"/>
      <c r="BP45" s="9"/>
    </row>
    <row r="46" spans="1:69" ht="6.75" customHeight="1" x14ac:dyDescent="0.15">
      <c r="A46" s="8"/>
      <c r="B46" s="22"/>
      <c r="C46" s="268"/>
      <c r="D46" s="269"/>
      <c r="E46" s="269"/>
      <c r="F46" s="269"/>
      <c r="G46" s="269"/>
      <c r="H46" s="269"/>
      <c r="I46" s="269"/>
      <c r="J46" s="269"/>
      <c r="K46" s="269"/>
      <c r="L46" s="269"/>
      <c r="M46" s="269"/>
      <c r="N46" s="269"/>
      <c r="O46" s="269"/>
      <c r="P46" s="269"/>
      <c r="Q46" s="269"/>
      <c r="R46" s="269"/>
      <c r="S46" s="269"/>
      <c r="T46" s="269"/>
      <c r="U46" s="269"/>
      <c r="V46" s="269"/>
      <c r="W46" s="269"/>
      <c r="X46" s="269"/>
      <c r="Y46" s="269"/>
      <c r="Z46" s="269"/>
      <c r="AA46" s="269"/>
      <c r="AB46" s="269"/>
      <c r="AC46" s="269"/>
      <c r="AD46" s="269"/>
      <c r="AE46" s="269"/>
      <c r="AF46" s="269"/>
      <c r="AG46" s="269"/>
      <c r="AH46" s="269"/>
      <c r="AI46" s="270"/>
      <c r="AJ46" s="268"/>
      <c r="AK46" s="269"/>
      <c r="AL46" s="269"/>
      <c r="AM46" s="269"/>
      <c r="AN46" s="269"/>
      <c r="AO46" s="269"/>
      <c r="AP46" s="269"/>
      <c r="AQ46" s="269"/>
      <c r="AR46" s="269"/>
      <c r="AS46" s="269"/>
      <c r="AT46" s="269"/>
      <c r="AU46" s="269"/>
      <c r="AV46" s="269"/>
      <c r="AW46" s="269"/>
      <c r="AX46" s="269"/>
      <c r="AY46" s="269"/>
      <c r="AZ46" s="269"/>
      <c r="BA46" s="269"/>
      <c r="BB46" s="269"/>
      <c r="BC46" s="269"/>
      <c r="BD46" s="269"/>
      <c r="BE46" s="269"/>
      <c r="BF46" s="269"/>
      <c r="BG46" s="269"/>
      <c r="BH46" s="269"/>
      <c r="BI46" s="269"/>
      <c r="BJ46" s="269"/>
      <c r="BK46" s="269"/>
      <c r="BL46" s="269"/>
      <c r="BM46" s="269"/>
      <c r="BN46" s="270"/>
      <c r="BO46" s="23"/>
      <c r="BP46" s="9"/>
    </row>
    <row r="47" spans="1:69" ht="6.75" customHeight="1" x14ac:dyDescent="0.15">
      <c r="A47" s="8"/>
      <c r="B47" s="22"/>
      <c r="C47" s="219" t="str">
        <f>O30</f>
        <v/>
      </c>
      <c r="D47" s="220"/>
      <c r="E47" s="220"/>
      <c r="F47" s="220"/>
      <c r="G47" s="220"/>
      <c r="H47" s="220"/>
      <c r="I47" s="220"/>
      <c r="J47" s="220"/>
      <c r="K47" s="220"/>
      <c r="L47" s="220"/>
      <c r="M47" s="220"/>
      <c r="N47" s="220"/>
      <c r="O47" s="220"/>
      <c r="P47" s="220"/>
      <c r="Q47" s="220"/>
      <c r="R47" s="220"/>
      <c r="S47" s="220"/>
      <c r="T47" s="220"/>
      <c r="U47" s="220"/>
      <c r="V47" s="220"/>
      <c r="W47" s="220"/>
      <c r="X47" s="220"/>
      <c r="Y47" s="220"/>
      <c r="Z47" s="220"/>
      <c r="AA47" s="220"/>
      <c r="AB47" s="220"/>
      <c r="AC47" s="220"/>
      <c r="AD47" s="220"/>
      <c r="AE47" s="220"/>
      <c r="AF47" s="220"/>
      <c r="AG47" s="220"/>
      <c r="AH47" s="237" t="s">
        <v>19</v>
      </c>
      <c r="AI47" s="238"/>
      <c r="AJ47" s="219" t="str">
        <f>IF(N15&lt;&gt;"",VLOOKUP(C37,BS113:BZ130,7,FALSE),"")</f>
        <v/>
      </c>
      <c r="AK47" s="220"/>
      <c r="AL47" s="220"/>
      <c r="AM47" s="220"/>
      <c r="AN47" s="220"/>
      <c r="AO47" s="220"/>
      <c r="AP47" s="220"/>
      <c r="AQ47" s="220"/>
      <c r="AR47" s="220"/>
      <c r="AS47" s="220"/>
      <c r="AT47" s="220"/>
      <c r="AU47" s="220"/>
      <c r="AV47" s="220"/>
      <c r="AW47" s="220"/>
      <c r="AX47" s="220"/>
      <c r="AY47" s="220"/>
      <c r="AZ47" s="220"/>
      <c r="BA47" s="220"/>
      <c r="BB47" s="220"/>
      <c r="BC47" s="220"/>
      <c r="BD47" s="220"/>
      <c r="BE47" s="220"/>
      <c r="BF47" s="220"/>
      <c r="BG47" s="220"/>
      <c r="BH47" s="220"/>
      <c r="BI47" s="220"/>
      <c r="BJ47" s="220"/>
      <c r="BK47" s="220"/>
      <c r="BL47" s="220"/>
      <c r="BM47" s="237" t="s">
        <v>19</v>
      </c>
      <c r="BN47" s="238"/>
      <c r="BO47" s="23"/>
      <c r="BP47" s="9"/>
    </row>
    <row r="48" spans="1:69" ht="6.75" customHeight="1" x14ac:dyDescent="0.15">
      <c r="A48" s="8"/>
      <c r="B48" s="22"/>
      <c r="C48" s="219"/>
      <c r="D48" s="220"/>
      <c r="E48" s="220"/>
      <c r="F48" s="220"/>
      <c r="G48" s="220"/>
      <c r="H48" s="220"/>
      <c r="I48" s="220"/>
      <c r="J48" s="220"/>
      <c r="K48" s="220"/>
      <c r="L48" s="220"/>
      <c r="M48" s="220"/>
      <c r="N48" s="220"/>
      <c r="O48" s="220"/>
      <c r="P48" s="220"/>
      <c r="Q48" s="220"/>
      <c r="R48" s="220"/>
      <c r="S48" s="220"/>
      <c r="T48" s="220"/>
      <c r="U48" s="220"/>
      <c r="V48" s="220"/>
      <c r="W48" s="220"/>
      <c r="X48" s="220"/>
      <c r="Y48" s="220"/>
      <c r="Z48" s="220"/>
      <c r="AA48" s="220"/>
      <c r="AB48" s="220"/>
      <c r="AC48" s="220"/>
      <c r="AD48" s="220"/>
      <c r="AE48" s="220"/>
      <c r="AF48" s="220"/>
      <c r="AG48" s="220"/>
      <c r="AH48" s="239"/>
      <c r="AI48" s="240"/>
      <c r="AJ48" s="219"/>
      <c r="AK48" s="220"/>
      <c r="AL48" s="220"/>
      <c r="AM48" s="220"/>
      <c r="AN48" s="220"/>
      <c r="AO48" s="220"/>
      <c r="AP48" s="220"/>
      <c r="AQ48" s="220"/>
      <c r="AR48" s="220"/>
      <c r="AS48" s="220"/>
      <c r="AT48" s="220"/>
      <c r="AU48" s="220"/>
      <c r="AV48" s="220"/>
      <c r="AW48" s="220"/>
      <c r="AX48" s="220"/>
      <c r="AY48" s="220"/>
      <c r="AZ48" s="220"/>
      <c r="BA48" s="220"/>
      <c r="BB48" s="220"/>
      <c r="BC48" s="220"/>
      <c r="BD48" s="220"/>
      <c r="BE48" s="220"/>
      <c r="BF48" s="220"/>
      <c r="BG48" s="220"/>
      <c r="BH48" s="220"/>
      <c r="BI48" s="220"/>
      <c r="BJ48" s="220"/>
      <c r="BK48" s="220"/>
      <c r="BL48" s="220"/>
      <c r="BM48" s="239"/>
      <c r="BN48" s="240"/>
      <c r="BO48" s="23"/>
      <c r="BP48" s="9"/>
    </row>
    <row r="49" spans="1:72" ht="6.75" customHeight="1" x14ac:dyDescent="0.15">
      <c r="A49" s="8"/>
      <c r="B49" s="22"/>
      <c r="C49" s="219"/>
      <c r="D49" s="220"/>
      <c r="E49" s="220"/>
      <c r="F49" s="220"/>
      <c r="G49" s="220"/>
      <c r="H49" s="220"/>
      <c r="I49" s="220"/>
      <c r="J49" s="220"/>
      <c r="K49" s="220"/>
      <c r="L49" s="220"/>
      <c r="M49" s="220"/>
      <c r="N49" s="220"/>
      <c r="O49" s="220"/>
      <c r="P49" s="220"/>
      <c r="Q49" s="220"/>
      <c r="R49" s="220"/>
      <c r="S49" s="220"/>
      <c r="T49" s="220"/>
      <c r="U49" s="220"/>
      <c r="V49" s="220"/>
      <c r="W49" s="220"/>
      <c r="X49" s="220"/>
      <c r="Y49" s="220"/>
      <c r="Z49" s="220"/>
      <c r="AA49" s="220"/>
      <c r="AB49" s="220"/>
      <c r="AC49" s="220"/>
      <c r="AD49" s="220"/>
      <c r="AE49" s="220"/>
      <c r="AF49" s="220"/>
      <c r="AG49" s="220"/>
      <c r="AH49" s="239"/>
      <c r="AI49" s="240"/>
      <c r="AJ49" s="219"/>
      <c r="AK49" s="220"/>
      <c r="AL49" s="220"/>
      <c r="AM49" s="220"/>
      <c r="AN49" s="220"/>
      <c r="AO49" s="220"/>
      <c r="AP49" s="220"/>
      <c r="AQ49" s="220"/>
      <c r="AR49" s="220"/>
      <c r="AS49" s="220"/>
      <c r="AT49" s="220"/>
      <c r="AU49" s="220"/>
      <c r="AV49" s="220"/>
      <c r="AW49" s="220"/>
      <c r="AX49" s="220"/>
      <c r="AY49" s="220"/>
      <c r="AZ49" s="220"/>
      <c r="BA49" s="220"/>
      <c r="BB49" s="220"/>
      <c r="BC49" s="220"/>
      <c r="BD49" s="220"/>
      <c r="BE49" s="220"/>
      <c r="BF49" s="220"/>
      <c r="BG49" s="220"/>
      <c r="BH49" s="220"/>
      <c r="BI49" s="220"/>
      <c r="BJ49" s="220"/>
      <c r="BK49" s="220"/>
      <c r="BL49" s="220"/>
      <c r="BM49" s="239"/>
      <c r="BN49" s="240"/>
      <c r="BO49" s="23"/>
      <c r="BP49" s="9"/>
      <c r="BS49" s="274" t="s">
        <v>25</v>
      </c>
      <c r="BT49" s="274"/>
    </row>
    <row r="50" spans="1:72" ht="6.75" customHeight="1" x14ac:dyDescent="0.15">
      <c r="A50" s="8"/>
      <c r="B50" s="22"/>
      <c r="C50" s="221"/>
      <c r="D50" s="222"/>
      <c r="E50" s="222"/>
      <c r="F50" s="222"/>
      <c r="G50" s="222"/>
      <c r="H50" s="222"/>
      <c r="I50" s="222"/>
      <c r="J50" s="222"/>
      <c r="K50" s="222"/>
      <c r="L50" s="222"/>
      <c r="M50" s="222"/>
      <c r="N50" s="222"/>
      <c r="O50" s="222"/>
      <c r="P50" s="222"/>
      <c r="Q50" s="222"/>
      <c r="R50" s="222"/>
      <c r="S50" s="222"/>
      <c r="T50" s="222"/>
      <c r="U50" s="222"/>
      <c r="V50" s="222"/>
      <c r="W50" s="222"/>
      <c r="X50" s="222"/>
      <c r="Y50" s="222"/>
      <c r="Z50" s="222"/>
      <c r="AA50" s="222"/>
      <c r="AB50" s="222"/>
      <c r="AC50" s="222"/>
      <c r="AD50" s="222"/>
      <c r="AE50" s="222"/>
      <c r="AF50" s="222"/>
      <c r="AG50" s="222"/>
      <c r="AH50" s="241"/>
      <c r="AI50" s="242"/>
      <c r="AJ50" s="221"/>
      <c r="AK50" s="222"/>
      <c r="AL50" s="222"/>
      <c r="AM50" s="222"/>
      <c r="AN50" s="222"/>
      <c r="AO50" s="222"/>
      <c r="AP50" s="222"/>
      <c r="AQ50" s="222"/>
      <c r="AR50" s="222"/>
      <c r="AS50" s="222"/>
      <c r="AT50" s="222"/>
      <c r="AU50" s="222"/>
      <c r="AV50" s="222"/>
      <c r="AW50" s="222"/>
      <c r="AX50" s="222"/>
      <c r="AY50" s="222"/>
      <c r="AZ50" s="222"/>
      <c r="BA50" s="222"/>
      <c r="BB50" s="222"/>
      <c r="BC50" s="222"/>
      <c r="BD50" s="222"/>
      <c r="BE50" s="222"/>
      <c r="BF50" s="222"/>
      <c r="BG50" s="222"/>
      <c r="BH50" s="222"/>
      <c r="BI50" s="222"/>
      <c r="BJ50" s="222"/>
      <c r="BK50" s="222"/>
      <c r="BL50" s="222"/>
      <c r="BM50" s="241"/>
      <c r="BN50" s="242"/>
      <c r="BO50" s="23"/>
      <c r="BP50" s="9"/>
      <c r="BS50" s="274"/>
      <c r="BT50" s="274"/>
    </row>
    <row r="51" spans="1:72" ht="6.75" customHeight="1" x14ac:dyDescent="0.15">
      <c r="A51" s="8"/>
      <c r="B51" s="22"/>
      <c r="C51" s="276" t="s">
        <v>68</v>
      </c>
      <c r="D51" s="277"/>
      <c r="E51" s="277"/>
      <c r="F51" s="277"/>
      <c r="G51" s="277"/>
      <c r="H51" s="277"/>
      <c r="I51" s="277"/>
      <c r="J51" s="277"/>
      <c r="K51" s="277"/>
      <c r="L51" s="277"/>
      <c r="M51" s="277"/>
      <c r="N51" s="277"/>
      <c r="O51" s="277"/>
      <c r="P51" s="277"/>
      <c r="Q51" s="277"/>
      <c r="R51" s="277"/>
      <c r="S51" s="277"/>
      <c r="T51" s="277"/>
      <c r="U51" s="277"/>
      <c r="V51" s="174" t="str">
        <f>IF(C47&lt;&gt;"",MIN(C47,AJ47),"")</f>
        <v/>
      </c>
      <c r="W51" s="174"/>
      <c r="X51" s="174"/>
      <c r="Y51" s="174"/>
      <c r="Z51" s="174"/>
      <c r="AA51" s="174"/>
      <c r="AB51" s="174"/>
      <c r="AC51" s="174"/>
      <c r="AD51" s="174"/>
      <c r="AE51" s="174"/>
      <c r="AF51" s="174"/>
      <c r="AG51" s="174"/>
      <c r="AH51" s="174"/>
      <c r="AI51" s="174"/>
      <c r="AJ51" s="174"/>
      <c r="AK51" s="174"/>
      <c r="AL51" s="174"/>
      <c r="AM51" s="174"/>
      <c r="AN51" s="174"/>
      <c r="AO51" s="174"/>
      <c r="AP51" s="174"/>
      <c r="AQ51" s="174"/>
      <c r="AR51" s="174"/>
      <c r="AS51" s="174"/>
      <c r="AT51" s="174"/>
      <c r="AU51" s="174"/>
      <c r="AV51" s="177" t="s">
        <v>35</v>
      </c>
      <c r="AW51" s="177"/>
      <c r="AX51" s="177"/>
      <c r="AY51" s="177"/>
      <c r="AZ51" s="177"/>
      <c r="BA51" s="177"/>
      <c r="BB51" s="177"/>
      <c r="BC51" s="177"/>
      <c r="BD51" s="177"/>
      <c r="BE51" s="177"/>
      <c r="BF51" s="177"/>
      <c r="BG51" s="177"/>
      <c r="BH51" s="177"/>
      <c r="BI51" s="177"/>
      <c r="BJ51" s="177"/>
      <c r="BK51" s="177"/>
      <c r="BL51" s="177"/>
      <c r="BM51" s="177"/>
      <c r="BN51" s="178"/>
      <c r="BO51" s="23"/>
      <c r="BP51" s="9"/>
      <c r="BS51" s="275"/>
      <c r="BT51" s="275"/>
    </row>
    <row r="52" spans="1:72" ht="6.75" customHeight="1" x14ac:dyDescent="0.15">
      <c r="A52" s="8"/>
      <c r="B52" s="22"/>
      <c r="C52" s="278"/>
      <c r="D52" s="279"/>
      <c r="E52" s="279"/>
      <c r="F52" s="279"/>
      <c r="G52" s="279"/>
      <c r="H52" s="279"/>
      <c r="I52" s="279"/>
      <c r="J52" s="279"/>
      <c r="K52" s="279"/>
      <c r="L52" s="279"/>
      <c r="M52" s="279"/>
      <c r="N52" s="279"/>
      <c r="O52" s="279"/>
      <c r="P52" s="279"/>
      <c r="Q52" s="279"/>
      <c r="R52" s="279"/>
      <c r="S52" s="279"/>
      <c r="T52" s="279"/>
      <c r="U52" s="279"/>
      <c r="V52" s="175"/>
      <c r="W52" s="175"/>
      <c r="X52" s="175"/>
      <c r="Y52" s="175"/>
      <c r="Z52" s="175"/>
      <c r="AA52" s="175"/>
      <c r="AB52" s="175"/>
      <c r="AC52" s="175"/>
      <c r="AD52" s="175"/>
      <c r="AE52" s="175"/>
      <c r="AF52" s="175"/>
      <c r="AG52" s="175"/>
      <c r="AH52" s="175"/>
      <c r="AI52" s="175"/>
      <c r="AJ52" s="175"/>
      <c r="AK52" s="175"/>
      <c r="AL52" s="175"/>
      <c r="AM52" s="175"/>
      <c r="AN52" s="175"/>
      <c r="AO52" s="175"/>
      <c r="AP52" s="175"/>
      <c r="AQ52" s="175"/>
      <c r="AR52" s="175"/>
      <c r="AS52" s="175"/>
      <c r="AT52" s="175"/>
      <c r="AU52" s="175"/>
      <c r="AV52" s="179"/>
      <c r="AW52" s="179"/>
      <c r="AX52" s="179"/>
      <c r="AY52" s="179"/>
      <c r="AZ52" s="179"/>
      <c r="BA52" s="179"/>
      <c r="BB52" s="179"/>
      <c r="BC52" s="179"/>
      <c r="BD52" s="179"/>
      <c r="BE52" s="179"/>
      <c r="BF52" s="179"/>
      <c r="BG52" s="179"/>
      <c r="BH52" s="179"/>
      <c r="BI52" s="179"/>
      <c r="BJ52" s="179"/>
      <c r="BK52" s="179"/>
      <c r="BL52" s="179"/>
      <c r="BM52" s="179"/>
      <c r="BN52" s="180"/>
      <c r="BO52" s="23"/>
      <c r="BP52" s="9"/>
      <c r="BS52" s="282">
        <v>1</v>
      </c>
      <c r="BT52" s="283">
        <v>1.9902215000000001</v>
      </c>
    </row>
    <row r="53" spans="1:72" ht="6.75" customHeight="1" x14ac:dyDescent="0.15">
      <c r="A53" s="8"/>
      <c r="B53" s="22"/>
      <c r="C53" s="278"/>
      <c r="D53" s="279"/>
      <c r="E53" s="279"/>
      <c r="F53" s="279"/>
      <c r="G53" s="279"/>
      <c r="H53" s="279"/>
      <c r="I53" s="279"/>
      <c r="J53" s="279"/>
      <c r="K53" s="279"/>
      <c r="L53" s="279"/>
      <c r="M53" s="279"/>
      <c r="N53" s="279"/>
      <c r="O53" s="279"/>
      <c r="P53" s="279"/>
      <c r="Q53" s="279"/>
      <c r="R53" s="279"/>
      <c r="S53" s="279"/>
      <c r="T53" s="279"/>
      <c r="U53" s="279"/>
      <c r="V53" s="175"/>
      <c r="W53" s="175"/>
      <c r="X53" s="175"/>
      <c r="Y53" s="175"/>
      <c r="Z53" s="175"/>
      <c r="AA53" s="175"/>
      <c r="AB53" s="175"/>
      <c r="AC53" s="175"/>
      <c r="AD53" s="175"/>
      <c r="AE53" s="175"/>
      <c r="AF53" s="175"/>
      <c r="AG53" s="175"/>
      <c r="AH53" s="175"/>
      <c r="AI53" s="175"/>
      <c r="AJ53" s="175"/>
      <c r="AK53" s="175"/>
      <c r="AL53" s="175"/>
      <c r="AM53" s="175"/>
      <c r="AN53" s="175"/>
      <c r="AO53" s="175"/>
      <c r="AP53" s="175"/>
      <c r="AQ53" s="175"/>
      <c r="AR53" s="175"/>
      <c r="AS53" s="175"/>
      <c r="AT53" s="175"/>
      <c r="AU53" s="175"/>
      <c r="AV53" s="179"/>
      <c r="AW53" s="179"/>
      <c r="AX53" s="179"/>
      <c r="AY53" s="179"/>
      <c r="AZ53" s="179"/>
      <c r="BA53" s="179"/>
      <c r="BB53" s="179"/>
      <c r="BC53" s="179"/>
      <c r="BD53" s="179"/>
      <c r="BE53" s="179"/>
      <c r="BF53" s="179"/>
      <c r="BG53" s="179"/>
      <c r="BH53" s="179"/>
      <c r="BI53" s="179"/>
      <c r="BJ53" s="179"/>
      <c r="BK53" s="179"/>
      <c r="BL53" s="179"/>
      <c r="BM53" s="179"/>
      <c r="BN53" s="180"/>
      <c r="BO53" s="23"/>
      <c r="BP53" s="9"/>
      <c r="BS53" s="282"/>
      <c r="BT53" s="283"/>
    </row>
    <row r="54" spans="1:72" ht="6.75" customHeight="1" x14ac:dyDescent="0.15">
      <c r="A54" s="8"/>
      <c r="B54" s="22"/>
      <c r="C54" s="278"/>
      <c r="D54" s="279"/>
      <c r="E54" s="279"/>
      <c r="F54" s="279"/>
      <c r="G54" s="279"/>
      <c r="H54" s="279"/>
      <c r="I54" s="279"/>
      <c r="J54" s="279"/>
      <c r="K54" s="279"/>
      <c r="L54" s="279"/>
      <c r="M54" s="279"/>
      <c r="N54" s="279"/>
      <c r="O54" s="279"/>
      <c r="P54" s="279"/>
      <c r="Q54" s="279"/>
      <c r="R54" s="279"/>
      <c r="S54" s="279"/>
      <c r="T54" s="279"/>
      <c r="U54" s="279"/>
      <c r="V54" s="175"/>
      <c r="W54" s="175"/>
      <c r="X54" s="175"/>
      <c r="Y54" s="175"/>
      <c r="Z54" s="175"/>
      <c r="AA54" s="175"/>
      <c r="AB54" s="175"/>
      <c r="AC54" s="175"/>
      <c r="AD54" s="175"/>
      <c r="AE54" s="175"/>
      <c r="AF54" s="175"/>
      <c r="AG54" s="175"/>
      <c r="AH54" s="175"/>
      <c r="AI54" s="175"/>
      <c r="AJ54" s="175"/>
      <c r="AK54" s="175"/>
      <c r="AL54" s="175"/>
      <c r="AM54" s="175"/>
      <c r="AN54" s="175"/>
      <c r="AO54" s="175"/>
      <c r="AP54" s="175"/>
      <c r="AQ54" s="175"/>
      <c r="AR54" s="175"/>
      <c r="AS54" s="175"/>
      <c r="AT54" s="175"/>
      <c r="AU54" s="175"/>
      <c r="AV54" s="179"/>
      <c r="AW54" s="179"/>
      <c r="AX54" s="179"/>
      <c r="AY54" s="179"/>
      <c r="AZ54" s="179"/>
      <c r="BA54" s="179"/>
      <c r="BB54" s="179"/>
      <c r="BC54" s="179"/>
      <c r="BD54" s="179"/>
      <c r="BE54" s="179"/>
      <c r="BF54" s="179"/>
      <c r="BG54" s="179"/>
      <c r="BH54" s="179"/>
      <c r="BI54" s="179"/>
      <c r="BJ54" s="179"/>
      <c r="BK54" s="179"/>
      <c r="BL54" s="179"/>
      <c r="BM54" s="179"/>
      <c r="BN54" s="180"/>
      <c r="BO54" s="23"/>
      <c r="BP54" s="9"/>
      <c r="BS54" s="284">
        <v>2</v>
      </c>
      <c r="BT54" s="286">
        <v>1</v>
      </c>
    </row>
    <row r="55" spans="1:72" ht="6.75" customHeight="1" x14ac:dyDescent="0.15">
      <c r="A55" s="8"/>
      <c r="B55" s="22"/>
      <c r="C55" s="280"/>
      <c r="D55" s="281"/>
      <c r="E55" s="281"/>
      <c r="F55" s="281"/>
      <c r="G55" s="281"/>
      <c r="H55" s="281"/>
      <c r="I55" s="281"/>
      <c r="J55" s="281"/>
      <c r="K55" s="281"/>
      <c r="L55" s="281"/>
      <c r="M55" s="281"/>
      <c r="N55" s="281"/>
      <c r="O55" s="281"/>
      <c r="P55" s="281"/>
      <c r="Q55" s="281"/>
      <c r="R55" s="281"/>
      <c r="S55" s="281"/>
      <c r="T55" s="281"/>
      <c r="U55" s="281"/>
      <c r="V55" s="176"/>
      <c r="W55" s="176"/>
      <c r="X55" s="176"/>
      <c r="Y55" s="176"/>
      <c r="Z55" s="176"/>
      <c r="AA55" s="176"/>
      <c r="AB55" s="176"/>
      <c r="AC55" s="176"/>
      <c r="AD55" s="176"/>
      <c r="AE55" s="176"/>
      <c r="AF55" s="176"/>
      <c r="AG55" s="176"/>
      <c r="AH55" s="176"/>
      <c r="AI55" s="176"/>
      <c r="AJ55" s="176"/>
      <c r="AK55" s="176"/>
      <c r="AL55" s="176"/>
      <c r="AM55" s="176"/>
      <c r="AN55" s="176"/>
      <c r="AO55" s="176"/>
      <c r="AP55" s="176"/>
      <c r="AQ55" s="176"/>
      <c r="AR55" s="176"/>
      <c r="AS55" s="176"/>
      <c r="AT55" s="176"/>
      <c r="AU55" s="176"/>
      <c r="AV55" s="181"/>
      <c r="AW55" s="181"/>
      <c r="AX55" s="181"/>
      <c r="AY55" s="181"/>
      <c r="AZ55" s="181"/>
      <c r="BA55" s="181"/>
      <c r="BB55" s="181"/>
      <c r="BC55" s="181"/>
      <c r="BD55" s="181"/>
      <c r="BE55" s="181"/>
      <c r="BF55" s="181"/>
      <c r="BG55" s="181"/>
      <c r="BH55" s="181"/>
      <c r="BI55" s="181"/>
      <c r="BJ55" s="181"/>
      <c r="BK55" s="181"/>
      <c r="BL55" s="181"/>
      <c r="BM55" s="181"/>
      <c r="BN55" s="182"/>
      <c r="BO55" s="23"/>
      <c r="BP55" s="9"/>
      <c r="BS55" s="285"/>
      <c r="BT55" s="287"/>
    </row>
    <row r="56" spans="1:72" ht="6.75" customHeight="1" x14ac:dyDescent="0.15">
      <c r="A56" s="8"/>
      <c r="B56" s="22"/>
      <c r="C56" s="288" t="str">
        <f>IF(N15&lt;&gt;"",MONTH(BU22-1),"")</f>
        <v/>
      </c>
      <c r="D56" s="288"/>
      <c r="E56" s="288"/>
      <c r="F56" s="288"/>
      <c r="G56" s="288"/>
      <c r="H56" s="288"/>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c r="AJ56" s="25"/>
      <c r="AK56" s="25"/>
      <c r="AL56" s="25"/>
      <c r="AM56" s="25"/>
      <c r="AN56" s="25"/>
      <c r="AO56" s="25"/>
      <c r="AP56" s="25"/>
      <c r="AQ56" s="25"/>
      <c r="AR56" s="25"/>
      <c r="AS56" s="25"/>
      <c r="AT56" s="25"/>
      <c r="AU56" s="25"/>
      <c r="AV56" s="25"/>
      <c r="AW56" s="25"/>
      <c r="AX56" s="25"/>
      <c r="AY56" s="9"/>
      <c r="AZ56" s="9"/>
      <c r="BA56" s="9"/>
      <c r="BB56" s="9"/>
      <c r="BC56" s="9"/>
      <c r="BD56" s="9"/>
      <c r="BE56" s="9"/>
      <c r="BF56" s="9"/>
      <c r="BG56" s="9"/>
      <c r="BH56" s="9"/>
      <c r="BI56" s="9"/>
      <c r="BJ56" s="9"/>
      <c r="BK56" s="9"/>
      <c r="BL56" s="9"/>
      <c r="BM56" s="9"/>
      <c r="BN56" s="9"/>
      <c r="BO56" s="23"/>
      <c r="BP56" s="9"/>
      <c r="BS56" s="282">
        <v>3</v>
      </c>
      <c r="BT56" s="283">
        <v>11.748502</v>
      </c>
    </row>
    <row r="57" spans="1:72" ht="6.75" customHeight="1" x14ac:dyDescent="0.15">
      <c r="A57" s="8"/>
      <c r="B57" s="22"/>
      <c r="C57" s="288"/>
      <c r="D57" s="288"/>
      <c r="E57" s="288"/>
      <c r="F57" s="288"/>
      <c r="G57" s="288"/>
      <c r="H57" s="288"/>
      <c r="I57" s="185" t="s">
        <v>72</v>
      </c>
      <c r="J57" s="185"/>
      <c r="K57" s="185"/>
      <c r="L57" s="185"/>
      <c r="M57" s="185"/>
      <c r="N57" s="185"/>
      <c r="O57" s="185"/>
      <c r="P57" s="185"/>
      <c r="Q57" s="185"/>
      <c r="R57" s="185"/>
      <c r="S57" s="185"/>
      <c r="T57" s="185"/>
      <c r="U57" s="185"/>
      <c r="V57" s="185"/>
      <c r="W57" s="185"/>
      <c r="X57" s="185"/>
      <c r="Y57" s="185"/>
      <c r="Z57" s="185"/>
      <c r="AA57" s="185"/>
      <c r="AB57" s="185"/>
      <c r="AC57" s="185"/>
      <c r="AD57" s="185"/>
      <c r="AE57" s="185"/>
      <c r="AF57" s="185"/>
      <c r="AG57" s="185"/>
      <c r="AH57" s="185"/>
      <c r="AI57" s="185"/>
      <c r="AJ57" s="185"/>
      <c r="AK57" s="185"/>
      <c r="AL57" s="185"/>
      <c r="AM57" s="185"/>
      <c r="AN57" s="185"/>
      <c r="AO57" s="185"/>
      <c r="AP57" s="185"/>
      <c r="AQ57" s="185"/>
      <c r="AR57" s="185"/>
      <c r="AS57" s="185"/>
      <c r="AT57" s="185"/>
      <c r="AU57" s="185"/>
      <c r="AV57" s="185"/>
      <c r="AW57" s="185"/>
      <c r="AX57" s="185"/>
      <c r="AY57" s="9"/>
      <c r="AZ57" s="9"/>
      <c r="BA57" s="9"/>
      <c r="BB57" s="9"/>
      <c r="BC57" s="9"/>
      <c r="BD57" s="9"/>
      <c r="BE57" s="9"/>
      <c r="BF57" s="9"/>
      <c r="BG57" s="9"/>
      <c r="BH57" s="9"/>
      <c r="BI57" s="9"/>
      <c r="BJ57" s="9"/>
      <c r="BK57" s="9"/>
      <c r="BL57" s="9"/>
      <c r="BM57" s="9"/>
      <c r="BN57" s="9"/>
      <c r="BO57" s="23"/>
      <c r="BP57" s="9"/>
      <c r="BS57" s="282"/>
      <c r="BT57" s="283"/>
    </row>
    <row r="58" spans="1:72" ht="6.75" customHeight="1" x14ac:dyDescent="0.15">
      <c r="A58" s="8"/>
      <c r="B58" s="22"/>
      <c r="C58" s="288"/>
      <c r="D58" s="288"/>
      <c r="E58" s="288"/>
      <c r="F58" s="288"/>
      <c r="G58" s="288"/>
      <c r="H58" s="288"/>
      <c r="I58" s="185"/>
      <c r="J58" s="185"/>
      <c r="K58" s="185"/>
      <c r="L58" s="185"/>
      <c r="M58" s="185"/>
      <c r="N58" s="185"/>
      <c r="O58" s="185"/>
      <c r="P58" s="185"/>
      <c r="Q58" s="185"/>
      <c r="R58" s="185"/>
      <c r="S58" s="185"/>
      <c r="T58" s="185"/>
      <c r="U58" s="185"/>
      <c r="V58" s="185"/>
      <c r="W58" s="185"/>
      <c r="X58" s="185"/>
      <c r="Y58" s="185"/>
      <c r="Z58" s="185"/>
      <c r="AA58" s="185"/>
      <c r="AB58" s="185"/>
      <c r="AC58" s="185"/>
      <c r="AD58" s="185"/>
      <c r="AE58" s="185"/>
      <c r="AF58" s="185"/>
      <c r="AG58" s="185"/>
      <c r="AH58" s="185"/>
      <c r="AI58" s="185"/>
      <c r="AJ58" s="185"/>
      <c r="AK58" s="185"/>
      <c r="AL58" s="185"/>
      <c r="AM58" s="185"/>
      <c r="AN58" s="185"/>
      <c r="AO58" s="185"/>
      <c r="AP58" s="185"/>
      <c r="AQ58" s="185"/>
      <c r="AR58" s="185"/>
      <c r="AS58" s="185"/>
      <c r="AT58" s="185"/>
      <c r="AU58" s="185"/>
      <c r="AV58" s="185"/>
      <c r="AW58" s="185"/>
      <c r="AX58" s="185"/>
      <c r="AY58" s="9"/>
      <c r="AZ58" s="9"/>
      <c r="BA58" s="9"/>
      <c r="BB58" s="9"/>
      <c r="BC58" s="9"/>
      <c r="BD58" s="9"/>
      <c r="BE58" s="9"/>
      <c r="BF58" s="9"/>
      <c r="BG58" s="9"/>
      <c r="BH58" s="9"/>
      <c r="BI58" s="9"/>
      <c r="BJ58" s="9"/>
      <c r="BK58" s="9"/>
      <c r="BL58" s="9"/>
      <c r="BM58" s="9"/>
      <c r="BN58" s="9"/>
      <c r="BO58" s="23"/>
      <c r="BP58" s="9"/>
      <c r="BS58" s="282">
        <v>4</v>
      </c>
      <c r="BT58" s="283">
        <v>10.7869636</v>
      </c>
    </row>
    <row r="59" spans="1:72" ht="6.75" customHeight="1" x14ac:dyDescent="0.15">
      <c r="A59" s="8"/>
      <c r="B59" s="22"/>
      <c r="C59" s="289"/>
      <c r="D59" s="289"/>
      <c r="E59" s="289"/>
      <c r="F59" s="289"/>
      <c r="G59" s="289"/>
      <c r="H59" s="289"/>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c r="AL59" s="186"/>
      <c r="AM59" s="186"/>
      <c r="AN59" s="186"/>
      <c r="AO59" s="186"/>
      <c r="AP59" s="186"/>
      <c r="AQ59" s="186"/>
      <c r="AR59" s="186"/>
      <c r="AS59" s="186"/>
      <c r="AT59" s="186"/>
      <c r="AU59" s="186"/>
      <c r="AV59" s="186"/>
      <c r="AW59" s="186"/>
      <c r="AX59" s="186"/>
      <c r="AY59" s="9"/>
      <c r="AZ59" s="9"/>
      <c r="BA59" s="9"/>
      <c r="BB59" s="9"/>
      <c r="BC59" s="9"/>
      <c r="BD59" s="9"/>
      <c r="BE59" s="9"/>
      <c r="BF59" s="9"/>
      <c r="BG59" s="9"/>
      <c r="BH59" s="9"/>
      <c r="BI59" s="9"/>
      <c r="BJ59" s="9"/>
      <c r="BK59" s="9"/>
      <c r="BL59" s="9"/>
      <c r="BM59" s="9"/>
      <c r="BN59" s="9"/>
      <c r="BO59" s="23"/>
      <c r="BP59" s="9"/>
      <c r="BS59" s="282"/>
      <c r="BT59" s="283"/>
    </row>
    <row r="60" spans="1:72" ht="6.75" customHeight="1" x14ac:dyDescent="0.15">
      <c r="A60" s="8"/>
      <c r="B60" s="22"/>
      <c r="C60" s="187"/>
      <c r="D60" s="188"/>
      <c r="E60" s="188"/>
      <c r="F60" s="189"/>
      <c r="G60" s="212" t="s">
        <v>23</v>
      </c>
      <c r="H60" s="212"/>
      <c r="I60" s="212"/>
      <c r="J60" s="212"/>
      <c r="K60" s="212"/>
      <c r="L60" s="212"/>
      <c r="M60" s="212"/>
      <c r="N60" s="212"/>
      <c r="O60" s="212"/>
      <c r="P60" s="212" t="s">
        <v>4</v>
      </c>
      <c r="Q60" s="212"/>
      <c r="R60" s="212"/>
      <c r="S60" s="212"/>
      <c r="T60" s="212"/>
      <c r="U60" s="212" t="s">
        <v>20</v>
      </c>
      <c r="V60" s="212"/>
      <c r="W60" s="212"/>
      <c r="X60" s="212"/>
      <c r="Y60" s="212"/>
      <c r="Z60" s="212"/>
      <c r="AA60" s="212"/>
      <c r="AB60" s="212"/>
      <c r="AC60" s="212"/>
      <c r="AD60" s="212"/>
      <c r="AE60" s="187" t="s">
        <v>21</v>
      </c>
      <c r="AF60" s="188"/>
      <c r="AG60" s="188"/>
      <c r="AH60" s="188"/>
      <c r="AI60" s="188"/>
      <c r="AJ60" s="188"/>
      <c r="AK60" s="188"/>
      <c r="AL60" s="189"/>
      <c r="AM60" s="212" t="s">
        <v>50</v>
      </c>
      <c r="AN60" s="212"/>
      <c r="AO60" s="212"/>
      <c r="AP60" s="212"/>
      <c r="AQ60" s="212"/>
      <c r="AR60" s="212"/>
      <c r="AS60" s="212"/>
      <c r="AT60" s="212"/>
      <c r="AU60" s="212"/>
      <c r="AV60" s="212"/>
      <c r="AW60" s="212"/>
      <c r="AX60" s="212"/>
      <c r="AY60" s="209" t="s">
        <v>65</v>
      </c>
      <c r="AZ60" s="210"/>
      <c r="BA60" s="210"/>
      <c r="BB60" s="210"/>
      <c r="BC60" s="210"/>
      <c r="BD60" s="210"/>
      <c r="BE60" s="210"/>
      <c r="BF60" s="210"/>
      <c r="BG60" s="210"/>
      <c r="BH60" s="210"/>
      <c r="BI60" s="210"/>
      <c r="BJ60" s="210"/>
      <c r="BK60" s="210"/>
      <c r="BL60" s="210"/>
      <c r="BM60" s="210"/>
      <c r="BN60" s="211"/>
      <c r="BO60" s="23"/>
      <c r="BP60" s="9"/>
      <c r="BS60" s="282">
        <v>5</v>
      </c>
      <c r="BT60" s="283">
        <v>9.8222772999999997</v>
      </c>
    </row>
    <row r="61" spans="1:72" ht="6.75" customHeight="1" x14ac:dyDescent="0.15">
      <c r="A61" s="8"/>
      <c r="B61" s="22"/>
      <c r="C61" s="190"/>
      <c r="D61" s="191"/>
      <c r="E61" s="191"/>
      <c r="F61" s="192"/>
      <c r="G61" s="212"/>
      <c r="H61" s="212"/>
      <c r="I61" s="212"/>
      <c r="J61" s="212"/>
      <c r="K61" s="212"/>
      <c r="L61" s="212"/>
      <c r="M61" s="212"/>
      <c r="N61" s="212"/>
      <c r="O61" s="212"/>
      <c r="P61" s="212"/>
      <c r="Q61" s="212"/>
      <c r="R61" s="212"/>
      <c r="S61" s="212"/>
      <c r="T61" s="212"/>
      <c r="U61" s="212"/>
      <c r="V61" s="212"/>
      <c r="W61" s="212"/>
      <c r="X61" s="212"/>
      <c r="Y61" s="212"/>
      <c r="Z61" s="212"/>
      <c r="AA61" s="212"/>
      <c r="AB61" s="212"/>
      <c r="AC61" s="212"/>
      <c r="AD61" s="212"/>
      <c r="AE61" s="190"/>
      <c r="AF61" s="191"/>
      <c r="AG61" s="191"/>
      <c r="AH61" s="191"/>
      <c r="AI61" s="191"/>
      <c r="AJ61" s="191"/>
      <c r="AK61" s="191"/>
      <c r="AL61" s="192"/>
      <c r="AM61" s="212"/>
      <c r="AN61" s="212"/>
      <c r="AO61" s="212"/>
      <c r="AP61" s="212"/>
      <c r="AQ61" s="212"/>
      <c r="AR61" s="212"/>
      <c r="AS61" s="212"/>
      <c r="AT61" s="212"/>
      <c r="AU61" s="212"/>
      <c r="AV61" s="212"/>
      <c r="AW61" s="212"/>
      <c r="AX61" s="212"/>
      <c r="AY61" s="209"/>
      <c r="AZ61" s="210"/>
      <c r="BA61" s="210"/>
      <c r="BB61" s="210"/>
      <c r="BC61" s="210"/>
      <c r="BD61" s="210"/>
      <c r="BE61" s="210"/>
      <c r="BF61" s="210"/>
      <c r="BG61" s="210"/>
      <c r="BH61" s="210"/>
      <c r="BI61" s="210"/>
      <c r="BJ61" s="210"/>
      <c r="BK61" s="210"/>
      <c r="BL61" s="210"/>
      <c r="BM61" s="210"/>
      <c r="BN61" s="211"/>
      <c r="BO61" s="23"/>
      <c r="BP61" s="9"/>
      <c r="BS61" s="282"/>
      <c r="BT61" s="283"/>
    </row>
    <row r="62" spans="1:72" ht="6.75" customHeight="1" x14ac:dyDescent="0.15">
      <c r="A62" s="8"/>
      <c r="B62" s="22"/>
      <c r="C62" s="193"/>
      <c r="D62" s="194"/>
      <c r="E62" s="194"/>
      <c r="F62" s="195"/>
      <c r="G62" s="212"/>
      <c r="H62" s="212"/>
      <c r="I62" s="212"/>
      <c r="J62" s="212"/>
      <c r="K62" s="212"/>
      <c r="L62" s="212"/>
      <c r="M62" s="212"/>
      <c r="N62" s="212"/>
      <c r="O62" s="212"/>
      <c r="P62" s="212"/>
      <c r="Q62" s="212"/>
      <c r="R62" s="212"/>
      <c r="S62" s="212"/>
      <c r="T62" s="212"/>
      <c r="U62" s="212"/>
      <c r="V62" s="212"/>
      <c r="W62" s="212"/>
      <c r="X62" s="212"/>
      <c r="Y62" s="212"/>
      <c r="Z62" s="212"/>
      <c r="AA62" s="212"/>
      <c r="AB62" s="212"/>
      <c r="AC62" s="212"/>
      <c r="AD62" s="212"/>
      <c r="AE62" s="193"/>
      <c r="AF62" s="194"/>
      <c r="AG62" s="194"/>
      <c r="AH62" s="194"/>
      <c r="AI62" s="194"/>
      <c r="AJ62" s="194"/>
      <c r="AK62" s="194"/>
      <c r="AL62" s="195"/>
      <c r="AM62" s="212"/>
      <c r="AN62" s="212"/>
      <c r="AO62" s="212"/>
      <c r="AP62" s="212"/>
      <c r="AQ62" s="212"/>
      <c r="AR62" s="212"/>
      <c r="AS62" s="212"/>
      <c r="AT62" s="212"/>
      <c r="AU62" s="212"/>
      <c r="AV62" s="212"/>
      <c r="AW62" s="212"/>
      <c r="AX62" s="212"/>
      <c r="AY62" s="209"/>
      <c r="AZ62" s="210"/>
      <c r="BA62" s="210"/>
      <c r="BB62" s="210"/>
      <c r="BC62" s="210"/>
      <c r="BD62" s="210"/>
      <c r="BE62" s="210"/>
      <c r="BF62" s="210"/>
      <c r="BG62" s="210"/>
      <c r="BH62" s="210"/>
      <c r="BI62" s="210"/>
      <c r="BJ62" s="210"/>
      <c r="BK62" s="210"/>
      <c r="BL62" s="210"/>
      <c r="BM62" s="210"/>
      <c r="BN62" s="211"/>
      <c r="BO62" s="23"/>
      <c r="BP62" s="9"/>
      <c r="BS62" s="282">
        <v>6</v>
      </c>
      <c r="BT62" s="283">
        <v>8.8544329000000008</v>
      </c>
    </row>
    <row r="63" spans="1:72" ht="6.75" customHeight="1" x14ac:dyDescent="0.15">
      <c r="A63" s="8"/>
      <c r="B63" s="22"/>
      <c r="C63" s="187" t="s">
        <v>36</v>
      </c>
      <c r="D63" s="188"/>
      <c r="E63" s="188"/>
      <c r="F63" s="189"/>
      <c r="G63" s="26"/>
      <c r="H63" s="27"/>
      <c r="I63" s="27"/>
      <c r="J63" s="27"/>
      <c r="K63" s="27"/>
      <c r="L63" s="27"/>
      <c r="M63" s="56"/>
      <c r="N63" s="27"/>
      <c r="O63" s="28"/>
      <c r="P63" s="196">
        <f>BT125</f>
        <v>93.2</v>
      </c>
      <c r="Q63" s="197"/>
      <c r="R63" s="197"/>
      <c r="S63" s="197"/>
      <c r="T63" s="198"/>
      <c r="U63" s="9"/>
      <c r="V63" s="29"/>
      <c r="W63" s="29"/>
      <c r="X63" s="29"/>
      <c r="Y63" s="29"/>
      <c r="Z63" s="29"/>
      <c r="AA63" s="29"/>
      <c r="AB63" s="29"/>
      <c r="AC63" s="29"/>
      <c r="AD63" s="30"/>
      <c r="AE63" s="290" t="str">
        <f>IF(N15&lt;&gt;"",VLOOKUP(MONTH(BU22),BS82:BU105,MAX(1,MIN(DAY(BU22),2)+1,FALSE)),"")</f>
        <v/>
      </c>
      <c r="AF63" s="291"/>
      <c r="AG63" s="291"/>
      <c r="AH63" s="291"/>
      <c r="AI63" s="291"/>
      <c r="AJ63" s="291"/>
      <c r="AK63" s="291"/>
      <c r="AL63" s="292"/>
      <c r="AM63" s="31"/>
      <c r="AN63" s="29"/>
      <c r="AO63" s="29"/>
      <c r="AP63" s="29"/>
      <c r="AQ63" s="29"/>
      <c r="AR63" s="29"/>
      <c r="AS63" s="29"/>
      <c r="AT63" s="29"/>
      <c r="AU63" s="29"/>
      <c r="AV63" s="29"/>
      <c r="AW63" s="29"/>
      <c r="AX63" s="30"/>
      <c r="AY63" s="299" t="s">
        <v>63</v>
      </c>
      <c r="AZ63" s="300"/>
      <c r="BA63" s="300"/>
      <c r="BB63" s="300"/>
      <c r="BC63" s="300"/>
      <c r="BD63" s="300"/>
      <c r="BE63" s="300"/>
      <c r="BF63" s="300"/>
      <c r="BG63" s="300"/>
      <c r="BH63" s="300"/>
      <c r="BI63" s="300"/>
      <c r="BJ63" s="300"/>
      <c r="BK63" s="300"/>
      <c r="BL63" s="300"/>
      <c r="BM63" s="300"/>
      <c r="BN63" s="301"/>
      <c r="BO63" s="23"/>
      <c r="BP63" s="9"/>
      <c r="BS63" s="282"/>
      <c r="BT63" s="283"/>
    </row>
    <row r="64" spans="1:72" ht="6.75" customHeight="1" x14ac:dyDescent="0.15">
      <c r="A64" s="8"/>
      <c r="B64" s="22"/>
      <c r="C64" s="190"/>
      <c r="D64" s="191"/>
      <c r="E64" s="191"/>
      <c r="F64" s="192"/>
      <c r="G64" s="205" t="str">
        <f>V51</f>
        <v/>
      </c>
      <c r="H64" s="206"/>
      <c r="I64" s="206"/>
      <c r="J64" s="206"/>
      <c r="K64" s="206"/>
      <c r="L64" s="206"/>
      <c r="M64" s="206"/>
      <c r="N64" s="207" t="s">
        <v>19</v>
      </c>
      <c r="O64" s="208"/>
      <c r="P64" s="199"/>
      <c r="Q64" s="200"/>
      <c r="R64" s="200"/>
      <c r="S64" s="200"/>
      <c r="T64" s="201"/>
      <c r="U64" s="213" t="str">
        <f>IF(G64&lt;&gt;"",ROUNDDOWN(G64*P63/1000,0),"")</f>
        <v/>
      </c>
      <c r="V64" s="214"/>
      <c r="W64" s="214"/>
      <c r="X64" s="214"/>
      <c r="Y64" s="214"/>
      <c r="Z64" s="214"/>
      <c r="AA64" s="214"/>
      <c r="AB64" s="214"/>
      <c r="AC64" s="215" t="s">
        <v>19</v>
      </c>
      <c r="AD64" s="216"/>
      <c r="AE64" s="293"/>
      <c r="AF64" s="294"/>
      <c r="AG64" s="294"/>
      <c r="AH64" s="294"/>
      <c r="AI64" s="294"/>
      <c r="AJ64" s="294"/>
      <c r="AK64" s="294"/>
      <c r="AL64" s="295"/>
      <c r="AM64" s="217" t="str">
        <f>IF(U64="","",ROUND(U64*AE63,0))</f>
        <v/>
      </c>
      <c r="AN64" s="218"/>
      <c r="AO64" s="218"/>
      <c r="AP64" s="218"/>
      <c r="AQ64" s="218"/>
      <c r="AR64" s="218"/>
      <c r="AS64" s="218"/>
      <c r="AT64" s="218"/>
      <c r="AU64" s="218"/>
      <c r="AV64" s="218"/>
      <c r="AW64" s="215" t="s">
        <v>19</v>
      </c>
      <c r="AX64" s="216"/>
      <c r="AY64" s="299"/>
      <c r="AZ64" s="300"/>
      <c r="BA64" s="300"/>
      <c r="BB64" s="300"/>
      <c r="BC64" s="300"/>
      <c r="BD64" s="300"/>
      <c r="BE64" s="300"/>
      <c r="BF64" s="300"/>
      <c r="BG64" s="300"/>
      <c r="BH64" s="300"/>
      <c r="BI64" s="300"/>
      <c r="BJ64" s="300"/>
      <c r="BK64" s="300"/>
      <c r="BL64" s="300"/>
      <c r="BM64" s="300"/>
      <c r="BN64" s="301"/>
      <c r="BO64" s="23"/>
      <c r="BP64" s="9"/>
      <c r="BS64" s="282">
        <v>7</v>
      </c>
      <c r="BT64" s="283">
        <v>7.8834200000000001</v>
      </c>
    </row>
    <row r="65" spans="1:74" ht="6.75" customHeight="1" x14ac:dyDescent="0.15">
      <c r="A65" s="8"/>
      <c r="B65" s="22"/>
      <c r="C65" s="190"/>
      <c r="D65" s="191"/>
      <c r="E65" s="191"/>
      <c r="F65" s="192"/>
      <c r="G65" s="205"/>
      <c r="H65" s="206"/>
      <c r="I65" s="206"/>
      <c r="J65" s="206"/>
      <c r="K65" s="206"/>
      <c r="L65" s="206"/>
      <c r="M65" s="206"/>
      <c r="N65" s="207"/>
      <c r="O65" s="208"/>
      <c r="P65" s="199"/>
      <c r="Q65" s="200"/>
      <c r="R65" s="200"/>
      <c r="S65" s="200"/>
      <c r="T65" s="201"/>
      <c r="U65" s="213"/>
      <c r="V65" s="214"/>
      <c r="W65" s="214"/>
      <c r="X65" s="214"/>
      <c r="Y65" s="214"/>
      <c r="Z65" s="214"/>
      <c r="AA65" s="214"/>
      <c r="AB65" s="214"/>
      <c r="AC65" s="215"/>
      <c r="AD65" s="216"/>
      <c r="AE65" s="293"/>
      <c r="AF65" s="294"/>
      <c r="AG65" s="294"/>
      <c r="AH65" s="294"/>
      <c r="AI65" s="294"/>
      <c r="AJ65" s="294"/>
      <c r="AK65" s="294"/>
      <c r="AL65" s="295"/>
      <c r="AM65" s="217"/>
      <c r="AN65" s="218"/>
      <c r="AO65" s="218"/>
      <c r="AP65" s="218"/>
      <c r="AQ65" s="218"/>
      <c r="AR65" s="218"/>
      <c r="AS65" s="218"/>
      <c r="AT65" s="218"/>
      <c r="AU65" s="218"/>
      <c r="AV65" s="218"/>
      <c r="AW65" s="215"/>
      <c r="AX65" s="216"/>
      <c r="AY65" s="299"/>
      <c r="AZ65" s="300"/>
      <c r="BA65" s="300"/>
      <c r="BB65" s="300"/>
      <c r="BC65" s="300"/>
      <c r="BD65" s="300"/>
      <c r="BE65" s="300"/>
      <c r="BF65" s="300"/>
      <c r="BG65" s="300"/>
      <c r="BH65" s="300"/>
      <c r="BI65" s="300"/>
      <c r="BJ65" s="300"/>
      <c r="BK65" s="300"/>
      <c r="BL65" s="300"/>
      <c r="BM65" s="300"/>
      <c r="BN65" s="301"/>
      <c r="BO65" s="23"/>
      <c r="BP65" s="9"/>
      <c r="BS65" s="282"/>
      <c r="BT65" s="283"/>
    </row>
    <row r="66" spans="1:74" ht="6.75" customHeight="1" x14ac:dyDescent="0.15">
      <c r="A66" s="8"/>
      <c r="B66" s="22"/>
      <c r="C66" s="190"/>
      <c r="D66" s="191"/>
      <c r="E66" s="191"/>
      <c r="F66" s="192"/>
      <c r="G66" s="205"/>
      <c r="H66" s="206"/>
      <c r="I66" s="206"/>
      <c r="J66" s="206"/>
      <c r="K66" s="206"/>
      <c r="L66" s="206"/>
      <c r="M66" s="206"/>
      <c r="N66" s="207"/>
      <c r="O66" s="208"/>
      <c r="P66" s="199"/>
      <c r="Q66" s="200"/>
      <c r="R66" s="200"/>
      <c r="S66" s="200"/>
      <c r="T66" s="201"/>
      <c r="U66" s="213"/>
      <c r="V66" s="214"/>
      <c r="W66" s="214"/>
      <c r="X66" s="214"/>
      <c r="Y66" s="214"/>
      <c r="Z66" s="214"/>
      <c r="AA66" s="214"/>
      <c r="AB66" s="214"/>
      <c r="AC66" s="215"/>
      <c r="AD66" s="216"/>
      <c r="AE66" s="293"/>
      <c r="AF66" s="294"/>
      <c r="AG66" s="294"/>
      <c r="AH66" s="294"/>
      <c r="AI66" s="294"/>
      <c r="AJ66" s="294"/>
      <c r="AK66" s="294"/>
      <c r="AL66" s="295"/>
      <c r="AM66" s="217"/>
      <c r="AN66" s="218"/>
      <c r="AO66" s="218"/>
      <c r="AP66" s="218"/>
      <c r="AQ66" s="218"/>
      <c r="AR66" s="218"/>
      <c r="AS66" s="218"/>
      <c r="AT66" s="218"/>
      <c r="AU66" s="218"/>
      <c r="AV66" s="218"/>
      <c r="AW66" s="215"/>
      <c r="AX66" s="216"/>
      <c r="AY66" s="299"/>
      <c r="AZ66" s="300"/>
      <c r="BA66" s="300"/>
      <c r="BB66" s="300"/>
      <c r="BC66" s="300"/>
      <c r="BD66" s="300"/>
      <c r="BE66" s="300"/>
      <c r="BF66" s="300"/>
      <c r="BG66" s="300"/>
      <c r="BH66" s="300"/>
      <c r="BI66" s="300"/>
      <c r="BJ66" s="300"/>
      <c r="BK66" s="300"/>
      <c r="BL66" s="300"/>
      <c r="BM66" s="300"/>
      <c r="BN66" s="301"/>
      <c r="BO66" s="23"/>
      <c r="BP66" s="9"/>
      <c r="BS66" s="282">
        <v>8</v>
      </c>
      <c r="BT66" s="283">
        <v>6.9092282000000003</v>
      </c>
    </row>
    <row r="67" spans="1:74" ht="6.75" customHeight="1" x14ac:dyDescent="0.15">
      <c r="A67" s="8"/>
      <c r="B67" s="22"/>
      <c r="C67" s="190"/>
      <c r="D67" s="191"/>
      <c r="E67" s="191"/>
      <c r="F67" s="192"/>
      <c r="G67" s="205"/>
      <c r="H67" s="206"/>
      <c r="I67" s="206"/>
      <c r="J67" s="206"/>
      <c r="K67" s="206"/>
      <c r="L67" s="206"/>
      <c r="M67" s="206"/>
      <c r="N67" s="207"/>
      <c r="O67" s="208"/>
      <c r="P67" s="199"/>
      <c r="Q67" s="200"/>
      <c r="R67" s="200"/>
      <c r="S67" s="200"/>
      <c r="T67" s="201"/>
      <c r="U67" s="304" t="s">
        <v>45</v>
      </c>
      <c r="V67" s="305"/>
      <c r="W67" s="305"/>
      <c r="X67" s="305"/>
      <c r="Y67" s="305"/>
      <c r="Z67" s="305"/>
      <c r="AA67" s="305"/>
      <c r="AB67" s="305"/>
      <c r="AC67" s="305"/>
      <c r="AD67" s="306"/>
      <c r="AE67" s="293"/>
      <c r="AF67" s="294"/>
      <c r="AG67" s="294"/>
      <c r="AH67" s="294"/>
      <c r="AI67" s="294"/>
      <c r="AJ67" s="294"/>
      <c r="AK67" s="294"/>
      <c r="AL67" s="295"/>
      <c r="AM67" s="310" t="s">
        <v>46</v>
      </c>
      <c r="AN67" s="311"/>
      <c r="AO67" s="311"/>
      <c r="AP67" s="311"/>
      <c r="AQ67" s="311"/>
      <c r="AR67" s="311"/>
      <c r="AS67" s="311"/>
      <c r="AT67" s="311"/>
      <c r="AU67" s="311"/>
      <c r="AV67" s="311"/>
      <c r="AW67" s="311"/>
      <c r="AX67" s="312"/>
      <c r="AY67" s="299"/>
      <c r="AZ67" s="300"/>
      <c r="BA67" s="300"/>
      <c r="BB67" s="300"/>
      <c r="BC67" s="300"/>
      <c r="BD67" s="300"/>
      <c r="BE67" s="300"/>
      <c r="BF67" s="300"/>
      <c r="BG67" s="300"/>
      <c r="BH67" s="300"/>
      <c r="BI67" s="300"/>
      <c r="BJ67" s="300"/>
      <c r="BK67" s="300"/>
      <c r="BL67" s="300"/>
      <c r="BM67" s="300"/>
      <c r="BN67" s="301"/>
      <c r="BO67" s="23"/>
      <c r="BP67" s="9"/>
      <c r="BS67" s="282"/>
      <c r="BT67" s="283"/>
    </row>
    <row r="68" spans="1:74" ht="6.75" customHeight="1" x14ac:dyDescent="0.15">
      <c r="A68" s="8"/>
      <c r="B68" s="22"/>
      <c r="C68" s="193"/>
      <c r="D68" s="194"/>
      <c r="E68" s="194"/>
      <c r="F68" s="195"/>
      <c r="G68" s="32"/>
      <c r="H68" s="33"/>
      <c r="I68" s="33"/>
      <c r="J68" s="33"/>
      <c r="K68" s="33"/>
      <c r="L68" s="33"/>
      <c r="M68" s="33"/>
      <c r="N68" s="33"/>
      <c r="O68" s="34"/>
      <c r="P68" s="202"/>
      <c r="Q68" s="203"/>
      <c r="R68" s="203"/>
      <c r="S68" s="203"/>
      <c r="T68" s="204"/>
      <c r="U68" s="307"/>
      <c r="V68" s="308"/>
      <c r="W68" s="308"/>
      <c r="X68" s="308"/>
      <c r="Y68" s="308"/>
      <c r="Z68" s="308"/>
      <c r="AA68" s="308"/>
      <c r="AB68" s="308"/>
      <c r="AC68" s="308"/>
      <c r="AD68" s="309"/>
      <c r="AE68" s="296"/>
      <c r="AF68" s="297"/>
      <c r="AG68" s="297"/>
      <c r="AH68" s="297"/>
      <c r="AI68" s="297"/>
      <c r="AJ68" s="297"/>
      <c r="AK68" s="297"/>
      <c r="AL68" s="298"/>
      <c r="AM68" s="313"/>
      <c r="AN68" s="314"/>
      <c r="AO68" s="314"/>
      <c r="AP68" s="314"/>
      <c r="AQ68" s="314"/>
      <c r="AR68" s="314"/>
      <c r="AS68" s="314"/>
      <c r="AT68" s="314"/>
      <c r="AU68" s="314"/>
      <c r="AV68" s="314"/>
      <c r="AW68" s="314"/>
      <c r="AX68" s="315"/>
      <c r="AY68" s="299"/>
      <c r="AZ68" s="300"/>
      <c r="BA68" s="300"/>
      <c r="BB68" s="300"/>
      <c r="BC68" s="300"/>
      <c r="BD68" s="300"/>
      <c r="BE68" s="300"/>
      <c r="BF68" s="300"/>
      <c r="BG68" s="300"/>
      <c r="BH68" s="300"/>
      <c r="BI68" s="300"/>
      <c r="BJ68" s="300"/>
      <c r="BK68" s="300"/>
      <c r="BL68" s="300"/>
      <c r="BM68" s="300"/>
      <c r="BN68" s="301"/>
      <c r="BO68" s="23"/>
      <c r="BP68" s="9"/>
      <c r="BS68" s="282">
        <v>9</v>
      </c>
      <c r="BT68" s="283">
        <v>5.9318472</v>
      </c>
    </row>
    <row r="69" spans="1:74" ht="6.75" customHeight="1" x14ac:dyDescent="0.15">
      <c r="A69" s="8"/>
      <c r="B69" s="22"/>
      <c r="C69" s="187" t="s">
        <v>47</v>
      </c>
      <c r="D69" s="188"/>
      <c r="E69" s="188"/>
      <c r="F69" s="189"/>
      <c r="G69" s="26"/>
      <c r="H69" s="27"/>
      <c r="I69" s="27"/>
      <c r="J69" s="27"/>
      <c r="K69" s="27"/>
      <c r="L69" s="56"/>
      <c r="M69" s="27"/>
      <c r="N69" s="27"/>
      <c r="O69" s="28"/>
      <c r="P69" s="196">
        <f>BU125</f>
        <v>16.079999999999998</v>
      </c>
      <c r="Q69" s="197"/>
      <c r="R69" s="197"/>
      <c r="S69" s="197"/>
      <c r="T69" s="198"/>
      <c r="U69" s="9"/>
      <c r="V69" s="29"/>
      <c r="W69" s="29"/>
      <c r="X69" s="29"/>
      <c r="Y69" s="29"/>
      <c r="Z69" s="29"/>
      <c r="AA69" s="29"/>
      <c r="AB69" s="29"/>
      <c r="AC69" s="29"/>
      <c r="AD69" s="30"/>
      <c r="AE69" s="290" t="str">
        <f>IF(N15&lt;&gt;"",VLOOKUP(MONTH(BU22),BS82:BU105,MAX(1,MIN(DAY(BU22),2)+1,FALSE)),"")</f>
        <v/>
      </c>
      <c r="AF69" s="291"/>
      <c r="AG69" s="291"/>
      <c r="AH69" s="291"/>
      <c r="AI69" s="291"/>
      <c r="AJ69" s="291"/>
      <c r="AK69" s="291"/>
      <c r="AL69" s="292"/>
      <c r="AM69" s="31"/>
      <c r="AN69" s="29"/>
      <c r="AO69" s="29"/>
      <c r="AP69" s="29"/>
      <c r="AQ69" s="29"/>
      <c r="AR69" s="29"/>
      <c r="AS69" s="29"/>
      <c r="AT69" s="29"/>
      <c r="AU69" s="29"/>
      <c r="AV69" s="29"/>
      <c r="AW69" s="29"/>
      <c r="AX69" s="30"/>
      <c r="AY69" s="316" t="str">
        <f>IF(OR(I20="",AND(39&lt;I20,I20&lt;65)),"介護掛金の口座へ納入","介護掛金は40歳以上　
65歳未満の者が該当　")</f>
        <v>介護掛金の口座へ納入</v>
      </c>
      <c r="AZ69" s="317"/>
      <c r="BA69" s="317"/>
      <c r="BB69" s="317"/>
      <c r="BC69" s="317"/>
      <c r="BD69" s="317"/>
      <c r="BE69" s="317"/>
      <c r="BF69" s="317"/>
      <c r="BG69" s="317"/>
      <c r="BH69" s="317"/>
      <c r="BI69" s="317"/>
      <c r="BJ69" s="317"/>
      <c r="BK69" s="317"/>
      <c r="BL69" s="317"/>
      <c r="BM69" s="317"/>
      <c r="BN69" s="318"/>
      <c r="BO69" s="23"/>
      <c r="BP69" s="9"/>
      <c r="BS69" s="282"/>
      <c r="BT69" s="283"/>
    </row>
    <row r="70" spans="1:74" ht="6.75" customHeight="1" x14ac:dyDescent="0.15">
      <c r="A70" s="8"/>
      <c r="B70" s="22"/>
      <c r="C70" s="190"/>
      <c r="D70" s="191"/>
      <c r="E70" s="191"/>
      <c r="F70" s="192"/>
      <c r="G70" s="205" t="str">
        <f>IF(AND(39&lt;I20,I20&lt;65),V51,"")</f>
        <v/>
      </c>
      <c r="H70" s="206"/>
      <c r="I70" s="206"/>
      <c r="J70" s="206"/>
      <c r="K70" s="206"/>
      <c r="L70" s="206"/>
      <c r="M70" s="206"/>
      <c r="N70" s="207" t="s">
        <v>19</v>
      </c>
      <c r="O70" s="208"/>
      <c r="P70" s="199"/>
      <c r="Q70" s="200"/>
      <c r="R70" s="200"/>
      <c r="S70" s="200"/>
      <c r="T70" s="201"/>
      <c r="U70" s="213" t="str">
        <f>IF(G70&lt;&gt;"",ROUNDDOWN(G70*P69/1000,0),"")</f>
        <v/>
      </c>
      <c r="V70" s="214"/>
      <c r="W70" s="214"/>
      <c r="X70" s="214"/>
      <c r="Y70" s="214"/>
      <c r="Z70" s="214"/>
      <c r="AA70" s="214"/>
      <c r="AB70" s="214"/>
      <c r="AC70" s="215" t="s">
        <v>19</v>
      </c>
      <c r="AD70" s="216"/>
      <c r="AE70" s="293"/>
      <c r="AF70" s="294"/>
      <c r="AG70" s="294"/>
      <c r="AH70" s="294"/>
      <c r="AI70" s="294"/>
      <c r="AJ70" s="294"/>
      <c r="AK70" s="294"/>
      <c r="AL70" s="295"/>
      <c r="AM70" s="217" t="str">
        <f>IF(U70="","",ROUND(U70*AE69,0))</f>
        <v/>
      </c>
      <c r="AN70" s="218"/>
      <c r="AO70" s="218"/>
      <c r="AP70" s="218"/>
      <c r="AQ70" s="218"/>
      <c r="AR70" s="218"/>
      <c r="AS70" s="218"/>
      <c r="AT70" s="218"/>
      <c r="AU70" s="218"/>
      <c r="AV70" s="218"/>
      <c r="AW70" s="215" t="s">
        <v>19</v>
      </c>
      <c r="AX70" s="216"/>
      <c r="AY70" s="319"/>
      <c r="AZ70" s="320"/>
      <c r="BA70" s="320"/>
      <c r="BB70" s="320"/>
      <c r="BC70" s="320"/>
      <c r="BD70" s="320"/>
      <c r="BE70" s="320"/>
      <c r="BF70" s="320"/>
      <c r="BG70" s="320"/>
      <c r="BH70" s="320"/>
      <c r="BI70" s="320"/>
      <c r="BJ70" s="320"/>
      <c r="BK70" s="320"/>
      <c r="BL70" s="320"/>
      <c r="BM70" s="320"/>
      <c r="BN70" s="321"/>
      <c r="BO70" s="35"/>
      <c r="BP70" s="9"/>
      <c r="BS70" s="282">
        <v>10</v>
      </c>
      <c r="BT70" s="283">
        <v>4.9512666000000003</v>
      </c>
    </row>
    <row r="71" spans="1:74" ht="6.75" customHeight="1" x14ac:dyDescent="0.15">
      <c r="A71" s="8"/>
      <c r="B71" s="22"/>
      <c r="C71" s="190"/>
      <c r="D71" s="191"/>
      <c r="E71" s="191"/>
      <c r="F71" s="192"/>
      <c r="G71" s="205"/>
      <c r="H71" s="206"/>
      <c r="I71" s="206"/>
      <c r="J71" s="206"/>
      <c r="K71" s="206"/>
      <c r="L71" s="206"/>
      <c r="M71" s="206"/>
      <c r="N71" s="207"/>
      <c r="O71" s="208"/>
      <c r="P71" s="199"/>
      <c r="Q71" s="200"/>
      <c r="R71" s="200"/>
      <c r="S71" s="200"/>
      <c r="T71" s="201"/>
      <c r="U71" s="213"/>
      <c r="V71" s="214"/>
      <c r="W71" s="214"/>
      <c r="X71" s="214"/>
      <c r="Y71" s="214"/>
      <c r="Z71" s="214"/>
      <c r="AA71" s="214"/>
      <c r="AB71" s="214"/>
      <c r="AC71" s="215"/>
      <c r="AD71" s="216"/>
      <c r="AE71" s="293"/>
      <c r="AF71" s="294"/>
      <c r="AG71" s="294"/>
      <c r="AH71" s="294"/>
      <c r="AI71" s="294"/>
      <c r="AJ71" s="294"/>
      <c r="AK71" s="294"/>
      <c r="AL71" s="295"/>
      <c r="AM71" s="217"/>
      <c r="AN71" s="218"/>
      <c r="AO71" s="218"/>
      <c r="AP71" s="218"/>
      <c r="AQ71" s="218"/>
      <c r="AR71" s="218"/>
      <c r="AS71" s="218"/>
      <c r="AT71" s="218"/>
      <c r="AU71" s="218"/>
      <c r="AV71" s="218"/>
      <c r="AW71" s="215"/>
      <c r="AX71" s="216"/>
      <c r="AY71" s="319"/>
      <c r="AZ71" s="320"/>
      <c r="BA71" s="320"/>
      <c r="BB71" s="320"/>
      <c r="BC71" s="320"/>
      <c r="BD71" s="320"/>
      <c r="BE71" s="320"/>
      <c r="BF71" s="320"/>
      <c r="BG71" s="320"/>
      <c r="BH71" s="320"/>
      <c r="BI71" s="320"/>
      <c r="BJ71" s="320"/>
      <c r="BK71" s="320"/>
      <c r="BL71" s="320"/>
      <c r="BM71" s="320"/>
      <c r="BN71" s="321"/>
      <c r="BO71" s="35"/>
      <c r="BP71" s="9"/>
      <c r="BS71" s="282"/>
      <c r="BT71" s="283"/>
    </row>
    <row r="72" spans="1:74" ht="6.75" customHeight="1" x14ac:dyDescent="0.15">
      <c r="A72" s="8"/>
      <c r="B72" s="22"/>
      <c r="C72" s="190"/>
      <c r="D72" s="191"/>
      <c r="E72" s="191"/>
      <c r="F72" s="192"/>
      <c r="G72" s="205"/>
      <c r="H72" s="206"/>
      <c r="I72" s="206"/>
      <c r="J72" s="206"/>
      <c r="K72" s="206"/>
      <c r="L72" s="206"/>
      <c r="M72" s="206"/>
      <c r="N72" s="207"/>
      <c r="O72" s="208"/>
      <c r="P72" s="199"/>
      <c r="Q72" s="200"/>
      <c r="R72" s="200"/>
      <c r="S72" s="200"/>
      <c r="T72" s="201"/>
      <c r="U72" s="213"/>
      <c r="V72" s="214"/>
      <c r="W72" s="214"/>
      <c r="X72" s="214"/>
      <c r="Y72" s="214"/>
      <c r="Z72" s="214"/>
      <c r="AA72" s="214"/>
      <c r="AB72" s="214"/>
      <c r="AC72" s="215"/>
      <c r="AD72" s="216"/>
      <c r="AE72" s="293"/>
      <c r="AF72" s="294"/>
      <c r="AG72" s="294"/>
      <c r="AH72" s="294"/>
      <c r="AI72" s="294"/>
      <c r="AJ72" s="294"/>
      <c r="AK72" s="294"/>
      <c r="AL72" s="295"/>
      <c r="AM72" s="217"/>
      <c r="AN72" s="218"/>
      <c r="AO72" s="218"/>
      <c r="AP72" s="218"/>
      <c r="AQ72" s="218"/>
      <c r="AR72" s="218"/>
      <c r="AS72" s="218"/>
      <c r="AT72" s="218"/>
      <c r="AU72" s="218"/>
      <c r="AV72" s="218"/>
      <c r="AW72" s="215"/>
      <c r="AX72" s="216"/>
      <c r="AY72" s="319"/>
      <c r="AZ72" s="320"/>
      <c r="BA72" s="320"/>
      <c r="BB72" s="320"/>
      <c r="BC72" s="320"/>
      <c r="BD72" s="320"/>
      <c r="BE72" s="320"/>
      <c r="BF72" s="320"/>
      <c r="BG72" s="320"/>
      <c r="BH72" s="320"/>
      <c r="BI72" s="320"/>
      <c r="BJ72" s="320"/>
      <c r="BK72" s="320"/>
      <c r="BL72" s="320"/>
      <c r="BM72" s="320"/>
      <c r="BN72" s="321"/>
      <c r="BO72" s="23"/>
      <c r="BP72" s="9"/>
      <c r="BS72" s="282">
        <v>11</v>
      </c>
      <c r="BT72" s="283">
        <v>3.9674757</v>
      </c>
    </row>
    <row r="73" spans="1:74" ht="6.75" customHeight="1" x14ac:dyDescent="0.15">
      <c r="A73" s="8"/>
      <c r="B73" s="22"/>
      <c r="C73" s="190"/>
      <c r="D73" s="191"/>
      <c r="E73" s="191"/>
      <c r="F73" s="192"/>
      <c r="G73" s="205"/>
      <c r="H73" s="206"/>
      <c r="I73" s="206"/>
      <c r="J73" s="206"/>
      <c r="K73" s="206"/>
      <c r="L73" s="206"/>
      <c r="M73" s="206"/>
      <c r="N73" s="207"/>
      <c r="O73" s="208"/>
      <c r="P73" s="199"/>
      <c r="Q73" s="200"/>
      <c r="R73" s="200"/>
      <c r="S73" s="200"/>
      <c r="T73" s="201"/>
      <c r="U73" s="304" t="s">
        <v>45</v>
      </c>
      <c r="V73" s="305"/>
      <c r="W73" s="305"/>
      <c r="X73" s="305"/>
      <c r="Y73" s="305"/>
      <c r="Z73" s="305"/>
      <c r="AA73" s="305"/>
      <c r="AB73" s="305"/>
      <c r="AC73" s="305"/>
      <c r="AD73" s="306"/>
      <c r="AE73" s="293"/>
      <c r="AF73" s="294"/>
      <c r="AG73" s="294"/>
      <c r="AH73" s="294"/>
      <c r="AI73" s="294"/>
      <c r="AJ73" s="294"/>
      <c r="AK73" s="294"/>
      <c r="AL73" s="295"/>
      <c r="AM73" s="310" t="s">
        <v>46</v>
      </c>
      <c r="AN73" s="311"/>
      <c r="AO73" s="311"/>
      <c r="AP73" s="311"/>
      <c r="AQ73" s="311"/>
      <c r="AR73" s="311"/>
      <c r="AS73" s="311"/>
      <c r="AT73" s="311"/>
      <c r="AU73" s="311"/>
      <c r="AV73" s="311"/>
      <c r="AW73" s="311"/>
      <c r="AX73" s="312"/>
      <c r="AY73" s="319"/>
      <c r="AZ73" s="320"/>
      <c r="BA73" s="320"/>
      <c r="BB73" s="320"/>
      <c r="BC73" s="320"/>
      <c r="BD73" s="320"/>
      <c r="BE73" s="320"/>
      <c r="BF73" s="320"/>
      <c r="BG73" s="320"/>
      <c r="BH73" s="320"/>
      <c r="BI73" s="320"/>
      <c r="BJ73" s="320"/>
      <c r="BK73" s="320"/>
      <c r="BL73" s="320"/>
      <c r="BM73" s="320"/>
      <c r="BN73" s="321"/>
      <c r="BO73" s="23"/>
      <c r="BP73" s="9"/>
      <c r="BS73" s="282"/>
      <c r="BT73" s="283"/>
    </row>
    <row r="74" spans="1:74" ht="6.75" customHeight="1" x14ac:dyDescent="0.15">
      <c r="A74" s="8"/>
      <c r="B74" s="22"/>
      <c r="C74" s="193"/>
      <c r="D74" s="194"/>
      <c r="E74" s="194"/>
      <c r="F74" s="195"/>
      <c r="G74" s="32"/>
      <c r="H74" s="33"/>
      <c r="I74" s="33"/>
      <c r="J74" s="33"/>
      <c r="K74" s="33"/>
      <c r="L74" s="33"/>
      <c r="M74" s="33"/>
      <c r="N74" s="33"/>
      <c r="O74" s="34"/>
      <c r="P74" s="202"/>
      <c r="Q74" s="203"/>
      <c r="R74" s="203"/>
      <c r="S74" s="203"/>
      <c r="T74" s="204"/>
      <c r="U74" s="307"/>
      <c r="V74" s="308"/>
      <c r="W74" s="308"/>
      <c r="X74" s="308"/>
      <c r="Y74" s="308"/>
      <c r="Z74" s="308"/>
      <c r="AA74" s="308"/>
      <c r="AB74" s="308"/>
      <c r="AC74" s="308"/>
      <c r="AD74" s="309"/>
      <c r="AE74" s="296"/>
      <c r="AF74" s="297"/>
      <c r="AG74" s="297"/>
      <c r="AH74" s="297"/>
      <c r="AI74" s="297"/>
      <c r="AJ74" s="297"/>
      <c r="AK74" s="297"/>
      <c r="AL74" s="298"/>
      <c r="AM74" s="313"/>
      <c r="AN74" s="314"/>
      <c r="AO74" s="314"/>
      <c r="AP74" s="314"/>
      <c r="AQ74" s="314"/>
      <c r="AR74" s="314"/>
      <c r="AS74" s="314"/>
      <c r="AT74" s="314"/>
      <c r="AU74" s="314"/>
      <c r="AV74" s="314"/>
      <c r="AW74" s="314"/>
      <c r="AX74" s="315"/>
      <c r="AY74" s="322"/>
      <c r="AZ74" s="323"/>
      <c r="BA74" s="323"/>
      <c r="BB74" s="323"/>
      <c r="BC74" s="323"/>
      <c r="BD74" s="323"/>
      <c r="BE74" s="323"/>
      <c r="BF74" s="323"/>
      <c r="BG74" s="323"/>
      <c r="BH74" s="323"/>
      <c r="BI74" s="323"/>
      <c r="BJ74" s="323"/>
      <c r="BK74" s="323"/>
      <c r="BL74" s="323"/>
      <c r="BM74" s="323"/>
      <c r="BN74" s="324"/>
      <c r="BO74" s="23"/>
      <c r="BP74" s="9"/>
      <c r="BS74" s="282">
        <v>12</v>
      </c>
      <c r="BT74" s="283">
        <v>2.9804642000000001</v>
      </c>
    </row>
    <row r="75" spans="1:74" ht="6.75" customHeight="1" x14ac:dyDescent="0.15">
      <c r="A75" s="8"/>
      <c r="B75" s="22"/>
      <c r="C75" s="9"/>
      <c r="D75" s="9"/>
      <c r="E75" s="9"/>
      <c r="F75" s="9"/>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9"/>
      <c r="AP75" s="9"/>
      <c r="AQ75" s="9"/>
      <c r="AR75" s="9"/>
      <c r="AS75" s="9"/>
      <c r="AT75" s="9"/>
      <c r="AU75" s="9"/>
      <c r="AV75" s="9"/>
      <c r="AW75" s="9"/>
      <c r="AX75" s="9"/>
      <c r="AY75" s="9"/>
      <c r="AZ75" s="52"/>
      <c r="BA75" s="52"/>
      <c r="BB75" s="52"/>
      <c r="BC75" s="52"/>
      <c r="BD75" s="52"/>
      <c r="BE75" s="52"/>
      <c r="BF75" s="52"/>
      <c r="BG75" s="52"/>
      <c r="BH75" s="52"/>
      <c r="BI75" s="52"/>
      <c r="BJ75" s="52"/>
      <c r="BK75" s="52"/>
      <c r="BL75" s="52"/>
      <c r="BM75" s="52"/>
      <c r="BN75" s="52"/>
      <c r="BO75" s="23"/>
      <c r="BP75" s="9"/>
      <c r="BS75" s="282"/>
      <c r="BT75" s="283"/>
    </row>
    <row r="76" spans="1:74" ht="6.75" customHeight="1" x14ac:dyDescent="0.15">
      <c r="A76" s="8"/>
      <c r="B76" s="22"/>
      <c r="C76" s="183" t="str">
        <f>IF(N15&lt;&gt;"",MOD(MONTH(BU22-1),12)+1,"")</f>
        <v/>
      </c>
      <c r="D76" s="183"/>
      <c r="E76" s="183"/>
      <c r="F76" s="183"/>
      <c r="G76" s="183"/>
      <c r="H76" s="183"/>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c r="AP76" s="9"/>
      <c r="AQ76" s="9"/>
      <c r="AR76" s="9"/>
      <c r="AS76" s="9"/>
      <c r="AT76" s="9"/>
      <c r="AU76" s="9"/>
      <c r="AV76" s="9"/>
      <c r="AW76" s="9"/>
      <c r="AX76" s="9"/>
      <c r="AY76" s="9"/>
      <c r="AZ76" s="52"/>
      <c r="BA76" s="52"/>
      <c r="BB76" s="52"/>
      <c r="BC76" s="52"/>
      <c r="BD76" s="52"/>
      <c r="BE76" s="52"/>
      <c r="BF76" s="52"/>
      <c r="BG76" s="52"/>
      <c r="BH76" s="52"/>
      <c r="BI76" s="52"/>
      <c r="BJ76" s="52"/>
      <c r="BK76" s="52"/>
      <c r="BL76" s="52"/>
      <c r="BM76" s="52"/>
      <c r="BN76" s="52"/>
      <c r="BO76" s="23"/>
      <c r="BP76" s="9"/>
      <c r="BS76" s="74"/>
      <c r="BT76" s="75"/>
      <c r="BU76" s="75"/>
      <c r="BV76" s="75"/>
    </row>
    <row r="77" spans="1:74" ht="6.75" customHeight="1" x14ac:dyDescent="0.15">
      <c r="A77" s="8"/>
      <c r="B77" s="22"/>
      <c r="C77" s="183"/>
      <c r="D77" s="183"/>
      <c r="E77" s="183"/>
      <c r="F77" s="183"/>
      <c r="G77" s="183"/>
      <c r="H77" s="183"/>
      <c r="I77" s="185" t="s">
        <v>48</v>
      </c>
      <c r="J77" s="185"/>
      <c r="K77" s="185"/>
      <c r="L77" s="185"/>
      <c r="M77" s="185"/>
      <c r="N77" s="185"/>
      <c r="O77" s="185"/>
      <c r="P77" s="185"/>
      <c r="Q77" s="185"/>
      <c r="R77" s="185"/>
      <c r="S77" s="185"/>
      <c r="T77" s="185"/>
      <c r="U77" s="185"/>
      <c r="V77" s="185"/>
      <c r="W77" s="185"/>
      <c r="X77" s="185"/>
      <c r="Y77" s="185"/>
      <c r="Z77" s="185"/>
      <c r="AA77" s="185"/>
      <c r="AB77" s="185" t="str">
        <f>IF(X10&lt;20,"※納入期日に注意してください。","")</f>
        <v>※納入期日に注意してください。</v>
      </c>
      <c r="AC77" s="185"/>
      <c r="AD77" s="185"/>
      <c r="AE77" s="185"/>
      <c r="AF77" s="185"/>
      <c r="AG77" s="185"/>
      <c r="AH77" s="185"/>
      <c r="AI77" s="185"/>
      <c r="AJ77" s="185"/>
      <c r="AK77" s="185"/>
      <c r="AL77" s="185"/>
      <c r="AM77" s="185"/>
      <c r="AN77" s="185"/>
      <c r="AO77" s="185"/>
      <c r="AP77" s="185"/>
      <c r="AQ77" s="185"/>
      <c r="AR77" s="185"/>
      <c r="AS77" s="185"/>
      <c r="AT77" s="185"/>
      <c r="AU77" s="185"/>
      <c r="AV77" s="185"/>
      <c r="AW77" s="185"/>
      <c r="AX77" s="185"/>
      <c r="AY77" s="9"/>
      <c r="AZ77" s="9"/>
      <c r="BA77" s="9"/>
      <c r="BB77" s="9"/>
      <c r="BC77" s="9"/>
      <c r="BD77" s="9"/>
      <c r="BE77" s="9"/>
      <c r="BF77" s="9"/>
      <c r="BG77" s="9"/>
      <c r="BH77" s="9"/>
      <c r="BI77" s="9"/>
      <c r="BJ77" s="9"/>
      <c r="BK77" s="9"/>
      <c r="BL77" s="9"/>
      <c r="BM77" s="9"/>
      <c r="BN77" s="9"/>
      <c r="BO77" s="23"/>
      <c r="BP77" s="9"/>
    </row>
    <row r="78" spans="1:74" ht="6.75" customHeight="1" x14ac:dyDescent="0.15">
      <c r="A78" s="8"/>
      <c r="B78" s="22"/>
      <c r="C78" s="183"/>
      <c r="D78" s="183"/>
      <c r="E78" s="183"/>
      <c r="F78" s="183"/>
      <c r="G78" s="183"/>
      <c r="H78" s="183"/>
      <c r="I78" s="185"/>
      <c r="J78" s="185"/>
      <c r="K78" s="185"/>
      <c r="L78" s="185"/>
      <c r="M78" s="185"/>
      <c r="N78" s="185"/>
      <c r="O78" s="185"/>
      <c r="P78" s="185"/>
      <c r="Q78" s="185"/>
      <c r="R78" s="185"/>
      <c r="S78" s="185"/>
      <c r="T78" s="185"/>
      <c r="U78" s="185"/>
      <c r="V78" s="185"/>
      <c r="W78" s="185"/>
      <c r="X78" s="185"/>
      <c r="Y78" s="185"/>
      <c r="Z78" s="185"/>
      <c r="AA78" s="185"/>
      <c r="AB78" s="185"/>
      <c r="AC78" s="185"/>
      <c r="AD78" s="185"/>
      <c r="AE78" s="185"/>
      <c r="AF78" s="185"/>
      <c r="AG78" s="185"/>
      <c r="AH78" s="185"/>
      <c r="AI78" s="185"/>
      <c r="AJ78" s="185"/>
      <c r="AK78" s="185"/>
      <c r="AL78" s="185"/>
      <c r="AM78" s="185"/>
      <c r="AN78" s="185"/>
      <c r="AO78" s="185"/>
      <c r="AP78" s="185"/>
      <c r="AQ78" s="185"/>
      <c r="AR78" s="185"/>
      <c r="AS78" s="185"/>
      <c r="AT78" s="185"/>
      <c r="AU78" s="185"/>
      <c r="AV78" s="185"/>
      <c r="AW78" s="185"/>
      <c r="AX78" s="185"/>
      <c r="AY78" s="9"/>
      <c r="AZ78" s="9"/>
      <c r="BA78" s="9"/>
      <c r="BB78" s="9"/>
      <c r="BC78" s="9"/>
      <c r="BD78" s="9"/>
      <c r="BE78" s="9"/>
      <c r="BF78" s="9"/>
      <c r="BG78" s="9"/>
      <c r="BH78" s="9"/>
      <c r="BI78" s="9"/>
      <c r="BJ78" s="9"/>
      <c r="BK78" s="9"/>
      <c r="BL78" s="9"/>
      <c r="BM78" s="9"/>
      <c r="BN78" s="9"/>
      <c r="BO78" s="23"/>
      <c r="BP78" s="9"/>
    </row>
    <row r="79" spans="1:74" ht="6.75" customHeight="1" x14ac:dyDescent="0.15">
      <c r="A79" s="8"/>
      <c r="B79" s="22"/>
      <c r="C79" s="184"/>
      <c r="D79" s="184"/>
      <c r="E79" s="184"/>
      <c r="F79" s="184"/>
      <c r="G79" s="184"/>
      <c r="H79" s="184"/>
      <c r="I79" s="186"/>
      <c r="J79" s="186"/>
      <c r="K79" s="186"/>
      <c r="L79" s="186"/>
      <c r="M79" s="186"/>
      <c r="N79" s="186"/>
      <c r="O79" s="186"/>
      <c r="P79" s="186"/>
      <c r="Q79" s="186"/>
      <c r="R79" s="186"/>
      <c r="S79" s="186"/>
      <c r="T79" s="186"/>
      <c r="U79" s="186"/>
      <c r="V79" s="186"/>
      <c r="W79" s="186"/>
      <c r="X79" s="186"/>
      <c r="Y79" s="186"/>
      <c r="Z79" s="186"/>
      <c r="AA79" s="186"/>
      <c r="AB79" s="186"/>
      <c r="AC79" s="186"/>
      <c r="AD79" s="186"/>
      <c r="AE79" s="186"/>
      <c r="AF79" s="186"/>
      <c r="AG79" s="186"/>
      <c r="AH79" s="186"/>
      <c r="AI79" s="186"/>
      <c r="AJ79" s="186"/>
      <c r="AK79" s="186"/>
      <c r="AL79" s="186"/>
      <c r="AM79" s="186"/>
      <c r="AN79" s="186"/>
      <c r="AO79" s="186"/>
      <c r="AP79" s="186"/>
      <c r="AQ79" s="186"/>
      <c r="AR79" s="186"/>
      <c r="AS79" s="186"/>
      <c r="AT79" s="186"/>
      <c r="AU79" s="186"/>
      <c r="AV79" s="186"/>
      <c r="AW79" s="186"/>
      <c r="AX79" s="186"/>
      <c r="AY79" s="9"/>
      <c r="AZ79" s="9"/>
      <c r="BA79" s="9"/>
      <c r="BB79" s="9"/>
      <c r="BC79" s="9"/>
      <c r="BD79" s="9"/>
      <c r="BE79" s="9"/>
      <c r="BF79" s="9"/>
      <c r="BG79" s="9"/>
      <c r="BH79" s="9"/>
      <c r="BI79" s="9"/>
      <c r="BJ79" s="9"/>
      <c r="BK79" s="9"/>
      <c r="BL79" s="9"/>
      <c r="BM79" s="9"/>
      <c r="BN79" s="9"/>
      <c r="BO79" s="23"/>
      <c r="BP79" s="9"/>
      <c r="BS79" s="302" t="s">
        <v>27</v>
      </c>
      <c r="BT79" s="302" t="s">
        <v>28</v>
      </c>
      <c r="BU79" s="325" t="s">
        <v>29</v>
      </c>
      <c r="BV79" s="325" t="s">
        <v>30</v>
      </c>
    </row>
    <row r="80" spans="1:74" ht="6.75" customHeight="1" x14ac:dyDescent="0.15">
      <c r="A80" s="8"/>
      <c r="B80" s="22"/>
      <c r="C80" s="187"/>
      <c r="D80" s="188"/>
      <c r="E80" s="188"/>
      <c r="F80" s="189"/>
      <c r="G80" s="212" t="s">
        <v>23</v>
      </c>
      <c r="H80" s="212"/>
      <c r="I80" s="212"/>
      <c r="J80" s="212"/>
      <c r="K80" s="212"/>
      <c r="L80" s="212"/>
      <c r="M80" s="212"/>
      <c r="N80" s="212"/>
      <c r="O80" s="212"/>
      <c r="P80" s="212" t="s">
        <v>4</v>
      </c>
      <c r="Q80" s="212"/>
      <c r="R80" s="212"/>
      <c r="S80" s="212"/>
      <c r="T80" s="212"/>
      <c r="U80" s="212" t="s">
        <v>20</v>
      </c>
      <c r="V80" s="212"/>
      <c r="W80" s="212"/>
      <c r="X80" s="212"/>
      <c r="Y80" s="212"/>
      <c r="Z80" s="212"/>
      <c r="AA80" s="212"/>
      <c r="AB80" s="212"/>
      <c r="AC80" s="212"/>
      <c r="AD80" s="212"/>
      <c r="AE80" s="187" t="s">
        <v>21</v>
      </c>
      <c r="AF80" s="188"/>
      <c r="AG80" s="188"/>
      <c r="AH80" s="188"/>
      <c r="AI80" s="188"/>
      <c r="AJ80" s="188"/>
      <c r="AK80" s="188"/>
      <c r="AL80" s="189"/>
      <c r="AM80" s="212" t="s">
        <v>22</v>
      </c>
      <c r="AN80" s="212"/>
      <c r="AO80" s="212"/>
      <c r="AP80" s="212"/>
      <c r="AQ80" s="212"/>
      <c r="AR80" s="212"/>
      <c r="AS80" s="212"/>
      <c r="AT80" s="212"/>
      <c r="AU80" s="212"/>
      <c r="AV80" s="212"/>
      <c r="AW80" s="212"/>
      <c r="AX80" s="212"/>
      <c r="AY80" s="209" t="s">
        <v>65</v>
      </c>
      <c r="AZ80" s="210"/>
      <c r="BA80" s="210"/>
      <c r="BB80" s="210"/>
      <c r="BC80" s="210"/>
      <c r="BD80" s="210"/>
      <c r="BE80" s="210"/>
      <c r="BF80" s="210"/>
      <c r="BG80" s="210"/>
      <c r="BH80" s="210"/>
      <c r="BI80" s="210"/>
      <c r="BJ80" s="210"/>
      <c r="BK80" s="210"/>
      <c r="BL80" s="210"/>
      <c r="BM80" s="210"/>
      <c r="BN80" s="211"/>
      <c r="BO80" s="23"/>
      <c r="BP80" s="9"/>
      <c r="BS80" s="302"/>
      <c r="BT80" s="302"/>
      <c r="BU80" s="325"/>
      <c r="BV80" s="325"/>
    </row>
    <row r="81" spans="1:74" ht="6.75" customHeight="1" x14ac:dyDescent="0.15">
      <c r="A81" s="8"/>
      <c r="B81" s="22"/>
      <c r="C81" s="190"/>
      <c r="D81" s="191"/>
      <c r="E81" s="191"/>
      <c r="F81" s="192"/>
      <c r="G81" s="212"/>
      <c r="H81" s="212"/>
      <c r="I81" s="212"/>
      <c r="J81" s="212"/>
      <c r="K81" s="212"/>
      <c r="L81" s="212"/>
      <c r="M81" s="212"/>
      <c r="N81" s="212"/>
      <c r="O81" s="212"/>
      <c r="P81" s="212"/>
      <c r="Q81" s="212"/>
      <c r="R81" s="212"/>
      <c r="S81" s="212"/>
      <c r="T81" s="212"/>
      <c r="U81" s="212"/>
      <c r="V81" s="212"/>
      <c r="W81" s="212"/>
      <c r="X81" s="212"/>
      <c r="Y81" s="212"/>
      <c r="Z81" s="212"/>
      <c r="AA81" s="212"/>
      <c r="AB81" s="212"/>
      <c r="AC81" s="212"/>
      <c r="AD81" s="212"/>
      <c r="AE81" s="190"/>
      <c r="AF81" s="191"/>
      <c r="AG81" s="191"/>
      <c r="AH81" s="191"/>
      <c r="AI81" s="191"/>
      <c r="AJ81" s="191"/>
      <c r="AK81" s="191"/>
      <c r="AL81" s="192"/>
      <c r="AM81" s="212"/>
      <c r="AN81" s="212"/>
      <c r="AO81" s="212"/>
      <c r="AP81" s="212"/>
      <c r="AQ81" s="212"/>
      <c r="AR81" s="212"/>
      <c r="AS81" s="212"/>
      <c r="AT81" s="212"/>
      <c r="AU81" s="212"/>
      <c r="AV81" s="212"/>
      <c r="AW81" s="212"/>
      <c r="AX81" s="212"/>
      <c r="AY81" s="209"/>
      <c r="AZ81" s="210"/>
      <c r="BA81" s="210"/>
      <c r="BB81" s="210"/>
      <c r="BC81" s="210"/>
      <c r="BD81" s="210"/>
      <c r="BE81" s="210"/>
      <c r="BF81" s="210"/>
      <c r="BG81" s="210"/>
      <c r="BH81" s="210"/>
      <c r="BI81" s="210"/>
      <c r="BJ81" s="210"/>
      <c r="BK81" s="210"/>
      <c r="BL81" s="210"/>
      <c r="BM81" s="210"/>
      <c r="BN81" s="211"/>
      <c r="BO81" s="23"/>
      <c r="BP81" s="9"/>
      <c r="BS81" s="303"/>
      <c r="BT81" s="303"/>
      <c r="BU81" s="325"/>
      <c r="BV81" s="325"/>
    </row>
    <row r="82" spans="1:74" ht="6.75" customHeight="1" x14ac:dyDescent="0.15">
      <c r="A82" s="8"/>
      <c r="B82" s="22"/>
      <c r="C82" s="193"/>
      <c r="D82" s="194"/>
      <c r="E82" s="194"/>
      <c r="F82" s="195"/>
      <c r="G82" s="212"/>
      <c r="H82" s="212"/>
      <c r="I82" s="212"/>
      <c r="J82" s="212"/>
      <c r="K82" s="212"/>
      <c r="L82" s="212"/>
      <c r="M82" s="212"/>
      <c r="N82" s="212"/>
      <c r="O82" s="212"/>
      <c r="P82" s="212"/>
      <c r="Q82" s="212"/>
      <c r="R82" s="212"/>
      <c r="S82" s="212"/>
      <c r="T82" s="212"/>
      <c r="U82" s="212"/>
      <c r="V82" s="212"/>
      <c r="W82" s="212"/>
      <c r="X82" s="212"/>
      <c r="Y82" s="212"/>
      <c r="Z82" s="212"/>
      <c r="AA82" s="212"/>
      <c r="AB82" s="212"/>
      <c r="AC82" s="212"/>
      <c r="AD82" s="212"/>
      <c r="AE82" s="193"/>
      <c r="AF82" s="194"/>
      <c r="AG82" s="194"/>
      <c r="AH82" s="194"/>
      <c r="AI82" s="194"/>
      <c r="AJ82" s="194"/>
      <c r="AK82" s="194"/>
      <c r="AL82" s="195"/>
      <c r="AM82" s="212"/>
      <c r="AN82" s="212"/>
      <c r="AO82" s="212"/>
      <c r="AP82" s="212"/>
      <c r="AQ82" s="212"/>
      <c r="AR82" s="212"/>
      <c r="AS82" s="212"/>
      <c r="AT82" s="212"/>
      <c r="AU82" s="212"/>
      <c r="AV82" s="212"/>
      <c r="AW82" s="212"/>
      <c r="AX82" s="212"/>
      <c r="AY82" s="209"/>
      <c r="AZ82" s="210"/>
      <c r="BA82" s="210"/>
      <c r="BB82" s="210"/>
      <c r="BC82" s="210"/>
      <c r="BD82" s="210"/>
      <c r="BE82" s="210"/>
      <c r="BF82" s="210"/>
      <c r="BG82" s="210"/>
      <c r="BH82" s="210"/>
      <c r="BI82" s="210"/>
      <c r="BJ82" s="210"/>
      <c r="BK82" s="210"/>
      <c r="BL82" s="210"/>
      <c r="BM82" s="210"/>
      <c r="BN82" s="211"/>
      <c r="BO82" s="23"/>
      <c r="BP82" s="9"/>
      <c r="BS82" s="282">
        <v>1</v>
      </c>
      <c r="BT82" s="283">
        <v>2.9804642000000001</v>
      </c>
      <c r="BU82" s="283">
        <f>1+BT84</f>
        <v>2.9902215000000001</v>
      </c>
      <c r="BV82" s="283">
        <f>1+BU84</f>
        <v>3</v>
      </c>
    </row>
    <row r="83" spans="1:74" ht="6.75" customHeight="1" x14ac:dyDescent="0.15">
      <c r="A83" s="8"/>
      <c r="B83" s="22"/>
      <c r="C83" s="187" t="s">
        <v>36</v>
      </c>
      <c r="D83" s="188"/>
      <c r="E83" s="188"/>
      <c r="F83" s="189"/>
      <c r="G83" s="26"/>
      <c r="H83" s="27"/>
      <c r="I83" s="27"/>
      <c r="J83" s="27"/>
      <c r="K83" s="27"/>
      <c r="L83" s="27"/>
      <c r="M83" s="27"/>
      <c r="N83" s="27"/>
      <c r="O83" s="28"/>
      <c r="P83" s="196">
        <f>P63</f>
        <v>93.2</v>
      </c>
      <c r="Q83" s="197"/>
      <c r="R83" s="197"/>
      <c r="S83" s="197"/>
      <c r="T83" s="198"/>
      <c r="U83" s="9"/>
      <c r="V83" s="29"/>
      <c r="W83" s="29"/>
      <c r="X83" s="29"/>
      <c r="Y83" s="29"/>
      <c r="Z83" s="29"/>
      <c r="AA83" s="29"/>
      <c r="AB83" s="29"/>
      <c r="AC83" s="29"/>
      <c r="AD83" s="30"/>
      <c r="AE83" s="290" t="str">
        <f>IF(N15&lt;&gt;"",VLOOKUP(MONTH(BU22),BS82:BV105,MAX(1,MIN(DAY(BU22),2)+2,FALSE)),"")</f>
        <v/>
      </c>
      <c r="AF83" s="291"/>
      <c r="AG83" s="291"/>
      <c r="AH83" s="291"/>
      <c r="AI83" s="291"/>
      <c r="AJ83" s="291"/>
      <c r="AK83" s="291"/>
      <c r="AL83" s="292"/>
      <c r="AM83" s="31"/>
      <c r="AN83" s="29"/>
      <c r="AO83" s="29"/>
      <c r="AP83" s="29"/>
      <c r="AQ83" s="29"/>
      <c r="AR83" s="29"/>
      <c r="AS83" s="29"/>
      <c r="AT83" s="29"/>
      <c r="AU83" s="29"/>
      <c r="AV83" s="29"/>
      <c r="AW83" s="29"/>
      <c r="AX83" s="30"/>
      <c r="AY83" s="326" t="s">
        <v>64</v>
      </c>
      <c r="AZ83" s="327"/>
      <c r="BA83" s="327"/>
      <c r="BB83" s="327"/>
      <c r="BC83" s="327"/>
      <c r="BD83" s="327"/>
      <c r="BE83" s="327"/>
      <c r="BF83" s="327"/>
      <c r="BG83" s="327"/>
      <c r="BH83" s="327"/>
      <c r="BI83" s="327"/>
      <c r="BJ83" s="327"/>
      <c r="BK83" s="327"/>
      <c r="BL83" s="327"/>
      <c r="BM83" s="327"/>
      <c r="BN83" s="328"/>
      <c r="BO83" s="23"/>
      <c r="BP83" s="9"/>
      <c r="BS83" s="282"/>
      <c r="BT83" s="283"/>
      <c r="BU83" s="283"/>
      <c r="BV83" s="283"/>
    </row>
    <row r="84" spans="1:74" ht="6.75" customHeight="1" x14ac:dyDescent="0.15">
      <c r="A84" s="8"/>
      <c r="B84" s="22"/>
      <c r="C84" s="190"/>
      <c r="D84" s="191"/>
      <c r="E84" s="191"/>
      <c r="F84" s="192"/>
      <c r="G84" s="205" t="str">
        <f>V51</f>
        <v/>
      </c>
      <c r="H84" s="206"/>
      <c r="I84" s="206"/>
      <c r="J84" s="206"/>
      <c r="K84" s="206"/>
      <c r="L84" s="206"/>
      <c r="M84" s="206"/>
      <c r="N84" s="207" t="s">
        <v>19</v>
      </c>
      <c r="O84" s="208"/>
      <c r="P84" s="199"/>
      <c r="Q84" s="200"/>
      <c r="R84" s="200"/>
      <c r="S84" s="200"/>
      <c r="T84" s="201"/>
      <c r="U84" s="213" t="str">
        <f>IF(G84&lt;&gt;"",ROUNDDOWN(G84*P83/1000,0),"")</f>
        <v/>
      </c>
      <c r="V84" s="214"/>
      <c r="W84" s="214"/>
      <c r="X84" s="214"/>
      <c r="Y84" s="214"/>
      <c r="Z84" s="214"/>
      <c r="AA84" s="214"/>
      <c r="AB84" s="214"/>
      <c r="AC84" s="215" t="s">
        <v>19</v>
      </c>
      <c r="AD84" s="216"/>
      <c r="AE84" s="293"/>
      <c r="AF84" s="294"/>
      <c r="AG84" s="294"/>
      <c r="AH84" s="294"/>
      <c r="AI84" s="294"/>
      <c r="AJ84" s="294"/>
      <c r="AK84" s="294"/>
      <c r="AL84" s="295"/>
      <c r="AM84" s="217" t="str">
        <f>IF(U84="","",ROUND(U84*AE83,0))</f>
        <v/>
      </c>
      <c r="AN84" s="218"/>
      <c r="AO84" s="218"/>
      <c r="AP84" s="218"/>
      <c r="AQ84" s="218"/>
      <c r="AR84" s="218"/>
      <c r="AS84" s="218"/>
      <c r="AT84" s="218"/>
      <c r="AU84" s="218"/>
      <c r="AV84" s="218"/>
      <c r="AW84" s="215" t="s">
        <v>19</v>
      </c>
      <c r="AX84" s="216"/>
      <c r="AY84" s="329"/>
      <c r="AZ84" s="330"/>
      <c r="BA84" s="330"/>
      <c r="BB84" s="330"/>
      <c r="BC84" s="330"/>
      <c r="BD84" s="330"/>
      <c r="BE84" s="330"/>
      <c r="BF84" s="330"/>
      <c r="BG84" s="330"/>
      <c r="BH84" s="330"/>
      <c r="BI84" s="330"/>
      <c r="BJ84" s="330"/>
      <c r="BK84" s="330"/>
      <c r="BL84" s="330"/>
      <c r="BM84" s="330"/>
      <c r="BN84" s="331"/>
      <c r="BO84" s="23"/>
      <c r="BP84" s="9"/>
      <c r="BS84" s="284">
        <v>2</v>
      </c>
      <c r="BT84" s="283">
        <v>1.9902215000000001</v>
      </c>
      <c r="BU84" s="283">
        <f>1+BT86</f>
        <v>2</v>
      </c>
      <c r="BV84" s="283">
        <f>1+BU86</f>
        <v>2</v>
      </c>
    </row>
    <row r="85" spans="1:74" ht="6.75" customHeight="1" x14ac:dyDescent="0.15">
      <c r="A85" s="8"/>
      <c r="B85" s="22"/>
      <c r="C85" s="190"/>
      <c r="D85" s="191"/>
      <c r="E85" s="191"/>
      <c r="F85" s="192"/>
      <c r="G85" s="205"/>
      <c r="H85" s="206"/>
      <c r="I85" s="206"/>
      <c r="J85" s="206"/>
      <c r="K85" s="206"/>
      <c r="L85" s="206"/>
      <c r="M85" s="206"/>
      <c r="N85" s="207"/>
      <c r="O85" s="208"/>
      <c r="P85" s="199"/>
      <c r="Q85" s="200"/>
      <c r="R85" s="200"/>
      <c r="S85" s="200"/>
      <c r="T85" s="201"/>
      <c r="U85" s="213"/>
      <c r="V85" s="214"/>
      <c r="W85" s="214"/>
      <c r="X85" s="214"/>
      <c r="Y85" s="214"/>
      <c r="Z85" s="214"/>
      <c r="AA85" s="214"/>
      <c r="AB85" s="214"/>
      <c r="AC85" s="215"/>
      <c r="AD85" s="216"/>
      <c r="AE85" s="293"/>
      <c r="AF85" s="294"/>
      <c r="AG85" s="294"/>
      <c r="AH85" s="294"/>
      <c r="AI85" s="294"/>
      <c r="AJ85" s="294"/>
      <c r="AK85" s="294"/>
      <c r="AL85" s="295"/>
      <c r="AM85" s="217"/>
      <c r="AN85" s="218"/>
      <c r="AO85" s="218"/>
      <c r="AP85" s="218"/>
      <c r="AQ85" s="218"/>
      <c r="AR85" s="218"/>
      <c r="AS85" s="218"/>
      <c r="AT85" s="218"/>
      <c r="AU85" s="218"/>
      <c r="AV85" s="218"/>
      <c r="AW85" s="215"/>
      <c r="AX85" s="216"/>
      <c r="AY85" s="329"/>
      <c r="AZ85" s="330"/>
      <c r="BA85" s="330"/>
      <c r="BB85" s="330"/>
      <c r="BC85" s="330"/>
      <c r="BD85" s="330"/>
      <c r="BE85" s="330"/>
      <c r="BF85" s="330"/>
      <c r="BG85" s="330"/>
      <c r="BH85" s="330"/>
      <c r="BI85" s="330"/>
      <c r="BJ85" s="330"/>
      <c r="BK85" s="330"/>
      <c r="BL85" s="330"/>
      <c r="BM85" s="330"/>
      <c r="BN85" s="331"/>
      <c r="BO85" s="23"/>
      <c r="BP85" s="9"/>
      <c r="BS85" s="285"/>
      <c r="BT85" s="283"/>
      <c r="BU85" s="283"/>
      <c r="BV85" s="283"/>
    </row>
    <row r="86" spans="1:74" ht="6.75" customHeight="1" x14ac:dyDescent="0.15">
      <c r="A86" s="8"/>
      <c r="B86" s="22"/>
      <c r="C86" s="190"/>
      <c r="D86" s="191"/>
      <c r="E86" s="191"/>
      <c r="F86" s="192"/>
      <c r="G86" s="205"/>
      <c r="H86" s="206"/>
      <c r="I86" s="206"/>
      <c r="J86" s="206"/>
      <c r="K86" s="206"/>
      <c r="L86" s="206"/>
      <c r="M86" s="206"/>
      <c r="N86" s="207"/>
      <c r="O86" s="208"/>
      <c r="P86" s="199"/>
      <c r="Q86" s="200"/>
      <c r="R86" s="200"/>
      <c r="S86" s="200"/>
      <c r="T86" s="201"/>
      <c r="U86" s="213"/>
      <c r="V86" s="214"/>
      <c r="W86" s="214"/>
      <c r="X86" s="214"/>
      <c r="Y86" s="214"/>
      <c r="Z86" s="214"/>
      <c r="AA86" s="214"/>
      <c r="AB86" s="214"/>
      <c r="AC86" s="215"/>
      <c r="AD86" s="216"/>
      <c r="AE86" s="293"/>
      <c r="AF86" s="294"/>
      <c r="AG86" s="294"/>
      <c r="AH86" s="294"/>
      <c r="AI86" s="294"/>
      <c r="AJ86" s="294"/>
      <c r="AK86" s="294"/>
      <c r="AL86" s="295"/>
      <c r="AM86" s="217"/>
      <c r="AN86" s="218"/>
      <c r="AO86" s="218"/>
      <c r="AP86" s="218"/>
      <c r="AQ86" s="218"/>
      <c r="AR86" s="218"/>
      <c r="AS86" s="218"/>
      <c r="AT86" s="218"/>
      <c r="AU86" s="218"/>
      <c r="AV86" s="218"/>
      <c r="AW86" s="215"/>
      <c r="AX86" s="216"/>
      <c r="AY86" s="329"/>
      <c r="AZ86" s="330"/>
      <c r="BA86" s="330"/>
      <c r="BB86" s="330"/>
      <c r="BC86" s="330"/>
      <c r="BD86" s="330"/>
      <c r="BE86" s="330"/>
      <c r="BF86" s="330"/>
      <c r="BG86" s="330"/>
      <c r="BH86" s="330"/>
      <c r="BI86" s="330"/>
      <c r="BJ86" s="330"/>
      <c r="BK86" s="330"/>
      <c r="BL86" s="330"/>
      <c r="BM86" s="330"/>
      <c r="BN86" s="331"/>
      <c r="BO86" s="23"/>
      <c r="BP86" s="9"/>
      <c r="BS86" s="282">
        <v>3</v>
      </c>
      <c r="BT86" s="286">
        <v>1</v>
      </c>
      <c r="BU86" s="283">
        <v>1</v>
      </c>
      <c r="BV86" s="283">
        <v>1</v>
      </c>
    </row>
    <row r="87" spans="1:74" ht="6.75" customHeight="1" x14ac:dyDescent="0.15">
      <c r="A87" s="8"/>
      <c r="B87" s="22"/>
      <c r="C87" s="190"/>
      <c r="D87" s="191"/>
      <c r="E87" s="191"/>
      <c r="F87" s="192"/>
      <c r="G87" s="205"/>
      <c r="H87" s="206"/>
      <c r="I87" s="206"/>
      <c r="J87" s="206"/>
      <c r="K87" s="206"/>
      <c r="L87" s="206"/>
      <c r="M87" s="206"/>
      <c r="N87" s="207"/>
      <c r="O87" s="208"/>
      <c r="P87" s="199"/>
      <c r="Q87" s="200"/>
      <c r="R87" s="200"/>
      <c r="S87" s="200"/>
      <c r="T87" s="201"/>
      <c r="U87" s="304" t="s">
        <v>45</v>
      </c>
      <c r="V87" s="305"/>
      <c r="W87" s="305"/>
      <c r="X87" s="305"/>
      <c r="Y87" s="305"/>
      <c r="Z87" s="305"/>
      <c r="AA87" s="305"/>
      <c r="AB87" s="305"/>
      <c r="AC87" s="305"/>
      <c r="AD87" s="306"/>
      <c r="AE87" s="293"/>
      <c r="AF87" s="294"/>
      <c r="AG87" s="294"/>
      <c r="AH87" s="294"/>
      <c r="AI87" s="294"/>
      <c r="AJ87" s="294"/>
      <c r="AK87" s="294"/>
      <c r="AL87" s="295"/>
      <c r="AM87" s="310" t="s">
        <v>46</v>
      </c>
      <c r="AN87" s="311"/>
      <c r="AO87" s="311"/>
      <c r="AP87" s="311"/>
      <c r="AQ87" s="311"/>
      <c r="AR87" s="311"/>
      <c r="AS87" s="311"/>
      <c r="AT87" s="311"/>
      <c r="AU87" s="311"/>
      <c r="AV87" s="311"/>
      <c r="AW87" s="311"/>
      <c r="AX87" s="312"/>
      <c r="AY87" s="329"/>
      <c r="AZ87" s="330"/>
      <c r="BA87" s="330"/>
      <c r="BB87" s="330"/>
      <c r="BC87" s="330"/>
      <c r="BD87" s="330"/>
      <c r="BE87" s="330"/>
      <c r="BF87" s="330"/>
      <c r="BG87" s="330"/>
      <c r="BH87" s="330"/>
      <c r="BI87" s="330"/>
      <c r="BJ87" s="330"/>
      <c r="BK87" s="330"/>
      <c r="BL87" s="330"/>
      <c r="BM87" s="330"/>
      <c r="BN87" s="331"/>
      <c r="BO87" s="23"/>
      <c r="BP87" s="9"/>
      <c r="BS87" s="282"/>
      <c r="BT87" s="287"/>
      <c r="BU87" s="283"/>
      <c r="BV87" s="283"/>
    </row>
    <row r="88" spans="1:74" ht="6.75" customHeight="1" x14ac:dyDescent="0.15">
      <c r="A88" s="8"/>
      <c r="B88" s="22"/>
      <c r="C88" s="193"/>
      <c r="D88" s="194"/>
      <c r="E88" s="194"/>
      <c r="F88" s="195"/>
      <c r="G88" s="32"/>
      <c r="H88" s="33"/>
      <c r="I88" s="33"/>
      <c r="J88" s="33"/>
      <c r="K88" s="33"/>
      <c r="L88" s="33"/>
      <c r="M88" s="33"/>
      <c r="N88" s="33"/>
      <c r="O88" s="34"/>
      <c r="P88" s="202"/>
      <c r="Q88" s="203"/>
      <c r="R88" s="203"/>
      <c r="S88" s="203"/>
      <c r="T88" s="204"/>
      <c r="U88" s="307"/>
      <c r="V88" s="308"/>
      <c r="W88" s="308"/>
      <c r="X88" s="308"/>
      <c r="Y88" s="308"/>
      <c r="Z88" s="308"/>
      <c r="AA88" s="308"/>
      <c r="AB88" s="308"/>
      <c r="AC88" s="308"/>
      <c r="AD88" s="309"/>
      <c r="AE88" s="296"/>
      <c r="AF88" s="297"/>
      <c r="AG88" s="297"/>
      <c r="AH88" s="297"/>
      <c r="AI88" s="297"/>
      <c r="AJ88" s="297"/>
      <c r="AK88" s="297"/>
      <c r="AL88" s="298"/>
      <c r="AM88" s="313"/>
      <c r="AN88" s="314"/>
      <c r="AO88" s="314"/>
      <c r="AP88" s="314"/>
      <c r="AQ88" s="314"/>
      <c r="AR88" s="314"/>
      <c r="AS88" s="314"/>
      <c r="AT88" s="314"/>
      <c r="AU88" s="314"/>
      <c r="AV88" s="314"/>
      <c r="AW88" s="314"/>
      <c r="AX88" s="315"/>
      <c r="AY88" s="332"/>
      <c r="AZ88" s="333"/>
      <c r="BA88" s="333"/>
      <c r="BB88" s="333"/>
      <c r="BC88" s="333"/>
      <c r="BD88" s="333"/>
      <c r="BE88" s="333"/>
      <c r="BF88" s="333"/>
      <c r="BG88" s="333"/>
      <c r="BH88" s="333"/>
      <c r="BI88" s="333"/>
      <c r="BJ88" s="333"/>
      <c r="BK88" s="333"/>
      <c r="BL88" s="333"/>
      <c r="BM88" s="333"/>
      <c r="BN88" s="334"/>
      <c r="BO88" s="23"/>
      <c r="BP88" s="9"/>
      <c r="BS88" s="282">
        <v>4</v>
      </c>
      <c r="BT88" s="283">
        <v>11.748502</v>
      </c>
      <c r="BU88" s="283">
        <f>1+BT90</f>
        <v>11.7869636</v>
      </c>
      <c r="BV88" s="283">
        <f>1+BU90</f>
        <v>11.8222773</v>
      </c>
    </row>
    <row r="89" spans="1:74" ht="6.75" customHeight="1" x14ac:dyDescent="0.15">
      <c r="A89" s="8"/>
      <c r="B89" s="22"/>
      <c r="C89" s="187" t="s">
        <v>47</v>
      </c>
      <c r="D89" s="188"/>
      <c r="E89" s="188"/>
      <c r="F89" s="189"/>
      <c r="G89" s="26"/>
      <c r="H89" s="27"/>
      <c r="I89" s="27"/>
      <c r="J89" s="27"/>
      <c r="K89" s="27"/>
      <c r="L89" s="27"/>
      <c r="M89" s="27"/>
      <c r="N89" s="27"/>
      <c r="O89" s="28"/>
      <c r="P89" s="196">
        <f>P69</f>
        <v>16.079999999999998</v>
      </c>
      <c r="Q89" s="197"/>
      <c r="R89" s="197"/>
      <c r="S89" s="197"/>
      <c r="T89" s="198"/>
      <c r="U89" s="9"/>
      <c r="V89" s="29"/>
      <c r="W89" s="29"/>
      <c r="X89" s="29"/>
      <c r="Y89" s="29"/>
      <c r="Z89" s="29"/>
      <c r="AA89" s="29"/>
      <c r="AB89" s="29"/>
      <c r="AC89" s="29"/>
      <c r="AD89" s="30"/>
      <c r="AE89" s="290" t="str">
        <f>IF(N15&lt;&gt;"",VLOOKUP(MONTH(BU22),BS82:BV105,MAX(1,MIN(DAY(BU22),2)+2,FALSE)),"")</f>
        <v/>
      </c>
      <c r="AF89" s="291"/>
      <c r="AG89" s="291"/>
      <c r="AH89" s="291"/>
      <c r="AI89" s="291"/>
      <c r="AJ89" s="291"/>
      <c r="AK89" s="291"/>
      <c r="AL89" s="292"/>
      <c r="AM89" s="31"/>
      <c r="AN89" s="29"/>
      <c r="AO89" s="29"/>
      <c r="AP89" s="29"/>
      <c r="AQ89" s="29"/>
      <c r="AR89" s="29"/>
      <c r="AS89" s="29"/>
      <c r="AT89" s="29"/>
      <c r="AU89" s="29"/>
      <c r="AV89" s="29"/>
      <c r="AW89" s="29"/>
      <c r="AX89" s="30"/>
      <c r="AY89" s="316" t="str">
        <f>IF(OR(I20="",AND(39&lt;I20,I20&lt;65)),"介護掛金の口座へ納入","介護掛金は40歳以上　
65歳未満の者が該当　")</f>
        <v>介護掛金の口座へ納入</v>
      </c>
      <c r="AZ89" s="317"/>
      <c r="BA89" s="317"/>
      <c r="BB89" s="317"/>
      <c r="BC89" s="317"/>
      <c r="BD89" s="317"/>
      <c r="BE89" s="317"/>
      <c r="BF89" s="317"/>
      <c r="BG89" s="317"/>
      <c r="BH89" s="317"/>
      <c r="BI89" s="317"/>
      <c r="BJ89" s="317"/>
      <c r="BK89" s="317"/>
      <c r="BL89" s="317"/>
      <c r="BM89" s="317"/>
      <c r="BN89" s="318"/>
      <c r="BO89" s="23"/>
      <c r="BP89" s="9"/>
      <c r="BS89" s="282"/>
      <c r="BT89" s="283"/>
      <c r="BU89" s="283"/>
      <c r="BV89" s="283"/>
    </row>
    <row r="90" spans="1:74" ht="6.75" customHeight="1" x14ac:dyDescent="0.15">
      <c r="A90" s="8"/>
      <c r="B90" s="22"/>
      <c r="C90" s="190"/>
      <c r="D90" s="191"/>
      <c r="E90" s="191"/>
      <c r="F90" s="192"/>
      <c r="G90" s="205" t="str">
        <f>IF(AND(39&lt;I20,I20&lt;65),V51,"")</f>
        <v/>
      </c>
      <c r="H90" s="206"/>
      <c r="I90" s="206"/>
      <c r="J90" s="206"/>
      <c r="K90" s="206"/>
      <c r="L90" s="206"/>
      <c r="M90" s="206"/>
      <c r="N90" s="207" t="s">
        <v>19</v>
      </c>
      <c r="O90" s="208"/>
      <c r="P90" s="199"/>
      <c r="Q90" s="200"/>
      <c r="R90" s="200"/>
      <c r="S90" s="200"/>
      <c r="T90" s="201"/>
      <c r="U90" s="213" t="str">
        <f>IF(G90&lt;&gt;"",ROUNDDOWN(G90*P89/1000,0),"")</f>
        <v/>
      </c>
      <c r="V90" s="214"/>
      <c r="W90" s="214"/>
      <c r="X90" s="214"/>
      <c r="Y90" s="214"/>
      <c r="Z90" s="214"/>
      <c r="AA90" s="214"/>
      <c r="AB90" s="214"/>
      <c r="AC90" s="215" t="s">
        <v>19</v>
      </c>
      <c r="AD90" s="216"/>
      <c r="AE90" s="293"/>
      <c r="AF90" s="294"/>
      <c r="AG90" s="294"/>
      <c r="AH90" s="294"/>
      <c r="AI90" s="294"/>
      <c r="AJ90" s="294"/>
      <c r="AK90" s="294"/>
      <c r="AL90" s="295"/>
      <c r="AM90" s="217" t="str">
        <f>IF(U90="","",ROUND(U90*AE89,0))</f>
        <v/>
      </c>
      <c r="AN90" s="218"/>
      <c r="AO90" s="218"/>
      <c r="AP90" s="218"/>
      <c r="AQ90" s="218"/>
      <c r="AR90" s="218"/>
      <c r="AS90" s="218"/>
      <c r="AT90" s="218"/>
      <c r="AU90" s="218"/>
      <c r="AV90" s="218"/>
      <c r="AW90" s="215" t="s">
        <v>19</v>
      </c>
      <c r="AX90" s="216"/>
      <c r="AY90" s="319"/>
      <c r="AZ90" s="320"/>
      <c r="BA90" s="320"/>
      <c r="BB90" s="320"/>
      <c r="BC90" s="320"/>
      <c r="BD90" s="320"/>
      <c r="BE90" s="320"/>
      <c r="BF90" s="320"/>
      <c r="BG90" s="320"/>
      <c r="BH90" s="320"/>
      <c r="BI90" s="320"/>
      <c r="BJ90" s="320"/>
      <c r="BK90" s="320"/>
      <c r="BL90" s="320"/>
      <c r="BM90" s="320"/>
      <c r="BN90" s="321"/>
      <c r="BO90" s="23"/>
      <c r="BP90" s="9"/>
      <c r="BS90" s="282">
        <v>5</v>
      </c>
      <c r="BT90" s="283">
        <v>10.7869636</v>
      </c>
      <c r="BU90" s="283">
        <f>1+BT92</f>
        <v>10.8222773</v>
      </c>
      <c r="BV90" s="283">
        <f>1+BU92</f>
        <v>10.854432900000001</v>
      </c>
    </row>
    <row r="91" spans="1:74" ht="6.75" customHeight="1" x14ac:dyDescent="0.15">
      <c r="A91" s="8"/>
      <c r="B91" s="22"/>
      <c r="C91" s="190"/>
      <c r="D91" s="191"/>
      <c r="E91" s="191"/>
      <c r="F91" s="192"/>
      <c r="G91" s="205"/>
      <c r="H91" s="206"/>
      <c r="I91" s="206"/>
      <c r="J91" s="206"/>
      <c r="K91" s="206"/>
      <c r="L91" s="206"/>
      <c r="M91" s="206"/>
      <c r="N91" s="207"/>
      <c r="O91" s="208"/>
      <c r="P91" s="199"/>
      <c r="Q91" s="200"/>
      <c r="R91" s="200"/>
      <c r="S91" s="200"/>
      <c r="T91" s="201"/>
      <c r="U91" s="213"/>
      <c r="V91" s="214"/>
      <c r="W91" s="214"/>
      <c r="X91" s="214"/>
      <c r="Y91" s="214"/>
      <c r="Z91" s="214"/>
      <c r="AA91" s="214"/>
      <c r="AB91" s="214"/>
      <c r="AC91" s="215"/>
      <c r="AD91" s="216"/>
      <c r="AE91" s="293"/>
      <c r="AF91" s="294"/>
      <c r="AG91" s="294"/>
      <c r="AH91" s="294"/>
      <c r="AI91" s="294"/>
      <c r="AJ91" s="294"/>
      <c r="AK91" s="294"/>
      <c r="AL91" s="295"/>
      <c r="AM91" s="217"/>
      <c r="AN91" s="218"/>
      <c r="AO91" s="218"/>
      <c r="AP91" s="218"/>
      <c r="AQ91" s="218"/>
      <c r="AR91" s="218"/>
      <c r="AS91" s="218"/>
      <c r="AT91" s="218"/>
      <c r="AU91" s="218"/>
      <c r="AV91" s="218"/>
      <c r="AW91" s="215"/>
      <c r="AX91" s="216"/>
      <c r="AY91" s="319"/>
      <c r="AZ91" s="320"/>
      <c r="BA91" s="320"/>
      <c r="BB91" s="320"/>
      <c r="BC91" s="320"/>
      <c r="BD91" s="320"/>
      <c r="BE91" s="320"/>
      <c r="BF91" s="320"/>
      <c r="BG91" s="320"/>
      <c r="BH91" s="320"/>
      <c r="BI91" s="320"/>
      <c r="BJ91" s="320"/>
      <c r="BK91" s="320"/>
      <c r="BL91" s="320"/>
      <c r="BM91" s="320"/>
      <c r="BN91" s="321"/>
      <c r="BO91" s="23"/>
      <c r="BP91" s="9"/>
      <c r="BS91" s="282"/>
      <c r="BT91" s="283"/>
      <c r="BU91" s="283"/>
      <c r="BV91" s="283"/>
    </row>
    <row r="92" spans="1:74" ht="6.75" customHeight="1" x14ac:dyDescent="0.15">
      <c r="A92" s="8"/>
      <c r="B92" s="22"/>
      <c r="C92" s="190"/>
      <c r="D92" s="191"/>
      <c r="E92" s="191"/>
      <c r="F92" s="192"/>
      <c r="G92" s="205"/>
      <c r="H92" s="206"/>
      <c r="I92" s="206"/>
      <c r="J92" s="206"/>
      <c r="K92" s="206"/>
      <c r="L92" s="206"/>
      <c r="M92" s="206"/>
      <c r="N92" s="207"/>
      <c r="O92" s="208"/>
      <c r="P92" s="199"/>
      <c r="Q92" s="200"/>
      <c r="R92" s="200"/>
      <c r="S92" s="200"/>
      <c r="T92" s="201"/>
      <c r="U92" s="213"/>
      <c r="V92" s="214"/>
      <c r="W92" s="214"/>
      <c r="X92" s="214"/>
      <c r="Y92" s="214"/>
      <c r="Z92" s="214"/>
      <c r="AA92" s="214"/>
      <c r="AB92" s="214"/>
      <c r="AC92" s="215"/>
      <c r="AD92" s="216"/>
      <c r="AE92" s="293"/>
      <c r="AF92" s="294"/>
      <c r="AG92" s="294"/>
      <c r="AH92" s="294"/>
      <c r="AI92" s="294"/>
      <c r="AJ92" s="294"/>
      <c r="AK92" s="294"/>
      <c r="AL92" s="295"/>
      <c r="AM92" s="217"/>
      <c r="AN92" s="218"/>
      <c r="AO92" s="218"/>
      <c r="AP92" s="218"/>
      <c r="AQ92" s="218"/>
      <c r="AR92" s="218"/>
      <c r="AS92" s="218"/>
      <c r="AT92" s="218"/>
      <c r="AU92" s="218"/>
      <c r="AV92" s="218"/>
      <c r="AW92" s="215"/>
      <c r="AX92" s="216"/>
      <c r="AY92" s="319"/>
      <c r="AZ92" s="320"/>
      <c r="BA92" s="320"/>
      <c r="BB92" s="320"/>
      <c r="BC92" s="320"/>
      <c r="BD92" s="320"/>
      <c r="BE92" s="320"/>
      <c r="BF92" s="320"/>
      <c r="BG92" s="320"/>
      <c r="BH92" s="320"/>
      <c r="BI92" s="320"/>
      <c r="BJ92" s="320"/>
      <c r="BK92" s="320"/>
      <c r="BL92" s="320"/>
      <c r="BM92" s="320"/>
      <c r="BN92" s="321"/>
      <c r="BO92" s="23"/>
      <c r="BP92" s="9"/>
      <c r="BS92" s="282">
        <v>6</v>
      </c>
      <c r="BT92" s="283">
        <v>9.8222772999999997</v>
      </c>
      <c r="BU92" s="283">
        <f>1+BT94</f>
        <v>9.8544329000000008</v>
      </c>
      <c r="BV92" s="283">
        <f>1+BU94</f>
        <v>9.883420000000001</v>
      </c>
    </row>
    <row r="93" spans="1:74" ht="6.75" customHeight="1" x14ac:dyDescent="0.15">
      <c r="A93" s="8"/>
      <c r="B93" s="22"/>
      <c r="C93" s="190"/>
      <c r="D93" s="191"/>
      <c r="E93" s="191"/>
      <c r="F93" s="192"/>
      <c r="G93" s="205"/>
      <c r="H93" s="206"/>
      <c r="I93" s="206"/>
      <c r="J93" s="206"/>
      <c r="K93" s="206"/>
      <c r="L93" s="206"/>
      <c r="M93" s="206"/>
      <c r="N93" s="207"/>
      <c r="O93" s="208"/>
      <c r="P93" s="199"/>
      <c r="Q93" s="200"/>
      <c r="R93" s="200"/>
      <c r="S93" s="200"/>
      <c r="T93" s="201"/>
      <c r="U93" s="304" t="s">
        <v>45</v>
      </c>
      <c r="V93" s="305"/>
      <c r="W93" s="305"/>
      <c r="X93" s="305"/>
      <c r="Y93" s="305"/>
      <c r="Z93" s="305"/>
      <c r="AA93" s="305"/>
      <c r="AB93" s="305"/>
      <c r="AC93" s="305"/>
      <c r="AD93" s="306"/>
      <c r="AE93" s="293"/>
      <c r="AF93" s="294"/>
      <c r="AG93" s="294"/>
      <c r="AH93" s="294"/>
      <c r="AI93" s="294"/>
      <c r="AJ93" s="294"/>
      <c r="AK93" s="294"/>
      <c r="AL93" s="295"/>
      <c r="AM93" s="310" t="s">
        <v>46</v>
      </c>
      <c r="AN93" s="311"/>
      <c r="AO93" s="311"/>
      <c r="AP93" s="311"/>
      <c r="AQ93" s="311"/>
      <c r="AR93" s="311"/>
      <c r="AS93" s="311"/>
      <c r="AT93" s="311"/>
      <c r="AU93" s="311"/>
      <c r="AV93" s="311"/>
      <c r="AW93" s="311"/>
      <c r="AX93" s="312"/>
      <c r="AY93" s="319"/>
      <c r="AZ93" s="320"/>
      <c r="BA93" s="320"/>
      <c r="BB93" s="320"/>
      <c r="BC93" s="320"/>
      <c r="BD93" s="320"/>
      <c r="BE93" s="320"/>
      <c r="BF93" s="320"/>
      <c r="BG93" s="320"/>
      <c r="BH93" s="320"/>
      <c r="BI93" s="320"/>
      <c r="BJ93" s="320"/>
      <c r="BK93" s="320"/>
      <c r="BL93" s="320"/>
      <c r="BM93" s="320"/>
      <c r="BN93" s="321"/>
      <c r="BO93" s="23"/>
      <c r="BP93" s="9"/>
      <c r="BS93" s="282"/>
      <c r="BT93" s="283"/>
      <c r="BU93" s="283"/>
      <c r="BV93" s="283"/>
    </row>
    <row r="94" spans="1:74" ht="6.75" customHeight="1" x14ac:dyDescent="0.15">
      <c r="A94" s="8"/>
      <c r="B94" s="22"/>
      <c r="C94" s="193"/>
      <c r="D94" s="194"/>
      <c r="E94" s="194"/>
      <c r="F94" s="195"/>
      <c r="G94" s="32"/>
      <c r="H94" s="33"/>
      <c r="I94" s="33"/>
      <c r="J94" s="33"/>
      <c r="K94" s="33"/>
      <c r="L94" s="33"/>
      <c r="M94" s="33"/>
      <c r="N94" s="33"/>
      <c r="O94" s="34"/>
      <c r="P94" s="202"/>
      <c r="Q94" s="203"/>
      <c r="R94" s="203"/>
      <c r="S94" s="203"/>
      <c r="T94" s="204"/>
      <c r="U94" s="307"/>
      <c r="V94" s="308"/>
      <c r="W94" s="308"/>
      <c r="X94" s="308"/>
      <c r="Y94" s="308"/>
      <c r="Z94" s="308"/>
      <c r="AA94" s="308"/>
      <c r="AB94" s="308"/>
      <c r="AC94" s="308"/>
      <c r="AD94" s="309"/>
      <c r="AE94" s="296"/>
      <c r="AF94" s="297"/>
      <c r="AG94" s="297"/>
      <c r="AH94" s="297"/>
      <c r="AI94" s="297"/>
      <c r="AJ94" s="297"/>
      <c r="AK94" s="297"/>
      <c r="AL94" s="298"/>
      <c r="AM94" s="313"/>
      <c r="AN94" s="314"/>
      <c r="AO94" s="314"/>
      <c r="AP94" s="314"/>
      <c r="AQ94" s="314"/>
      <c r="AR94" s="314"/>
      <c r="AS94" s="314"/>
      <c r="AT94" s="314"/>
      <c r="AU94" s="314"/>
      <c r="AV94" s="314"/>
      <c r="AW94" s="314"/>
      <c r="AX94" s="315"/>
      <c r="AY94" s="322"/>
      <c r="AZ94" s="323"/>
      <c r="BA94" s="323"/>
      <c r="BB94" s="323"/>
      <c r="BC94" s="323"/>
      <c r="BD94" s="323"/>
      <c r="BE94" s="323"/>
      <c r="BF94" s="323"/>
      <c r="BG94" s="323"/>
      <c r="BH94" s="323"/>
      <c r="BI94" s="323"/>
      <c r="BJ94" s="323"/>
      <c r="BK94" s="323"/>
      <c r="BL94" s="323"/>
      <c r="BM94" s="323"/>
      <c r="BN94" s="324"/>
      <c r="BO94" s="23"/>
      <c r="BP94" s="9"/>
      <c r="BS94" s="282">
        <v>7</v>
      </c>
      <c r="BT94" s="283">
        <v>8.8544329000000008</v>
      </c>
      <c r="BU94" s="283">
        <f>1+BT96</f>
        <v>8.883420000000001</v>
      </c>
      <c r="BV94" s="283">
        <f>1+BU96</f>
        <v>8.9092282000000012</v>
      </c>
    </row>
    <row r="95" spans="1:74" ht="6.75" customHeight="1" x14ac:dyDescent="0.15">
      <c r="A95" s="8"/>
      <c r="B95" s="22"/>
      <c r="C95" s="9"/>
      <c r="D95" s="9"/>
      <c r="E95" s="9"/>
      <c r="F95" s="9"/>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7"/>
      <c r="AL95" s="7"/>
      <c r="AM95" s="7"/>
      <c r="AN95" s="7"/>
      <c r="AO95" s="9"/>
      <c r="AP95" s="9"/>
      <c r="AQ95" s="9"/>
      <c r="AR95" s="9"/>
      <c r="AS95" s="9"/>
      <c r="AT95" s="9"/>
      <c r="AU95" s="9"/>
      <c r="AV95" s="9"/>
      <c r="AW95" s="9"/>
      <c r="AX95" s="9"/>
      <c r="AY95" s="9"/>
      <c r="AZ95" s="52"/>
      <c r="BA95" s="52"/>
      <c r="BB95" s="52"/>
      <c r="BC95" s="52"/>
      <c r="BD95" s="52"/>
      <c r="BE95" s="52"/>
      <c r="BF95" s="52"/>
      <c r="BG95" s="52"/>
      <c r="BH95" s="52"/>
      <c r="BI95" s="52"/>
      <c r="BJ95" s="52"/>
      <c r="BK95" s="52"/>
      <c r="BL95" s="52"/>
      <c r="BM95" s="52"/>
      <c r="BN95" s="52"/>
      <c r="BO95" s="23"/>
      <c r="BP95" s="9"/>
      <c r="BS95" s="282"/>
      <c r="BT95" s="283"/>
      <c r="BU95" s="283"/>
      <c r="BV95" s="283"/>
    </row>
    <row r="96" spans="1:74" ht="6.75" customHeight="1" x14ac:dyDescent="0.15">
      <c r="A96" s="8"/>
      <c r="B96" s="22"/>
      <c r="C96" s="9"/>
      <c r="D96" s="9"/>
      <c r="E96" s="9"/>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c r="AL96" s="9"/>
      <c r="AM96" s="9"/>
      <c r="AN96" s="9"/>
      <c r="AO96" s="9"/>
      <c r="AP96" s="9"/>
      <c r="AQ96" s="9"/>
      <c r="AR96" s="6"/>
      <c r="AS96" s="6"/>
      <c r="AT96" s="6"/>
      <c r="AU96" s="6"/>
      <c r="AV96" s="6"/>
      <c r="AW96" s="6"/>
      <c r="AX96" s="6"/>
      <c r="AY96" s="36"/>
      <c r="AZ96" s="52"/>
      <c r="BA96" s="52"/>
      <c r="BB96" s="52"/>
      <c r="BC96" s="52"/>
      <c r="BD96" s="52"/>
      <c r="BE96" s="52"/>
      <c r="BF96" s="52"/>
      <c r="BG96" s="52"/>
      <c r="BH96" s="52"/>
      <c r="BI96" s="52"/>
      <c r="BJ96" s="52"/>
      <c r="BK96" s="52"/>
      <c r="BL96" s="52"/>
      <c r="BM96" s="52"/>
      <c r="BN96" s="52"/>
      <c r="BO96" s="37"/>
      <c r="BP96" s="9"/>
      <c r="BS96" s="282">
        <v>8</v>
      </c>
      <c r="BT96" s="283">
        <v>7.8834200000000001</v>
      </c>
      <c r="BU96" s="283">
        <f>1+BT98</f>
        <v>7.9092282000000003</v>
      </c>
      <c r="BV96" s="283">
        <f>1+BU98</f>
        <v>7.9318472</v>
      </c>
    </row>
    <row r="97" spans="1:78" ht="6.75" customHeight="1" x14ac:dyDescent="0.15">
      <c r="A97" s="8"/>
      <c r="B97" s="22"/>
      <c r="C97" s="9"/>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c r="AK97" s="9"/>
      <c r="AL97" s="9"/>
      <c r="AM97" s="9"/>
      <c r="AN97" s="9"/>
      <c r="AO97" s="9"/>
      <c r="AP97" s="9"/>
      <c r="AQ97" s="9"/>
      <c r="AR97" s="6"/>
      <c r="AS97" s="6"/>
      <c r="AT97" s="6"/>
      <c r="AU97" s="6"/>
      <c r="AV97" s="6"/>
      <c r="AW97" s="6"/>
      <c r="AX97" s="6"/>
      <c r="AY97" s="9"/>
      <c r="AZ97" s="9"/>
      <c r="BA97" s="9"/>
      <c r="BB97" s="9"/>
      <c r="BC97" s="9"/>
      <c r="BD97" s="9"/>
      <c r="BE97" s="38"/>
      <c r="BF97" s="38"/>
      <c r="BG97" s="38"/>
      <c r="BH97" s="38"/>
      <c r="BI97" s="38"/>
      <c r="BJ97" s="38"/>
      <c r="BK97" s="38"/>
      <c r="BL97" s="38"/>
      <c r="BM97" s="38"/>
      <c r="BN97" s="38"/>
      <c r="BO97" s="37"/>
      <c r="BP97" s="9"/>
      <c r="BS97" s="282"/>
      <c r="BT97" s="283"/>
      <c r="BU97" s="283"/>
      <c r="BV97" s="283"/>
    </row>
    <row r="98" spans="1:78" ht="6.75" customHeight="1" x14ac:dyDescent="0.15">
      <c r="A98" s="8"/>
      <c r="B98" s="22"/>
      <c r="C98" s="39"/>
      <c r="D98" s="40"/>
      <c r="E98" s="40"/>
      <c r="F98" s="40"/>
      <c r="G98" s="40"/>
      <c r="H98" s="40"/>
      <c r="I98" s="40"/>
      <c r="J98" s="40"/>
      <c r="K98" s="40"/>
      <c r="L98" s="40"/>
      <c r="M98" s="40"/>
      <c r="N98" s="40"/>
      <c r="O98" s="40"/>
      <c r="P98" s="40"/>
      <c r="Q98" s="40"/>
      <c r="R98" s="40"/>
      <c r="S98" s="40"/>
      <c r="T98" s="40"/>
      <c r="U98" s="40"/>
      <c r="V98" s="40"/>
      <c r="W98" s="40"/>
      <c r="X98" s="40"/>
      <c r="Y98" s="40"/>
      <c r="Z98" s="40"/>
      <c r="AA98" s="40"/>
      <c r="AB98" s="40"/>
      <c r="AC98" s="40"/>
      <c r="AD98" s="40"/>
      <c r="AE98" s="40"/>
      <c r="AF98" s="40"/>
      <c r="AG98" s="40"/>
      <c r="AH98" s="40"/>
      <c r="AI98" s="40"/>
      <c r="AJ98" s="40"/>
      <c r="AK98" s="40"/>
      <c r="AL98" s="40"/>
      <c r="AM98" s="40"/>
      <c r="AN98" s="40"/>
      <c r="AO98" s="40"/>
      <c r="AP98" s="40"/>
      <c r="AQ98" s="40"/>
      <c r="AR98" s="40"/>
      <c r="AS98" s="40"/>
      <c r="AT98" s="40"/>
      <c r="AU98" s="40"/>
      <c r="AV98" s="40"/>
      <c r="AW98" s="40"/>
      <c r="AX98" s="40"/>
      <c r="AY98" s="40"/>
      <c r="AZ98" s="40"/>
      <c r="BA98" s="40"/>
      <c r="BB98" s="40"/>
      <c r="BC98" s="40"/>
      <c r="BD98" s="40"/>
      <c r="BE98" s="40"/>
      <c r="BF98" s="40"/>
      <c r="BG98" s="40"/>
      <c r="BH98" s="40"/>
      <c r="BI98" s="40"/>
      <c r="BJ98" s="40"/>
      <c r="BK98" s="40"/>
      <c r="BL98" s="40"/>
      <c r="BM98" s="40"/>
      <c r="BN98" s="43"/>
      <c r="BO98" s="23"/>
      <c r="BP98" s="9"/>
      <c r="BS98" s="282">
        <v>9</v>
      </c>
      <c r="BT98" s="283">
        <v>6.9092282000000003</v>
      </c>
      <c r="BU98" s="283">
        <f>1+BT100</f>
        <v>6.9318472</v>
      </c>
      <c r="BV98" s="283">
        <f>1+BU100</f>
        <v>6.9512666000000003</v>
      </c>
    </row>
    <row r="99" spans="1:78" ht="6.75" customHeight="1" x14ac:dyDescent="0.15">
      <c r="A99" s="8"/>
      <c r="B99" s="57"/>
      <c r="C99" s="58"/>
      <c r="D99" s="59"/>
      <c r="E99" s="335" t="s">
        <v>49</v>
      </c>
      <c r="F99" s="335"/>
      <c r="G99" s="335"/>
      <c r="H99" s="335"/>
      <c r="I99" s="335"/>
      <c r="J99" s="335"/>
      <c r="K99" s="335"/>
      <c r="L99" s="335"/>
      <c r="M99" s="335"/>
      <c r="N99" s="335"/>
      <c r="O99" s="335"/>
      <c r="P99" s="335"/>
      <c r="Q99" s="335"/>
      <c r="R99" s="335"/>
      <c r="S99" s="335"/>
      <c r="T99" s="335"/>
      <c r="U99" s="335"/>
      <c r="V99" s="335"/>
      <c r="W99" s="335"/>
      <c r="X99" s="335"/>
      <c r="Y99" s="335"/>
      <c r="Z99" s="335"/>
      <c r="AA99" s="335"/>
      <c r="AB99" s="335"/>
      <c r="AC99" s="335"/>
      <c r="AD99" s="335"/>
      <c r="AE99" s="335"/>
      <c r="AF99" s="335"/>
      <c r="AG99" s="335"/>
      <c r="AH99" s="335"/>
      <c r="AI99" s="335"/>
      <c r="AJ99" s="335"/>
      <c r="AK99" s="335"/>
      <c r="AL99" s="335"/>
      <c r="AM99" s="335"/>
      <c r="AN99" s="335"/>
      <c r="AO99" s="335"/>
      <c r="AP99" s="335"/>
      <c r="AQ99" s="335"/>
      <c r="AR99" s="335"/>
      <c r="AS99" s="335"/>
      <c r="AT99" s="335"/>
      <c r="AU99" s="335"/>
      <c r="AV99" s="335"/>
      <c r="AW99" s="335"/>
      <c r="AX99" s="335"/>
      <c r="AY99" s="335"/>
      <c r="AZ99" s="335"/>
      <c r="BA99" s="335"/>
      <c r="BB99" s="335"/>
      <c r="BC99" s="335"/>
      <c r="BD99" s="335"/>
      <c r="BE99" s="335"/>
      <c r="BF99" s="335"/>
      <c r="BG99" s="335"/>
      <c r="BH99" s="335"/>
      <c r="BI99" s="335"/>
      <c r="BJ99" s="335"/>
      <c r="BK99" s="335"/>
      <c r="BL99" s="335"/>
      <c r="BM99" s="9"/>
      <c r="BN99" s="42"/>
      <c r="BO99" s="23"/>
      <c r="BP99" s="9"/>
      <c r="BS99" s="282"/>
      <c r="BT99" s="283"/>
      <c r="BU99" s="283"/>
      <c r="BV99" s="283"/>
    </row>
    <row r="100" spans="1:78" ht="6.75" customHeight="1" x14ac:dyDescent="0.15">
      <c r="A100" s="8"/>
      <c r="B100" s="57"/>
      <c r="C100" s="58"/>
      <c r="D100" s="59"/>
      <c r="E100" s="335"/>
      <c r="F100" s="335"/>
      <c r="G100" s="335"/>
      <c r="H100" s="335"/>
      <c r="I100" s="335"/>
      <c r="J100" s="335"/>
      <c r="K100" s="335"/>
      <c r="L100" s="335"/>
      <c r="M100" s="335"/>
      <c r="N100" s="335"/>
      <c r="O100" s="335"/>
      <c r="P100" s="335"/>
      <c r="Q100" s="335"/>
      <c r="R100" s="335"/>
      <c r="S100" s="335"/>
      <c r="T100" s="335"/>
      <c r="U100" s="335"/>
      <c r="V100" s="335"/>
      <c r="W100" s="335"/>
      <c r="X100" s="335"/>
      <c r="Y100" s="335"/>
      <c r="Z100" s="335"/>
      <c r="AA100" s="335"/>
      <c r="AB100" s="335"/>
      <c r="AC100" s="335"/>
      <c r="AD100" s="335"/>
      <c r="AE100" s="335"/>
      <c r="AF100" s="335"/>
      <c r="AG100" s="335"/>
      <c r="AH100" s="335"/>
      <c r="AI100" s="335"/>
      <c r="AJ100" s="335"/>
      <c r="AK100" s="335"/>
      <c r="AL100" s="335"/>
      <c r="AM100" s="335"/>
      <c r="AN100" s="335"/>
      <c r="AO100" s="335"/>
      <c r="AP100" s="335"/>
      <c r="AQ100" s="335"/>
      <c r="AR100" s="335"/>
      <c r="AS100" s="335"/>
      <c r="AT100" s="335"/>
      <c r="AU100" s="335"/>
      <c r="AV100" s="335"/>
      <c r="AW100" s="335"/>
      <c r="AX100" s="335"/>
      <c r="AY100" s="335"/>
      <c r="AZ100" s="335"/>
      <c r="BA100" s="335"/>
      <c r="BB100" s="335"/>
      <c r="BC100" s="335"/>
      <c r="BD100" s="335"/>
      <c r="BE100" s="335"/>
      <c r="BF100" s="335"/>
      <c r="BG100" s="335"/>
      <c r="BH100" s="335"/>
      <c r="BI100" s="335"/>
      <c r="BJ100" s="335"/>
      <c r="BK100" s="335"/>
      <c r="BL100" s="335"/>
      <c r="BM100" s="9"/>
      <c r="BN100" s="42"/>
      <c r="BO100" s="23"/>
      <c r="BP100" s="9"/>
      <c r="BS100" s="282">
        <v>10</v>
      </c>
      <c r="BT100" s="283">
        <v>5.9318472</v>
      </c>
      <c r="BU100" s="283">
        <f>1+BT102</f>
        <v>5.9512666000000003</v>
      </c>
      <c r="BV100" s="283">
        <f>1+BU102</f>
        <v>5.9674756999999996</v>
      </c>
    </row>
    <row r="101" spans="1:78" ht="6.75" customHeight="1" x14ac:dyDescent="0.15">
      <c r="A101" s="8"/>
      <c r="B101" s="57"/>
      <c r="C101" s="58"/>
      <c r="D101" s="59"/>
      <c r="E101" s="335"/>
      <c r="F101" s="335"/>
      <c r="G101" s="335"/>
      <c r="H101" s="335"/>
      <c r="I101" s="335"/>
      <c r="J101" s="335"/>
      <c r="K101" s="335"/>
      <c r="L101" s="335"/>
      <c r="M101" s="335"/>
      <c r="N101" s="335"/>
      <c r="O101" s="335"/>
      <c r="P101" s="335"/>
      <c r="Q101" s="335"/>
      <c r="R101" s="335"/>
      <c r="S101" s="335"/>
      <c r="T101" s="335"/>
      <c r="U101" s="335"/>
      <c r="V101" s="335"/>
      <c r="W101" s="335"/>
      <c r="X101" s="335"/>
      <c r="Y101" s="335"/>
      <c r="Z101" s="335"/>
      <c r="AA101" s="335"/>
      <c r="AB101" s="335"/>
      <c r="AC101" s="335"/>
      <c r="AD101" s="335"/>
      <c r="AE101" s="335"/>
      <c r="AF101" s="335"/>
      <c r="AG101" s="335"/>
      <c r="AH101" s="335"/>
      <c r="AI101" s="335"/>
      <c r="AJ101" s="335"/>
      <c r="AK101" s="335"/>
      <c r="AL101" s="335"/>
      <c r="AM101" s="335"/>
      <c r="AN101" s="335"/>
      <c r="AO101" s="335"/>
      <c r="AP101" s="335"/>
      <c r="AQ101" s="335"/>
      <c r="AR101" s="335"/>
      <c r="AS101" s="335"/>
      <c r="AT101" s="335"/>
      <c r="AU101" s="335"/>
      <c r="AV101" s="335"/>
      <c r="AW101" s="335"/>
      <c r="AX101" s="335"/>
      <c r="AY101" s="335"/>
      <c r="AZ101" s="335"/>
      <c r="BA101" s="335"/>
      <c r="BB101" s="335"/>
      <c r="BC101" s="335"/>
      <c r="BD101" s="335"/>
      <c r="BE101" s="335"/>
      <c r="BF101" s="335"/>
      <c r="BG101" s="335"/>
      <c r="BH101" s="335"/>
      <c r="BI101" s="335"/>
      <c r="BJ101" s="335"/>
      <c r="BK101" s="335"/>
      <c r="BL101" s="335"/>
      <c r="BM101" s="9"/>
      <c r="BN101" s="42"/>
      <c r="BO101" s="23"/>
      <c r="BP101" s="22"/>
      <c r="BS101" s="282"/>
      <c r="BT101" s="283"/>
      <c r="BU101" s="283"/>
      <c r="BV101" s="283"/>
    </row>
    <row r="102" spans="1:78" ht="6.75" customHeight="1" x14ac:dyDescent="0.15">
      <c r="A102" s="8"/>
      <c r="B102" s="57"/>
      <c r="C102" s="58"/>
      <c r="D102" s="59"/>
      <c r="E102" s="9"/>
      <c r="F102" s="9"/>
      <c r="G102" s="9"/>
      <c r="H102" s="9"/>
      <c r="I102" s="9"/>
      <c r="J102" s="9"/>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c r="AL102" s="9"/>
      <c r="AM102" s="9"/>
      <c r="AN102" s="9"/>
      <c r="AO102" s="9"/>
      <c r="AP102" s="9"/>
      <c r="AQ102" s="9"/>
      <c r="AR102" s="9"/>
      <c r="AS102" s="9"/>
      <c r="AT102" s="9"/>
      <c r="AU102" s="9"/>
      <c r="AV102" s="9"/>
      <c r="AW102" s="9"/>
      <c r="AX102" s="9"/>
      <c r="AY102" s="9"/>
      <c r="AZ102" s="9"/>
      <c r="BA102" s="9"/>
      <c r="BB102" s="9"/>
      <c r="BC102" s="9"/>
      <c r="BD102" s="9"/>
      <c r="BE102" s="9"/>
      <c r="BF102" s="9"/>
      <c r="BG102" s="9"/>
      <c r="BH102" s="9"/>
      <c r="BI102" s="9"/>
      <c r="BJ102" s="9"/>
      <c r="BK102" s="9"/>
      <c r="BL102" s="9"/>
      <c r="BM102" s="9"/>
      <c r="BN102" s="42"/>
      <c r="BO102" s="23"/>
      <c r="BP102" s="22"/>
      <c r="BS102" s="282">
        <v>11</v>
      </c>
      <c r="BT102" s="283">
        <v>4.9512666000000003</v>
      </c>
      <c r="BU102" s="283">
        <f>1+BT104</f>
        <v>4.9674756999999996</v>
      </c>
      <c r="BV102" s="283">
        <f>1+BU104</f>
        <v>4.9804642000000001</v>
      </c>
    </row>
    <row r="103" spans="1:78" ht="6.75" customHeight="1" x14ac:dyDescent="0.15">
      <c r="A103" s="8"/>
      <c r="B103" s="57"/>
      <c r="C103" s="58"/>
      <c r="D103" s="59"/>
      <c r="E103" s="336" t="s">
        <v>37</v>
      </c>
      <c r="F103" s="337"/>
      <c r="G103" s="337"/>
      <c r="H103" s="337" t="s">
        <v>34</v>
      </c>
      <c r="I103" s="337"/>
      <c r="J103" s="337"/>
      <c r="K103" s="337"/>
      <c r="L103" s="337"/>
      <c r="M103" s="337"/>
      <c r="N103" s="337"/>
      <c r="O103" s="337"/>
      <c r="P103" s="342"/>
      <c r="Q103" s="336" t="s">
        <v>37</v>
      </c>
      <c r="R103" s="337"/>
      <c r="S103" s="337"/>
      <c r="T103" s="337" t="s">
        <v>34</v>
      </c>
      <c r="U103" s="337"/>
      <c r="V103" s="337"/>
      <c r="W103" s="337"/>
      <c r="X103" s="337"/>
      <c r="Y103" s="337"/>
      <c r="Z103" s="337"/>
      <c r="AA103" s="337"/>
      <c r="AB103" s="342"/>
      <c r="AC103" s="336" t="s">
        <v>37</v>
      </c>
      <c r="AD103" s="337"/>
      <c r="AE103" s="337"/>
      <c r="AF103" s="337" t="s">
        <v>34</v>
      </c>
      <c r="AG103" s="337"/>
      <c r="AH103" s="337"/>
      <c r="AI103" s="337"/>
      <c r="AJ103" s="337"/>
      <c r="AK103" s="337"/>
      <c r="AL103" s="337"/>
      <c r="AM103" s="337"/>
      <c r="AN103" s="342"/>
      <c r="AO103" s="336" t="s">
        <v>37</v>
      </c>
      <c r="AP103" s="337"/>
      <c r="AQ103" s="337"/>
      <c r="AR103" s="337" t="s">
        <v>34</v>
      </c>
      <c r="AS103" s="337"/>
      <c r="AT103" s="337"/>
      <c r="AU103" s="337"/>
      <c r="AV103" s="337"/>
      <c r="AW103" s="337"/>
      <c r="AX103" s="337"/>
      <c r="AY103" s="337"/>
      <c r="AZ103" s="342"/>
      <c r="BA103" s="336" t="s">
        <v>37</v>
      </c>
      <c r="BB103" s="337"/>
      <c r="BC103" s="337"/>
      <c r="BD103" s="337" t="s">
        <v>34</v>
      </c>
      <c r="BE103" s="337"/>
      <c r="BF103" s="337"/>
      <c r="BG103" s="337"/>
      <c r="BH103" s="337"/>
      <c r="BI103" s="337"/>
      <c r="BJ103" s="337"/>
      <c r="BK103" s="337"/>
      <c r="BL103" s="342"/>
      <c r="BM103" s="9"/>
      <c r="BN103" s="42"/>
      <c r="BO103" s="23"/>
      <c r="BP103" s="22"/>
      <c r="BS103" s="282"/>
      <c r="BT103" s="283"/>
      <c r="BU103" s="283"/>
      <c r="BV103" s="283"/>
    </row>
    <row r="104" spans="1:78" ht="6.75" customHeight="1" x14ac:dyDescent="0.15">
      <c r="A104" s="8"/>
      <c r="B104" s="57"/>
      <c r="C104" s="58"/>
      <c r="D104" s="59"/>
      <c r="E104" s="338"/>
      <c r="F104" s="339"/>
      <c r="G104" s="339"/>
      <c r="H104" s="339"/>
      <c r="I104" s="339"/>
      <c r="J104" s="339"/>
      <c r="K104" s="339"/>
      <c r="L104" s="339"/>
      <c r="M104" s="339"/>
      <c r="N104" s="339"/>
      <c r="O104" s="339"/>
      <c r="P104" s="343"/>
      <c r="Q104" s="338"/>
      <c r="R104" s="339"/>
      <c r="S104" s="339"/>
      <c r="T104" s="339"/>
      <c r="U104" s="339"/>
      <c r="V104" s="339"/>
      <c r="W104" s="339"/>
      <c r="X104" s="339"/>
      <c r="Y104" s="339"/>
      <c r="Z104" s="339"/>
      <c r="AA104" s="339"/>
      <c r="AB104" s="343"/>
      <c r="AC104" s="338"/>
      <c r="AD104" s="339"/>
      <c r="AE104" s="339"/>
      <c r="AF104" s="339"/>
      <c r="AG104" s="339"/>
      <c r="AH104" s="339"/>
      <c r="AI104" s="339"/>
      <c r="AJ104" s="339"/>
      <c r="AK104" s="339"/>
      <c r="AL104" s="339"/>
      <c r="AM104" s="339"/>
      <c r="AN104" s="343"/>
      <c r="AO104" s="338"/>
      <c r="AP104" s="339"/>
      <c r="AQ104" s="339"/>
      <c r="AR104" s="339"/>
      <c r="AS104" s="339"/>
      <c r="AT104" s="339"/>
      <c r="AU104" s="339"/>
      <c r="AV104" s="339"/>
      <c r="AW104" s="339"/>
      <c r="AX104" s="339"/>
      <c r="AY104" s="339"/>
      <c r="AZ104" s="343"/>
      <c r="BA104" s="338"/>
      <c r="BB104" s="339"/>
      <c r="BC104" s="339"/>
      <c r="BD104" s="339"/>
      <c r="BE104" s="339"/>
      <c r="BF104" s="339"/>
      <c r="BG104" s="339"/>
      <c r="BH104" s="339"/>
      <c r="BI104" s="339"/>
      <c r="BJ104" s="339"/>
      <c r="BK104" s="339"/>
      <c r="BL104" s="343"/>
      <c r="BM104" s="9"/>
      <c r="BN104" s="44"/>
      <c r="BO104" s="45"/>
      <c r="BP104" s="22"/>
      <c r="BQ104" s="72"/>
      <c r="BR104" s="72"/>
      <c r="BS104" s="282">
        <v>12</v>
      </c>
      <c r="BT104" s="283">
        <v>3.9674757</v>
      </c>
      <c r="BU104" s="283">
        <f>1+BT82</f>
        <v>3.9804642000000001</v>
      </c>
      <c r="BV104" s="283">
        <f>1+BU82</f>
        <v>3.9902215000000001</v>
      </c>
      <c r="BW104" s="72"/>
    </row>
    <row r="105" spans="1:78" ht="6.75" customHeight="1" x14ac:dyDescent="0.15">
      <c r="A105" s="8"/>
      <c r="B105" s="57"/>
      <c r="C105" s="58"/>
      <c r="D105" s="59"/>
      <c r="E105" s="340"/>
      <c r="F105" s="341"/>
      <c r="G105" s="341"/>
      <c r="H105" s="341"/>
      <c r="I105" s="341"/>
      <c r="J105" s="341"/>
      <c r="K105" s="341"/>
      <c r="L105" s="341"/>
      <c r="M105" s="341"/>
      <c r="N105" s="341"/>
      <c r="O105" s="341"/>
      <c r="P105" s="344"/>
      <c r="Q105" s="340"/>
      <c r="R105" s="341"/>
      <c r="S105" s="341"/>
      <c r="T105" s="341"/>
      <c r="U105" s="341"/>
      <c r="V105" s="341"/>
      <c r="W105" s="341"/>
      <c r="X105" s="341"/>
      <c r="Y105" s="341"/>
      <c r="Z105" s="341"/>
      <c r="AA105" s="341"/>
      <c r="AB105" s="344"/>
      <c r="AC105" s="340"/>
      <c r="AD105" s="341"/>
      <c r="AE105" s="341"/>
      <c r="AF105" s="341"/>
      <c r="AG105" s="341"/>
      <c r="AH105" s="341"/>
      <c r="AI105" s="341"/>
      <c r="AJ105" s="341"/>
      <c r="AK105" s="341"/>
      <c r="AL105" s="341"/>
      <c r="AM105" s="341"/>
      <c r="AN105" s="344"/>
      <c r="AO105" s="340"/>
      <c r="AP105" s="341"/>
      <c r="AQ105" s="341"/>
      <c r="AR105" s="341"/>
      <c r="AS105" s="341"/>
      <c r="AT105" s="341"/>
      <c r="AU105" s="341"/>
      <c r="AV105" s="341"/>
      <c r="AW105" s="341"/>
      <c r="AX105" s="341"/>
      <c r="AY105" s="341"/>
      <c r="AZ105" s="344"/>
      <c r="BA105" s="340"/>
      <c r="BB105" s="341"/>
      <c r="BC105" s="341"/>
      <c r="BD105" s="341"/>
      <c r="BE105" s="341"/>
      <c r="BF105" s="341"/>
      <c r="BG105" s="341"/>
      <c r="BH105" s="341"/>
      <c r="BI105" s="341"/>
      <c r="BJ105" s="341"/>
      <c r="BK105" s="341"/>
      <c r="BL105" s="344"/>
      <c r="BM105" s="9"/>
      <c r="BN105" s="46"/>
      <c r="BO105" s="37"/>
      <c r="BP105" s="22"/>
      <c r="BQ105" s="72"/>
      <c r="BR105" s="72"/>
      <c r="BS105" s="282"/>
      <c r="BT105" s="283"/>
      <c r="BU105" s="283"/>
      <c r="BV105" s="283"/>
      <c r="BW105" s="72"/>
    </row>
    <row r="106" spans="1:78" ht="6.75" customHeight="1" x14ac:dyDescent="0.15">
      <c r="A106" s="8"/>
      <c r="B106" s="57"/>
      <c r="C106" s="58"/>
      <c r="D106" s="59"/>
      <c r="E106" s="345">
        <v>1</v>
      </c>
      <c r="F106" s="346"/>
      <c r="G106" s="346"/>
      <c r="H106" s="347">
        <v>58000</v>
      </c>
      <c r="I106" s="347"/>
      <c r="J106" s="347"/>
      <c r="K106" s="347"/>
      <c r="L106" s="347"/>
      <c r="M106" s="347"/>
      <c r="N106" s="347"/>
      <c r="O106" s="347"/>
      <c r="P106" s="348"/>
      <c r="Q106" s="345">
        <v>11</v>
      </c>
      <c r="R106" s="346"/>
      <c r="S106" s="346"/>
      <c r="T106" s="347">
        <v>142000</v>
      </c>
      <c r="U106" s="347"/>
      <c r="V106" s="347"/>
      <c r="W106" s="347"/>
      <c r="X106" s="347"/>
      <c r="Y106" s="347"/>
      <c r="Z106" s="347"/>
      <c r="AA106" s="347"/>
      <c r="AB106" s="348"/>
      <c r="AC106" s="345">
        <v>21</v>
      </c>
      <c r="AD106" s="346"/>
      <c r="AE106" s="346"/>
      <c r="AF106" s="347">
        <v>280000</v>
      </c>
      <c r="AG106" s="347"/>
      <c r="AH106" s="347"/>
      <c r="AI106" s="347"/>
      <c r="AJ106" s="347"/>
      <c r="AK106" s="347"/>
      <c r="AL106" s="347"/>
      <c r="AM106" s="347"/>
      <c r="AN106" s="348"/>
      <c r="AO106" s="345">
        <v>31</v>
      </c>
      <c r="AP106" s="346"/>
      <c r="AQ106" s="346"/>
      <c r="AR106" s="347">
        <v>530000</v>
      </c>
      <c r="AS106" s="347"/>
      <c r="AT106" s="347"/>
      <c r="AU106" s="347"/>
      <c r="AV106" s="347"/>
      <c r="AW106" s="347"/>
      <c r="AX106" s="347"/>
      <c r="AY106" s="347"/>
      <c r="AZ106" s="348"/>
      <c r="BA106" s="345">
        <v>41</v>
      </c>
      <c r="BB106" s="346"/>
      <c r="BC106" s="346"/>
      <c r="BD106" s="347">
        <v>880000</v>
      </c>
      <c r="BE106" s="347"/>
      <c r="BF106" s="347"/>
      <c r="BG106" s="347"/>
      <c r="BH106" s="347"/>
      <c r="BI106" s="347"/>
      <c r="BJ106" s="347"/>
      <c r="BK106" s="347"/>
      <c r="BL106" s="348"/>
      <c r="BM106" s="9"/>
      <c r="BN106" s="42"/>
      <c r="BO106" s="23"/>
      <c r="BP106" s="22"/>
      <c r="BQ106" s="72"/>
      <c r="BR106" s="72"/>
      <c r="BS106" s="72"/>
      <c r="BU106" s="72"/>
      <c r="BV106" s="72"/>
      <c r="BW106" s="72"/>
      <c r="BX106" s="72"/>
      <c r="BY106" s="72"/>
    </row>
    <row r="107" spans="1:78" ht="6.75" customHeight="1" thickBot="1" x14ac:dyDescent="0.2">
      <c r="A107" s="8"/>
      <c r="B107" s="57"/>
      <c r="C107" s="58"/>
      <c r="D107" s="59"/>
      <c r="E107" s="86"/>
      <c r="F107" s="87"/>
      <c r="G107" s="87"/>
      <c r="H107" s="90"/>
      <c r="I107" s="90"/>
      <c r="J107" s="90"/>
      <c r="K107" s="90"/>
      <c r="L107" s="90"/>
      <c r="M107" s="90"/>
      <c r="N107" s="90"/>
      <c r="O107" s="90"/>
      <c r="P107" s="91"/>
      <c r="Q107" s="86"/>
      <c r="R107" s="87"/>
      <c r="S107" s="87"/>
      <c r="T107" s="90"/>
      <c r="U107" s="90"/>
      <c r="V107" s="90"/>
      <c r="W107" s="90"/>
      <c r="X107" s="90"/>
      <c r="Y107" s="90"/>
      <c r="Z107" s="90"/>
      <c r="AA107" s="90"/>
      <c r="AB107" s="91"/>
      <c r="AC107" s="86"/>
      <c r="AD107" s="87"/>
      <c r="AE107" s="87"/>
      <c r="AF107" s="90"/>
      <c r="AG107" s="90"/>
      <c r="AH107" s="90"/>
      <c r="AI107" s="90"/>
      <c r="AJ107" s="90"/>
      <c r="AK107" s="90"/>
      <c r="AL107" s="90"/>
      <c r="AM107" s="90"/>
      <c r="AN107" s="91"/>
      <c r="AO107" s="86"/>
      <c r="AP107" s="87"/>
      <c r="AQ107" s="87"/>
      <c r="AR107" s="90"/>
      <c r="AS107" s="90"/>
      <c r="AT107" s="90"/>
      <c r="AU107" s="90"/>
      <c r="AV107" s="90"/>
      <c r="AW107" s="90"/>
      <c r="AX107" s="90"/>
      <c r="AY107" s="90"/>
      <c r="AZ107" s="91"/>
      <c r="BA107" s="86"/>
      <c r="BB107" s="87"/>
      <c r="BC107" s="87"/>
      <c r="BD107" s="90"/>
      <c r="BE107" s="90"/>
      <c r="BF107" s="90"/>
      <c r="BG107" s="90"/>
      <c r="BH107" s="90"/>
      <c r="BI107" s="90"/>
      <c r="BJ107" s="90"/>
      <c r="BK107" s="90"/>
      <c r="BL107" s="91"/>
      <c r="BM107" s="9"/>
      <c r="BN107" s="42"/>
      <c r="BO107" s="23"/>
      <c r="BP107" s="60"/>
      <c r="BQ107" s="72"/>
      <c r="BR107" s="72"/>
      <c r="BS107" s="72"/>
      <c r="BU107" s="72"/>
      <c r="BV107" s="72"/>
      <c r="BW107" s="72"/>
      <c r="BX107" s="72"/>
      <c r="BY107" s="72"/>
    </row>
    <row r="108" spans="1:78" ht="6.75" customHeight="1" x14ac:dyDescent="0.15">
      <c r="A108" s="8"/>
      <c r="B108" s="57"/>
      <c r="C108" s="58"/>
      <c r="D108" s="59"/>
      <c r="E108" s="86"/>
      <c r="F108" s="87"/>
      <c r="G108" s="87"/>
      <c r="H108" s="90"/>
      <c r="I108" s="90"/>
      <c r="J108" s="90"/>
      <c r="K108" s="90"/>
      <c r="L108" s="90"/>
      <c r="M108" s="90"/>
      <c r="N108" s="90"/>
      <c r="O108" s="90"/>
      <c r="P108" s="91"/>
      <c r="Q108" s="86"/>
      <c r="R108" s="87"/>
      <c r="S108" s="87"/>
      <c r="T108" s="90"/>
      <c r="U108" s="90"/>
      <c r="V108" s="90"/>
      <c r="W108" s="90"/>
      <c r="X108" s="90"/>
      <c r="Y108" s="90"/>
      <c r="Z108" s="90"/>
      <c r="AA108" s="90"/>
      <c r="AB108" s="91"/>
      <c r="AC108" s="86"/>
      <c r="AD108" s="87"/>
      <c r="AE108" s="87"/>
      <c r="AF108" s="90"/>
      <c r="AG108" s="90"/>
      <c r="AH108" s="90"/>
      <c r="AI108" s="90"/>
      <c r="AJ108" s="90"/>
      <c r="AK108" s="90"/>
      <c r="AL108" s="90"/>
      <c r="AM108" s="90"/>
      <c r="AN108" s="91"/>
      <c r="AO108" s="86"/>
      <c r="AP108" s="87"/>
      <c r="AQ108" s="87"/>
      <c r="AR108" s="90"/>
      <c r="AS108" s="90"/>
      <c r="AT108" s="90"/>
      <c r="AU108" s="90"/>
      <c r="AV108" s="90"/>
      <c r="AW108" s="90"/>
      <c r="AX108" s="90"/>
      <c r="AY108" s="90"/>
      <c r="AZ108" s="91"/>
      <c r="BA108" s="86"/>
      <c r="BB108" s="87"/>
      <c r="BC108" s="87"/>
      <c r="BD108" s="90"/>
      <c r="BE108" s="90"/>
      <c r="BF108" s="90"/>
      <c r="BG108" s="90"/>
      <c r="BH108" s="90"/>
      <c r="BI108" s="90"/>
      <c r="BJ108" s="90"/>
      <c r="BK108" s="90"/>
      <c r="BL108" s="91"/>
      <c r="BM108" s="9"/>
      <c r="BN108" s="42"/>
      <c r="BO108" s="23"/>
      <c r="BP108" s="60"/>
      <c r="BQ108" s="72"/>
      <c r="BR108" s="72"/>
      <c r="BS108" s="368" t="s">
        <v>57</v>
      </c>
      <c r="BT108" s="369"/>
      <c r="BU108" s="369"/>
      <c r="BV108" s="370"/>
      <c r="BW108" s="389" t="s">
        <v>55</v>
      </c>
      <c r="BX108" s="390"/>
      <c r="BY108" s="390"/>
      <c r="BZ108" s="391"/>
    </row>
    <row r="109" spans="1:78" ht="6.75" customHeight="1" x14ac:dyDescent="0.15">
      <c r="A109" s="8"/>
      <c r="B109" s="57"/>
      <c r="C109" s="58"/>
      <c r="D109" s="59"/>
      <c r="E109" s="86">
        <v>2</v>
      </c>
      <c r="F109" s="87"/>
      <c r="G109" s="87"/>
      <c r="H109" s="90">
        <v>68000</v>
      </c>
      <c r="I109" s="90"/>
      <c r="J109" s="90"/>
      <c r="K109" s="90"/>
      <c r="L109" s="90"/>
      <c r="M109" s="90"/>
      <c r="N109" s="90"/>
      <c r="O109" s="90"/>
      <c r="P109" s="91"/>
      <c r="Q109" s="86">
        <v>12</v>
      </c>
      <c r="R109" s="87"/>
      <c r="S109" s="87"/>
      <c r="T109" s="90">
        <v>150000</v>
      </c>
      <c r="U109" s="90"/>
      <c r="V109" s="90"/>
      <c r="W109" s="90"/>
      <c r="X109" s="90"/>
      <c r="Y109" s="90"/>
      <c r="Z109" s="90"/>
      <c r="AA109" s="90"/>
      <c r="AB109" s="91"/>
      <c r="AC109" s="86">
        <v>22</v>
      </c>
      <c r="AD109" s="87"/>
      <c r="AE109" s="87"/>
      <c r="AF109" s="90">
        <v>300000</v>
      </c>
      <c r="AG109" s="90"/>
      <c r="AH109" s="90"/>
      <c r="AI109" s="90"/>
      <c r="AJ109" s="90"/>
      <c r="AK109" s="90"/>
      <c r="AL109" s="90"/>
      <c r="AM109" s="90"/>
      <c r="AN109" s="91"/>
      <c r="AO109" s="86">
        <v>32</v>
      </c>
      <c r="AP109" s="87"/>
      <c r="AQ109" s="87"/>
      <c r="AR109" s="90">
        <v>560000</v>
      </c>
      <c r="AS109" s="90"/>
      <c r="AT109" s="90"/>
      <c r="AU109" s="90"/>
      <c r="AV109" s="90"/>
      <c r="AW109" s="90"/>
      <c r="AX109" s="90"/>
      <c r="AY109" s="90"/>
      <c r="AZ109" s="91"/>
      <c r="BA109" s="86">
        <v>42</v>
      </c>
      <c r="BB109" s="87"/>
      <c r="BC109" s="87"/>
      <c r="BD109" s="90">
        <v>930000</v>
      </c>
      <c r="BE109" s="90"/>
      <c r="BF109" s="90"/>
      <c r="BG109" s="90"/>
      <c r="BH109" s="90"/>
      <c r="BI109" s="90"/>
      <c r="BJ109" s="90"/>
      <c r="BK109" s="90"/>
      <c r="BL109" s="91"/>
      <c r="BM109" s="9"/>
      <c r="BN109" s="42"/>
      <c r="BO109" s="23"/>
      <c r="BP109" s="22"/>
      <c r="BQ109" s="72"/>
      <c r="BR109" s="72"/>
      <c r="BS109" s="371"/>
      <c r="BT109" s="224"/>
      <c r="BU109" s="224"/>
      <c r="BV109" s="372"/>
      <c r="BW109" s="392"/>
      <c r="BX109" s="393"/>
      <c r="BY109" s="393"/>
      <c r="BZ109" s="394"/>
    </row>
    <row r="110" spans="1:78" ht="6.75" customHeight="1" thickBot="1" x14ac:dyDescent="0.2">
      <c r="A110" s="8"/>
      <c r="B110" s="57"/>
      <c r="C110" s="58"/>
      <c r="D110" s="59"/>
      <c r="E110" s="86"/>
      <c r="F110" s="87"/>
      <c r="G110" s="87"/>
      <c r="H110" s="90"/>
      <c r="I110" s="90"/>
      <c r="J110" s="90"/>
      <c r="K110" s="90"/>
      <c r="L110" s="90"/>
      <c r="M110" s="90"/>
      <c r="N110" s="90"/>
      <c r="O110" s="90"/>
      <c r="P110" s="91"/>
      <c r="Q110" s="86"/>
      <c r="R110" s="87"/>
      <c r="S110" s="87"/>
      <c r="T110" s="90"/>
      <c r="U110" s="90"/>
      <c r="V110" s="90"/>
      <c r="W110" s="90"/>
      <c r="X110" s="90"/>
      <c r="Y110" s="90"/>
      <c r="Z110" s="90"/>
      <c r="AA110" s="90"/>
      <c r="AB110" s="91"/>
      <c r="AC110" s="86"/>
      <c r="AD110" s="87"/>
      <c r="AE110" s="87"/>
      <c r="AF110" s="90"/>
      <c r="AG110" s="90"/>
      <c r="AH110" s="90"/>
      <c r="AI110" s="90"/>
      <c r="AJ110" s="90"/>
      <c r="AK110" s="90"/>
      <c r="AL110" s="90"/>
      <c r="AM110" s="90"/>
      <c r="AN110" s="91"/>
      <c r="AO110" s="86"/>
      <c r="AP110" s="87"/>
      <c r="AQ110" s="87"/>
      <c r="AR110" s="90"/>
      <c r="AS110" s="90"/>
      <c r="AT110" s="90"/>
      <c r="AU110" s="90"/>
      <c r="AV110" s="90"/>
      <c r="AW110" s="90"/>
      <c r="AX110" s="90"/>
      <c r="AY110" s="90"/>
      <c r="AZ110" s="91"/>
      <c r="BA110" s="86"/>
      <c r="BB110" s="87"/>
      <c r="BC110" s="87"/>
      <c r="BD110" s="90"/>
      <c r="BE110" s="90"/>
      <c r="BF110" s="90"/>
      <c r="BG110" s="90"/>
      <c r="BH110" s="90"/>
      <c r="BI110" s="90"/>
      <c r="BJ110" s="90"/>
      <c r="BK110" s="90"/>
      <c r="BL110" s="91"/>
      <c r="BM110" s="9"/>
      <c r="BN110" s="42"/>
      <c r="BO110" s="23"/>
      <c r="BP110" s="22"/>
      <c r="BQ110" s="72"/>
      <c r="BR110" s="72"/>
      <c r="BS110" s="373"/>
      <c r="BT110" s="374"/>
      <c r="BU110" s="374"/>
      <c r="BV110" s="375"/>
      <c r="BW110" s="395"/>
      <c r="BX110" s="275"/>
      <c r="BY110" s="275"/>
      <c r="BZ110" s="396"/>
    </row>
    <row r="111" spans="1:78" ht="6.75" customHeight="1" x14ac:dyDescent="0.15">
      <c r="A111" s="8"/>
      <c r="B111" s="57"/>
      <c r="C111" s="58"/>
      <c r="D111" s="59"/>
      <c r="E111" s="86"/>
      <c r="F111" s="87"/>
      <c r="G111" s="87"/>
      <c r="H111" s="90"/>
      <c r="I111" s="90"/>
      <c r="J111" s="90"/>
      <c r="K111" s="90"/>
      <c r="L111" s="90"/>
      <c r="M111" s="90"/>
      <c r="N111" s="90"/>
      <c r="O111" s="90"/>
      <c r="P111" s="91"/>
      <c r="Q111" s="86"/>
      <c r="R111" s="87"/>
      <c r="S111" s="87"/>
      <c r="T111" s="90"/>
      <c r="U111" s="90"/>
      <c r="V111" s="90"/>
      <c r="W111" s="90"/>
      <c r="X111" s="90"/>
      <c r="Y111" s="90"/>
      <c r="Z111" s="90"/>
      <c r="AA111" s="90"/>
      <c r="AB111" s="91"/>
      <c r="AC111" s="86"/>
      <c r="AD111" s="87"/>
      <c r="AE111" s="87"/>
      <c r="AF111" s="90"/>
      <c r="AG111" s="90"/>
      <c r="AH111" s="90"/>
      <c r="AI111" s="90"/>
      <c r="AJ111" s="90"/>
      <c r="AK111" s="90"/>
      <c r="AL111" s="90"/>
      <c r="AM111" s="90"/>
      <c r="AN111" s="91"/>
      <c r="AO111" s="86"/>
      <c r="AP111" s="87"/>
      <c r="AQ111" s="87"/>
      <c r="AR111" s="90"/>
      <c r="AS111" s="90"/>
      <c r="AT111" s="90"/>
      <c r="AU111" s="90"/>
      <c r="AV111" s="90"/>
      <c r="AW111" s="90"/>
      <c r="AX111" s="90"/>
      <c r="AY111" s="90"/>
      <c r="AZ111" s="91"/>
      <c r="BA111" s="86"/>
      <c r="BB111" s="87"/>
      <c r="BC111" s="87"/>
      <c r="BD111" s="90"/>
      <c r="BE111" s="90"/>
      <c r="BF111" s="90"/>
      <c r="BG111" s="90"/>
      <c r="BH111" s="90"/>
      <c r="BI111" s="90"/>
      <c r="BJ111" s="90"/>
      <c r="BK111" s="90"/>
      <c r="BL111" s="91"/>
      <c r="BM111" s="9"/>
      <c r="BN111" s="42"/>
      <c r="BO111" s="23"/>
      <c r="BP111" s="22"/>
      <c r="BQ111" s="76"/>
      <c r="BR111" s="76"/>
      <c r="BS111" s="378" t="s">
        <v>54</v>
      </c>
      <c r="BT111" s="356" t="s">
        <v>52</v>
      </c>
      <c r="BU111" s="356" t="s">
        <v>53</v>
      </c>
      <c r="BV111" s="376" t="s">
        <v>58</v>
      </c>
      <c r="BW111" s="380" t="s">
        <v>52</v>
      </c>
      <c r="BX111" s="283" t="s">
        <v>53</v>
      </c>
      <c r="BY111" s="286" t="s">
        <v>59</v>
      </c>
      <c r="BZ111" s="379" t="s">
        <v>56</v>
      </c>
    </row>
    <row r="112" spans="1:78" ht="6.75" customHeight="1" x14ac:dyDescent="0.15">
      <c r="A112" s="8"/>
      <c r="B112" s="57"/>
      <c r="C112" s="58"/>
      <c r="D112" s="59"/>
      <c r="E112" s="86">
        <v>3</v>
      </c>
      <c r="F112" s="87"/>
      <c r="G112" s="87"/>
      <c r="H112" s="90">
        <v>78000</v>
      </c>
      <c r="I112" s="90"/>
      <c r="J112" s="90"/>
      <c r="K112" s="90"/>
      <c r="L112" s="90"/>
      <c r="M112" s="90"/>
      <c r="N112" s="90"/>
      <c r="O112" s="90"/>
      <c r="P112" s="91"/>
      <c r="Q112" s="86">
        <v>13</v>
      </c>
      <c r="R112" s="87"/>
      <c r="S112" s="87"/>
      <c r="T112" s="90">
        <v>160000</v>
      </c>
      <c r="U112" s="90"/>
      <c r="V112" s="90"/>
      <c r="W112" s="90"/>
      <c r="X112" s="90"/>
      <c r="Y112" s="90"/>
      <c r="Z112" s="90"/>
      <c r="AA112" s="90"/>
      <c r="AB112" s="91"/>
      <c r="AC112" s="86">
        <v>23</v>
      </c>
      <c r="AD112" s="87"/>
      <c r="AE112" s="87"/>
      <c r="AF112" s="90">
        <v>320000</v>
      </c>
      <c r="AG112" s="90"/>
      <c r="AH112" s="90"/>
      <c r="AI112" s="90"/>
      <c r="AJ112" s="90"/>
      <c r="AK112" s="90"/>
      <c r="AL112" s="90"/>
      <c r="AM112" s="90"/>
      <c r="AN112" s="91"/>
      <c r="AO112" s="86">
        <v>33</v>
      </c>
      <c r="AP112" s="87"/>
      <c r="AQ112" s="87"/>
      <c r="AR112" s="90">
        <v>590000</v>
      </c>
      <c r="AS112" s="90"/>
      <c r="AT112" s="90"/>
      <c r="AU112" s="90"/>
      <c r="AV112" s="90"/>
      <c r="AW112" s="90"/>
      <c r="AX112" s="90"/>
      <c r="AY112" s="90"/>
      <c r="AZ112" s="91"/>
      <c r="BA112" s="86">
        <v>43</v>
      </c>
      <c r="BB112" s="87"/>
      <c r="BC112" s="87"/>
      <c r="BD112" s="90">
        <v>980000</v>
      </c>
      <c r="BE112" s="90"/>
      <c r="BF112" s="90"/>
      <c r="BG112" s="90"/>
      <c r="BH112" s="90"/>
      <c r="BI112" s="90"/>
      <c r="BJ112" s="90"/>
      <c r="BK112" s="90"/>
      <c r="BL112" s="91"/>
      <c r="BM112" s="9"/>
      <c r="BN112" s="42"/>
      <c r="BO112" s="23"/>
      <c r="BP112" s="61"/>
      <c r="BQ112" s="76"/>
      <c r="BR112" s="76"/>
      <c r="BS112" s="350"/>
      <c r="BT112" s="283"/>
      <c r="BU112" s="283"/>
      <c r="BV112" s="377"/>
      <c r="BW112" s="380"/>
      <c r="BX112" s="283"/>
      <c r="BY112" s="287"/>
      <c r="BZ112" s="379"/>
    </row>
    <row r="113" spans="1:78" ht="6.75" customHeight="1" x14ac:dyDescent="0.15">
      <c r="A113" s="8"/>
      <c r="B113" s="57"/>
      <c r="C113" s="58"/>
      <c r="D113" s="59"/>
      <c r="E113" s="86"/>
      <c r="F113" s="87"/>
      <c r="G113" s="87"/>
      <c r="H113" s="90"/>
      <c r="I113" s="90"/>
      <c r="J113" s="90"/>
      <c r="K113" s="90"/>
      <c r="L113" s="90"/>
      <c r="M113" s="90"/>
      <c r="N113" s="90"/>
      <c r="O113" s="90"/>
      <c r="P113" s="91"/>
      <c r="Q113" s="86"/>
      <c r="R113" s="87"/>
      <c r="S113" s="87"/>
      <c r="T113" s="90"/>
      <c r="U113" s="90"/>
      <c r="V113" s="90"/>
      <c r="W113" s="90"/>
      <c r="X113" s="90"/>
      <c r="Y113" s="90"/>
      <c r="Z113" s="90"/>
      <c r="AA113" s="90"/>
      <c r="AB113" s="91"/>
      <c r="AC113" s="86"/>
      <c r="AD113" s="87"/>
      <c r="AE113" s="87"/>
      <c r="AF113" s="90"/>
      <c r="AG113" s="90"/>
      <c r="AH113" s="90"/>
      <c r="AI113" s="90"/>
      <c r="AJ113" s="90"/>
      <c r="AK113" s="90"/>
      <c r="AL113" s="90"/>
      <c r="AM113" s="90"/>
      <c r="AN113" s="91"/>
      <c r="AO113" s="86"/>
      <c r="AP113" s="87"/>
      <c r="AQ113" s="87"/>
      <c r="AR113" s="90"/>
      <c r="AS113" s="90"/>
      <c r="AT113" s="90"/>
      <c r="AU113" s="90"/>
      <c r="AV113" s="90"/>
      <c r="AW113" s="90"/>
      <c r="AX113" s="90"/>
      <c r="AY113" s="90"/>
      <c r="AZ113" s="91"/>
      <c r="BA113" s="86"/>
      <c r="BB113" s="87"/>
      <c r="BC113" s="87"/>
      <c r="BD113" s="90"/>
      <c r="BE113" s="90"/>
      <c r="BF113" s="90"/>
      <c r="BG113" s="90"/>
      <c r="BH113" s="90"/>
      <c r="BI113" s="90"/>
      <c r="BJ113" s="90"/>
      <c r="BK113" s="90"/>
      <c r="BL113" s="91"/>
      <c r="BM113" s="9"/>
      <c r="BN113" s="42"/>
      <c r="BO113" s="23"/>
      <c r="BP113" s="62"/>
      <c r="BQ113" s="72"/>
      <c r="BR113" s="72"/>
      <c r="BS113" s="350">
        <v>1</v>
      </c>
      <c r="BT113" s="354">
        <v>84.2</v>
      </c>
      <c r="BU113" s="354">
        <v>13.5</v>
      </c>
      <c r="BV113" s="360">
        <v>410000</v>
      </c>
      <c r="BW113" s="364">
        <f>IF(BT113&lt;&gt;"",BT113,BW111)</f>
        <v>84.2</v>
      </c>
      <c r="BX113" s="364">
        <f>IF(BU113&lt;&gt;"",BU113,BX111)</f>
        <v>13.5</v>
      </c>
      <c r="BY113" s="363">
        <f>IF(BV113&lt;&gt;"",BV113,BY111)</f>
        <v>410000</v>
      </c>
      <c r="BZ113" s="358" t="str">
        <f>IF(BT113&lt;&gt;"","確定","未定")</f>
        <v>確定</v>
      </c>
    </row>
    <row r="114" spans="1:78" ht="6.75" customHeight="1" x14ac:dyDescent="0.15">
      <c r="A114" s="8"/>
      <c r="B114" s="57"/>
      <c r="C114" s="58"/>
      <c r="D114" s="59"/>
      <c r="E114" s="86"/>
      <c r="F114" s="87"/>
      <c r="G114" s="87"/>
      <c r="H114" s="90"/>
      <c r="I114" s="90"/>
      <c r="J114" s="90"/>
      <c r="K114" s="90"/>
      <c r="L114" s="90"/>
      <c r="M114" s="90"/>
      <c r="N114" s="90"/>
      <c r="O114" s="90"/>
      <c r="P114" s="91"/>
      <c r="Q114" s="86"/>
      <c r="R114" s="87"/>
      <c r="S114" s="87"/>
      <c r="T114" s="90"/>
      <c r="U114" s="90"/>
      <c r="V114" s="90"/>
      <c r="W114" s="90"/>
      <c r="X114" s="90"/>
      <c r="Y114" s="90"/>
      <c r="Z114" s="90"/>
      <c r="AA114" s="90"/>
      <c r="AB114" s="91"/>
      <c r="AC114" s="86"/>
      <c r="AD114" s="87"/>
      <c r="AE114" s="87"/>
      <c r="AF114" s="90"/>
      <c r="AG114" s="90"/>
      <c r="AH114" s="90"/>
      <c r="AI114" s="90"/>
      <c r="AJ114" s="90"/>
      <c r="AK114" s="90"/>
      <c r="AL114" s="90"/>
      <c r="AM114" s="90"/>
      <c r="AN114" s="91"/>
      <c r="AO114" s="86"/>
      <c r="AP114" s="87"/>
      <c r="AQ114" s="87"/>
      <c r="AR114" s="90"/>
      <c r="AS114" s="90"/>
      <c r="AT114" s="90"/>
      <c r="AU114" s="90"/>
      <c r="AV114" s="90"/>
      <c r="AW114" s="90"/>
      <c r="AX114" s="90"/>
      <c r="AY114" s="90"/>
      <c r="AZ114" s="91"/>
      <c r="BA114" s="88"/>
      <c r="BB114" s="89"/>
      <c r="BC114" s="89"/>
      <c r="BD114" s="96"/>
      <c r="BE114" s="96"/>
      <c r="BF114" s="96"/>
      <c r="BG114" s="96"/>
      <c r="BH114" s="96"/>
      <c r="BI114" s="96"/>
      <c r="BJ114" s="96"/>
      <c r="BK114" s="96"/>
      <c r="BL114" s="97"/>
      <c r="BM114" s="9"/>
      <c r="BN114" s="42"/>
      <c r="BO114" s="23"/>
      <c r="BP114" s="22"/>
      <c r="BQ114" s="72"/>
      <c r="BR114" s="72"/>
      <c r="BS114" s="350"/>
      <c r="BT114" s="354"/>
      <c r="BU114" s="354"/>
      <c r="BV114" s="360"/>
      <c r="BW114" s="364"/>
      <c r="BX114" s="364"/>
      <c r="BY114" s="363"/>
      <c r="BZ114" s="366"/>
    </row>
    <row r="115" spans="1:78" ht="6.75" customHeight="1" x14ac:dyDescent="0.15">
      <c r="A115" s="8"/>
      <c r="B115" s="57"/>
      <c r="C115" s="58"/>
      <c r="D115" s="59"/>
      <c r="E115" s="86">
        <v>4</v>
      </c>
      <c r="F115" s="87"/>
      <c r="G115" s="87"/>
      <c r="H115" s="90">
        <v>88000</v>
      </c>
      <c r="I115" s="90"/>
      <c r="J115" s="90"/>
      <c r="K115" s="90"/>
      <c r="L115" s="90"/>
      <c r="M115" s="90"/>
      <c r="N115" s="90"/>
      <c r="O115" s="90"/>
      <c r="P115" s="91"/>
      <c r="Q115" s="86">
        <v>14</v>
      </c>
      <c r="R115" s="87"/>
      <c r="S115" s="87"/>
      <c r="T115" s="90">
        <v>170000</v>
      </c>
      <c r="U115" s="90"/>
      <c r="V115" s="90"/>
      <c r="W115" s="90"/>
      <c r="X115" s="90"/>
      <c r="Y115" s="90"/>
      <c r="Z115" s="90"/>
      <c r="AA115" s="90"/>
      <c r="AB115" s="91"/>
      <c r="AC115" s="86">
        <v>24</v>
      </c>
      <c r="AD115" s="87"/>
      <c r="AE115" s="87"/>
      <c r="AF115" s="90">
        <v>340000</v>
      </c>
      <c r="AG115" s="90"/>
      <c r="AH115" s="90"/>
      <c r="AI115" s="90"/>
      <c r="AJ115" s="90"/>
      <c r="AK115" s="90"/>
      <c r="AL115" s="90"/>
      <c r="AM115" s="90"/>
      <c r="AN115" s="91"/>
      <c r="AO115" s="86">
        <v>34</v>
      </c>
      <c r="AP115" s="87"/>
      <c r="AQ115" s="87"/>
      <c r="AR115" s="90">
        <v>620000</v>
      </c>
      <c r="AS115" s="90"/>
      <c r="AT115" s="90"/>
      <c r="AU115" s="90"/>
      <c r="AV115" s="90"/>
      <c r="AW115" s="90"/>
      <c r="AX115" s="90"/>
      <c r="AY115" s="90"/>
      <c r="AZ115" s="349"/>
      <c r="BA115" s="86">
        <v>44</v>
      </c>
      <c r="BB115" s="87"/>
      <c r="BC115" s="87"/>
      <c r="BD115" s="90">
        <v>1030000</v>
      </c>
      <c r="BE115" s="90"/>
      <c r="BF115" s="90"/>
      <c r="BG115" s="90"/>
      <c r="BH115" s="90"/>
      <c r="BI115" s="90"/>
      <c r="BJ115" s="90"/>
      <c r="BK115" s="90"/>
      <c r="BL115" s="91"/>
      <c r="BM115" s="9"/>
      <c r="BN115" s="42"/>
      <c r="BO115" s="23"/>
      <c r="BP115" s="22"/>
      <c r="BQ115" s="72"/>
      <c r="BR115" s="72"/>
      <c r="BS115" s="350">
        <v>2</v>
      </c>
      <c r="BT115" s="354">
        <v>84.2</v>
      </c>
      <c r="BU115" s="354">
        <v>14.98</v>
      </c>
      <c r="BV115" s="360">
        <v>410000</v>
      </c>
      <c r="BW115" s="364">
        <f>IF(BT115&lt;&gt;"",BT115,BW113)</f>
        <v>84.2</v>
      </c>
      <c r="BX115" s="364">
        <f>IF(BU115&lt;&gt;"",BU115,BX113)</f>
        <v>14.98</v>
      </c>
      <c r="BY115" s="363">
        <f>IF(BV115&lt;&gt;"",BV115,BY113)</f>
        <v>410000</v>
      </c>
      <c r="BZ115" s="358" t="str">
        <f>IF(BT115&lt;&gt;"","確定","未定")</f>
        <v>確定</v>
      </c>
    </row>
    <row r="116" spans="1:78" ht="6.75" customHeight="1" x14ac:dyDescent="0.15">
      <c r="A116" s="8"/>
      <c r="B116" s="57"/>
      <c r="C116" s="58"/>
      <c r="D116" s="59"/>
      <c r="E116" s="86"/>
      <c r="F116" s="87"/>
      <c r="G116" s="87"/>
      <c r="H116" s="90"/>
      <c r="I116" s="90"/>
      <c r="J116" s="90"/>
      <c r="K116" s="90"/>
      <c r="L116" s="90"/>
      <c r="M116" s="90"/>
      <c r="N116" s="90"/>
      <c r="O116" s="90"/>
      <c r="P116" s="91"/>
      <c r="Q116" s="86"/>
      <c r="R116" s="87"/>
      <c r="S116" s="87"/>
      <c r="T116" s="90"/>
      <c r="U116" s="90"/>
      <c r="V116" s="90"/>
      <c r="W116" s="90"/>
      <c r="X116" s="90"/>
      <c r="Y116" s="90"/>
      <c r="Z116" s="90"/>
      <c r="AA116" s="90"/>
      <c r="AB116" s="91"/>
      <c r="AC116" s="86"/>
      <c r="AD116" s="87"/>
      <c r="AE116" s="87"/>
      <c r="AF116" s="90"/>
      <c r="AG116" s="90"/>
      <c r="AH116" s="90"/>
      <c r="AI116" s="90"/>
      <c r="AJ116" s="90"/>
      <c r="AK116" s="90"/>
      <c r="AL116" s="90"/>
      <c r="AM116" s="90"/>
      <c r="AN116" s="91"/>
      <c r="AO116" s="86"/>
      <c r="AP116" s="87"/>
      <c r="AQ116" s="87"/>
      <c r="AR116" s="90"/>
      <c r="AS116" s="90"/>
      <c r="AT116" s="90"/>
      <c r="AU116" s="90"/>
      <c r="AV116" s="90"/>
      <c r="AW116" s="90"/>
      <c r="AX116" s="90"/>
      <c r="AY116" s="90"/>
      <c r="AZ116" s="349"/>
      <c r="BA116" s="86"/>
      <c r="BB116" s="87"/>
      <c r="BC116" s="87"/>
      <c r="BD116" s="90"/>
      <c r="BE116" s="90"/>
      <c r="BF116" s="90"/>
      <c r="BG116" s="90"/>
      <c r="BH116" s="90"/>
      <c r="BI116" s="90"/>
      <c r="BJ116" s="90"/>
      <c r="BK116" s="90"/>
      <c r="BL116" s="91"/>
      <c r="BM116" s="9"/>
      <c r="BN116" s="42"/>
      <c r="BO116" s="23"/>
      <c r="BP116" s="22"/>
      <c r="BQ116" s="77"/>
      <c r="BR116" s="77"/>
      <c r="BS116" s="350"/>
      <c r="BT116" s="354"/>
      <c r="BU116" s="354"/>
      <c r="BV116" s="360"/>
      <c r="BW116" s="364"/>
      <c r="BX116" s="364"/>
      <c r="BY116" s="363"/>
      <c r="BZ116" s="366"/>
    </row>
    <row r="117" spans="1:78" ht="6.75" customHeight="1" x14ac:dyDescent="0.15">
      <c r="A117" s="8"/>
      <c r="B117" s="57"/>
      <c r="C117" s="58"/>
      <c r="D117" s="59"/>
      <c r="E117" s="86"/>
      <c r="F117" s="87"/>
      <c r="G117" s="87"/>
      <c r="H117" s="90"/>
      <c r="I117" s="90"/>
      <c r="J117" s="90"/>
      <c r="K117" s="90"/>
      <c r="L117" s="90"/>
      <c r="M117" s="90"/>
      <c r="N117" s="90"/>
      <c r="O117" s="90"/>
      <c r="P117" s="91"/>
      <c r="Q117" s="86"/>
      <c r="R117" s="87"/>
      <c r="S117" s="87"/>
      <c r="T117" s="90"/>
      <c r="U117" s="90"/>
      <c r="V117" s="90"/>
      <c r="W117" s="90"/>
      <c r="X117" s="90"/>
      <c r="Y117" s="90"/>
      <c r="Z117" s="90"/>
      <c r="AA117" s="90"/>
      <c r="AB117" s="91"/>
      <c r="AC117" s="86"/>
      <c r="AD117" s="87"/>
      <c r="AE117" s="87"/>
      <c r="AF117" s="90"/>
      <c r="AG117" s="90"/>
      <c r="AH117" s="90"/>
      <c r="AI117" s="90"/>
      <c r="AJ117" s="90"/>
      <c r="AK117" s="90"/>
      <c r="AL117" s="90"/>
      <c r="AM117" s="90"/>
      <c r="AN117" s="91"/>
      <c r="AO117" s="86"/>
      <c r="AP117" s="87"/>
      <c r="AQ117" s="87"/>
      <c r="AR117" s="90"/>
      <c r="AS117" s="90"/>
      <c r="AT117" s="90"/>
      <c r="AU117" s="90"/>
      <c r="AV117" s="90"/>
      <c r="AW117" s="90"/>
      <c r="AX117" s="90"/>
      <c r="AY117" s="90"/>
      <c r="AZ117" s="349"/>
      <c r="BA117" s="86"/>
      <c r="BB117" s="87"/>
      <c r="BC117" s="87"/>
      <c r="BD117" s="90"/>
      <c r="BE117" s="90"/>
      <c r="BF117" s="90"/>
      <c r="BG117" s="90"/>
      <c r="BH117" s="90"/>
      <c r="BI117" s="90"/>
      <c r="BJ117" s="90"/>
      <c r="BK117" s="90"/>
      <c r="BL117" s="91"/>
      <c r="BM117" s="9"/>
      <c r="BN117" s="42"/>
      <c r="BO117" s="23"/>
      <c r="BP117" s="22"/>
      <c r="BQ117" s="78"/>
      <c r="BR117" s="78"/>
      <c r="BS117" s="350">
        <v>3</v>
      </c>
      <c r="BT117" s="354"/>
      <c r="BU117" s="354"/>
      <c r="BV117" s="360"/>
      <c r="BW117" s="364">
        <f>IF(BT117&lt;&gt;"",BT117,BW115)</f>
        <v>84.2</v>
      </c>
      <c r="BX117" s="364">
        <f>IF(BU117&lt;&gt;"",BU117,BX115)</f>
        <v>14.98</v>
      </c>
      <c r="BY117" s="363">
        <f>IF(BV117&lt;&gt;"",BV117,BY115)</f>
        <v>410000</v>
      </c>
      <c r="BZ117" s="358" t="str">
        <f>IF(BT117&lt;&gt;"","確定","未定")</f>
        <v>未定</v>
      </c>
    </row>
    <row r="118" spans="1:78" ht="6.75" customHeight="1" x14ac:dyDescent="0.15">
      <c r="A118" s="8"/>
      <c r="B118" s="57"/>
      <c r="C118" s="58"/>
      <c r="D118" s="59"/>
      <c r="E118" s="86">
        <v>5</v>
      </c>
      <c r="F118" s="87"/>
      <c r="G118" s="87"/>
      <c r="H118" s="90">
        <v>98000</v>
      </c>
      <c r="I118" s="90"/>
      <c r="J118" s="90"/>
      <c r="K118" s="90"/>
      <c r="L118" s="90"/>
      <c r="M118" s="90"/>
      <c r="N118" s="90"/>
      <c r="O118" s="90"/>
      <c r="P118" s="91"/>
      <c r="Q118" s="86">
        <v>15</v>
      </c>
      <c r="R118" s="87"/>
      <c r="S118" s="87"/>
      <c r="T118" s="90">
        <v>180000</v>
      </c>
      <c r="U118" s="90"/>
      <c r="V118" s="90"/>
      <c r="W118" s="90"/>
      <c r="X118" s="90"/>
      <c r="Y118" s="90"/>
      <c r="Z118" s="90"/>
      <c r="AA118" s="90"/>
      <c r="AB118" s="91"/>
      <c r="AC118" s="86">
        <v>25</v>
      </c>
      <c r="AD118" s="87"/>
      <c r="AE118" s="87"/>
      <c r="AF118" s="90">
        <v>360000</v>
      </c>
      <c r="AG118" s="90"/>
      <c r="AH118" s="90"/>
      <c r="AI118" s="90"/>
      <c r="AJ118" s="90"/>
      <c r="AK118" s="90"/>
      <c r="AL118" s="90"/>
      <c r="AM118" s="90"/>
      <c r="AN118" s="91"/>
      <c r="AO118" s="86">
        <v>35</v>
      </c>
      <c r="AP118" s="87"/>
      <c r="AQ118" s="87"/>
      <c r="AR118" s="90">
        <v>650000</v>
      </c>
      <c r="AS118" s="90"/>
      <c r="AT118" s="90"/>
      <c r="AU118" s="90"/>
      <c r="AV118" s="90"/>
      <c r="AW118" s="90"/>
      <c r="AX118" s="90"/>
      <c r="AY118" s="90"/>
      <c r="AZ118" s="349"/>
      <c r="BA118" s="86">
        <v>45</v>
      </c>
      <c r="BB118" s="87"/>
      <c r="BC118" s="87"/>
      <c r="BD118" s="90">
        <v>1090000</v>
      </c>
      <c r="BE118" s="90"/>
      <c r="BF118" s="90"/>
      <c r="BG118" s="90"/>
      <c r="BH118" s="90"/>
      <c r="BI118" s="90"/>
      <c r="BJ118" s="90"/>
      <c r="BK118" s="90"/>
      <c r="BL118" s="91"/>
      <c r="BM118" s="9"/>
      <c r="BN118" s="42"/>
      <c r="BO118" s="23"/>
      <c r="BP118" s="22"/>
      <c r="BQ118" s="72"/>
      <c r="BR118" s="72"/>
      <c r="BS118" s="350"/>
      <c r="BT118" s="354"/>
      <c r="BU118" s="354"/>
      <c r="BV118" s="360"/>
      <c r="BW118" s="364"/>
      <c r="BX118" s="364"/>
      <c r="BY118" s="363"/>
      <c r="BZ118" s="366"/>
    </row>
    <row r="119" spans="1:78" ht="6.75" customHeight="1" x14ac:dyDescent="0.15">
      <c r="A119" s="8"/>
      <c r="B119" s="57"/>
      <c r="C119" s="58"/>
      <c r="D119" s="59"/>
      <c r="E119" s="86"/>
      <c r="F119" s="87"/>
      <c r="G119" s="87"/>
      <c r="H119" s="90"/>
      <c r="I119" s="90"/>
      <c r="J119" s="90"/>
      <c r="K119" s="90"/>
      <c r="L119" s="90"/>
      <c r="M119" s="90"/>
      <c r="N119" s="90"/>
      <c r="O119" s="90"/>
      <c r="P119" s="91"/>
      <c r="Q119" s="86"/>
      <c r="R119" s="87"/>
      <c r="S119" s="87"/>
      <c r="T119" s="90"/>
      <c r="U119" s="90"/>
      <c r="V119" s="90"/>
      <c r="W119" s="90"/>
      <c r="X119" s="90"/>
      <c r="Y119" s="90"/>
      <c r="Z119" s="90"/>
      <c r="AA119" s="90"/>
      <c r="AB119" s="91"/>
      <c r="AC119" s="86"/>
      <c r="AD119" s="87"/>
      <c r="AE119" s="87"/>
      <c r="AF119" s="90"/>
      <c r="AG119" s="90"/>
      <c r="AH119" s="90"/>
      <c r="AI119" s="90"/>
      <c r="AJ119" s="90"/>
      <c r="AK119" s="90"/>
      <c r="AL119" s="90"/>
      <c r="AM119" s="90"/>
      <c r="AN119" s="91"/>
      <c r="AO119" s="86"/>
      <c r="AP119" s="87"/>
      <c r="AQ119" s="87"/>
      <c r="AR119" s="90"/>
      <c r="AS119" s="90"/>
      <c r="AT119" s="90"/>
      <c r="AU119" s="90"/>
      <c r="AV119" s="90"/>
      <c r="AW119" s="90"/>
      <c r="AX119" s="90"/>
      <c r="AY119" s="90"/>
      <c r="AZ119" s="349"/>
      <c r="BA119" s="86"/>
      <c r="BB119" s="87"/>
      <c r="BC119" s="87"/>
      <c r="BD119" s="90"/>
      <c r="BE119" s="90"/>
      <c r="BF119" s="90"/>
      <c r="BG119" s="90"/>
      <c r="BH119" s="90"/>
      <c r="BI119" s="90"/>
      <c r="BJ119" s="90"/>
      <c r="BK119" s="90"/>
      <c r="BL119" s="91"/>
      <c r="BM119" s="9"/>
      <c r="BN119" s="42"/>
      <c r="BO119" s="23"/>
      <c r="BP119" s="22"/>
      <c r="BQ119" s="72"/>
      <c r="BR119" s="72"/>
      <c r="BS119" s="350">
        <v>4</v>
      </c>
      <c r="BT119" s="354"/>
      <c r="BU119" s="354"/>
      <c r="BV119" s="360"/>
      <c r="BW119" s="364">
        <f>IF(BT119&lt;&gt;"",BT119,BW117)</f>
        <v>84.2</v>
      </c>
      <c r="BX119" s="364">
        <f>IF(BU119&lt;&gt;"",BU119,BX117)</f>
        <v>14.98</v>
      </c>
      <c r="BY119" s="363">
        <f>IF(BV119&lt;&gt;"",BV119,BY117)</f>
        <v>410000</v>
      </c>
      <c r="BZ119" s="358" t="str">
        <f>IF(BT119&lt;&gt;"","確定","未定")</f>
        <v>未定</v>
      </c>
    </row>
    <row r="120" spans="1:78" ht="6.75" customHeight="1" x14ac:dyDescent="0.15">
      <c r="A120" s="8"/>
      <c r="B120" s="57"/>
      <c r="C120" s="58"/>
      <c r="D120" s="59"/>
      <c r="E120" s="86"/>
      <c r="F120" s="87"/>
      <c r="G120" s="87"/>
      <c r="H120" s="90"/>
      <c r="I120" s="90"/>
      <c r="J120" s="90"/>
      <c r="K120" s="90"/>
      <c r="L120" s="90"/>
      <c r="M120" s="90"/>
      <c r="N120" s="90"/>
      <c r="O120" s="90"/>
      <c r="P120" s="91"/>
      <c r="Q120" s="86"/>
      <c r="R120" s="87"/>
      <c r="S120" s="87"/>
      <c r="T120" s="90"/>
      <c r="U120" s="90"/>
      <c r="V120" s="90"/>
      <c r="W120" s="90"/>
      <c r="X120" s="90"/>
      <c r="Y120" s="90"/>
      <c r="Z120" s="90"/>
      <c r="AA120" s="90"/>
      <c r="AB120" s="91"/>
      <c r="AC120" s="86"/>
      <c r="AD120" s="87"/>
      <c r="AE120" s="87"/>
      <c r="AF120" s="90"/>
      <c r="AG120" s="90"/>
      <c r="AH120" s="90"/>
      <c r="AI120" s="90"/>
      <c r="AJ120" s="90"/>
      <c r="AK120" s="90"/>
      <c r="AL120" s="90"/>
      <c r="AM120" s="90"/>
      <c r="AN120" s="91"/>
      <c r="AO120" s="86"/>
      <c r="AP120" s="87"/>
      <c r="AQ120" s="87"/>
      <c r="AR120" s="90"/>
      <c r="AS120" s="90"/>
      <c r="AT120" s="90"/>
      <c r="AU120" s="90"/>
      <c r="AV120" s="90"/>
      <c r="AW120" s="90"/>
      <c r="AX120" s="90"/>
      <c r="AY120" s="90"/>
      <c r="AZ120" s="349"/>
      <c r="BA120" s="88"/>
      <c r="BB120" s="89"/>
      <c r="BC120" s="89"/>
      <c r="BD120" s="96"/>
      <c r="BE120" s="96"/>
      <c r="BF120" s="96"/>
      <c r="BG120" s="96"/>
      <c r="BH120" s="96"/>
      <c r="BI120" s="96"/>
      <c r="BJ120" s="96"/>
      <c r="BK120" s="96"/>
      <c r="BL120" s="97"/>
      <c r="BM120" s="9"/>
      <c r="BN120" s="42"/>
      <c r="BO120" s="23"/>
      <c r="BP120" s="22"/>
      <c r="BQ120" s="72"/>
      <c r="BR120" s="72"/>
      <c r="BS120" s="350"/>
      <c r="BT120" s="354"/>
      <c r="BU120" s="354"/>
      <c r="BV120" s="360"/>
      <c r="BW120" s="364"/>
      <c r="BX120" s="364"/>
      <c r="BY120" s="363"/>
      <c r="BZ120" s="366"/>
    </row>
    <row r="121" spans="1:78" ht="6.75" customHeight="1" x14ac:dyDescent="0.15">
      <c r="A121" s="8"/>
      <c r="B121" s="57"/>
      <c r="C121" s="58"/>
      <c r="D121" s="59"/>
      <c r="E121" s="86">
        <v>6</v>
      </c>
      <c r="F121" s="87"/>
      <c r="G121" s="87"/>
      <c r="H121" s="90">
        <v>104000</v>
      </c>
      <c r="I121" s="90"/>
      <c r="J121" s="90"/>
      <c r="K121" s="90"/>
      <c r="L121" s="90"/>
      <c r="M121" s="90"/>
      <c r="N121" s="90"/>
      <c r="O121" s="90"/>
      <c r="P121" s="91"/>
      <c r="Q121" s="86">
        <v>16</v>
      </c>
      <c r="R121" s="87"/>
      <c r="S121" s="87"/>
      <c r="T121" s="90">
        <v>190000</v>
      </c>
      <c r="U121" s="90"/>
      <c r="V121" s="90"/>
      <c r="W121" s="90"/>
      <c r="X121" s="90"/>
      <c r="Y121" s="90"/>
      <c r="Z121" s="90"/>
      <c r="AA121" s="90"/>
      <c r="AB121" s="91"/>
      <c r="AC121" s="86">
        <v>26</v>
      </c>
      <c r="AD121" s="87"/>
      <c r="AE121" s="87"/>
      <c r="AF121" s="90">
        <v>380000</v>
      </c>
      <c r="AG121" s="90"/>
      <c r="AH121" s="90"/>
      <c r="AI121" s="90"/>
      <c r="AJ121" s="90"/>
      <c r="AK121" s="90"/>
      <c r="AL121" s="90"/>
      <c r="AM121" s="90"/>
      <c r="AN121" s="91"/>
      <c r="AO121" s="86">
        <v>36</v>
      </c>
      <c r="AP121" s="87"/>
      <c r="AQ121" s="87"/>
      <c r="AR121" s="90">
        <v>680000</v>
      </c>
      <c r="AS121" s="90"/>
      <c r="AT121" s="90"/>
      <c r="AU121" s="90"/>
      <c r="AV121" s="90"/>
      <c r="AW121" s="90"/>
      <c r="AX121" s="90"/>
      <c r="AY121" s="90"/>
      <c r="AZ121" s="349"/>
      <c r="BA121" s="86">
        <v>46</v>
      </c>
      <c r="BB121" s="87"/>
      <c r="BC121" s="87"/>
      <c r="BD121" s="90">
        <v>1150000</v>
      </c>
      <c r="BE121" s="90"/>
      <c r="BF121" s="90"/>
      <c r="BG121" s="90"/>
      <c r="BH121" s="90"/>
      <c r="BI121" s="90"/>
      <c r="BJ121" s="90"/>
      <c r="BK121" s="90"/>
      <c r="BL121" s="91"/>
      <c r="BM121" s="9"/>
      <c r="BN121" s="42"/>
      <c r="BO121" s="23"/>
      <c r="BP121" s="22"/>
      <c r="BQ121" s="72"/>
      <c r="BR121" s="72"/>
      <c r="BS121" s="350">
        <v>5</v>
      </c>
      <c r="BT121" s="354">
        <v>93.2</v>
      </c>
      <c r="BU121" s="354">
        <v>16</v>
      </c>
      <c r="BV121" s="360">
        <v>410000</v>
      </c>
      <c r="BW121" s="364">
        <f>IF(BT121&lt;&gt;"",BT121,BW119)</f>
        <v>93.2</v>
      </c>
      <c r="BX121" s="364">
        <f>IF(BU121&lt;&gt;"",BU121,BX119)</f>
        <v>16</v>
      </c>
      <c r="BY121" s="363">
        <f>IF(BV121&lt;&gt;"",BV121,BY119)</f>
        <v>410000</v>
      </c>
      <c r="BZ121" s="358" t="str">
        <f>IF(BT121&lt;&gt;"","確定","未定")</f>
        <v>確定</v>
      </c>
    </row>
    <row r="122" spans="1:78" ht="6.75" customHeight="1" x14ac:dyDescent="0.15">
      <c r="A122" s="8"/>
      <c r="B122" s="57"/>
      <c r="C122" s="58"/>
      <c r="D122" s="59"/>
      <c r="E122" s="86"/>
      <c r="F122" s="87"/>
      <c r="G122" s="87"/>
      <c r="H122" s="90"/>
      <c r="I122" s="90"/>
      <c r="J122" s="90"/>
      <c r="K122" s="90"/>
      <c r="L122" s="90"/>
      <c r="M122" s="90"/>
      <c r="N122" s="90"/>
      <c r="O122" s="90"/>
      <c r="P122" s="91"/>
      <c r="Q122" s="86"/>
      <c r="R122" s="87"/>
      <c r="S122" s="87"/>
      <c r="T122" s="90"/>
      <c r="U122" s="90"/>
      <c r="V122" s="90"/>
      <c r="W122" s="90"/>
      <c r="X122" s="90"/>
      <c r="Y122" s="90"/>
      <c r="Z122" s="90"/>
      <c r="AA122" s="90"/>
      <c r="AB122" s="91"/>
      <c r="AC122" s="86"/>
      <c r="AD122" s="87"/>
      <c r="AE122" s="87"/>
      <c r="AF122" s="90"/>
      <c r="AG122" s="90"/>
      <c r="AH122" s="90"/>
      <c r="AI122" s="90"/>
      <c r="AJ122" s="90"/>
      <c r="AK122" s="90"/>
      <c r="AL122" s="90"/>
      <c r="AM122" s="90"/>
      <c r="AN122" s="91"/>
      <c r="AO122" s="86"/>
      <c r="AP122" s="87"/>
      <c r="AQ122" s="87"/>
      <c r="AR122" s="90"/>
      <c r="AS122" s="90"/>
      <c r="AT122" s="90"/>
      <c r="AU122" s="90"/>
      <c r="AV122" s="90"/>
      <c r="AW122" s="90"/>
      <c r="AX122" s="90"/>
      <c r="AY122" s="90"/>
      <c r="AZ122" s="349"/>
      <c r="BA122" s="86"/>
      <c r="BB122" s="87"/>
      <c r="BC122" s="87"/>
      <c r="BD122" s="90"/>
      <c r="BE122" s="90"/>
      <c r="BF122" s="90"/>
      <c r="BG122" s="90"/>
      <c r="BH122" s="90"/>
      <c r="BI122" s="90"/>
      <c r="BJ122" s="90"/>
      <c r="BK122" s="90"/>
      <c r="BL122" s="91"/>
      <c r="BM122" s="9"/>
      <c r="BN122" s="44"/>
      <c r="BO122" s="45"/>
      <c r="BP122" s="22"/>
      <c r="BQ122" s="72"/>
      <c r="BR122" s="72"/>
      <c r="BS122" s="350"/>
      <c r="BT122" s="354"/>
      <c r="BU122" s="354"/>
      <c r="BV122" s="360"/>
      <c r="BW122" s="364"/>
      <c r="BX122" s="364"/>
      <c r="BY122" s="363"/>
      <c r="BZ122" s="366"/>
    </row>
    <row r="123" spans="1:78" ht="6.75" customHeight="1" x14ac:dyDescent="0.15">
      <c r="A123" s="8"/>
      <c r="B123" s="57"/>
      <c r="C123" s="58"/>
      <c r="D123" s="59"/>
      <c r="E123" s="86"/>
      <c r="F123" s="87"/>
      <c r="G123" s="87"/>
      <c r="H123" s="90"/>
      <c r="I123" s="90"/>
      <c r="J123" s="90"/>
      <c r="K123" s="90"/>
      <c r="L123" s="90"/>
      <c r="M123" s="90"/>
      <c r="N123" s="90"/>
      <c r="O123" s="90"/>
      <c r="P123" s="91"/>
      <c r="Q123" s="86"/>
      <c r="R123" s="87"/>
      <c r="S123" s="87"/>
      <c r="T123" s="90"/>
      <c r="U123" s="90"/>
      <c r="V123" s="90"/>
      <c r="W123" s="90"/>
      <c r="X123" s="90"/>
      <c r="Y123" s="90"/>
      <c r="Z123" s="90"/>
      <c r="AA123" s="90"/>
      <c r="AB123" s="91"/>
      <c r="AC123" s="86"/>
      <c r="AD123" s="87"/>
      <c r="AE123" s="87"/>
      <c r="AF123" s="90"/>
      <c r="AG123" s="90"/>
      <c r="AH123" s="90"/>
      <c r="AI123" s="90"/>
      <c r="AJ123" s="90"/>
      <c r="AK123" s="90"/>
      <c r="AL123" s="90"/>
      <c r="AM123" s="90"/>
      <c r="AN123" s="91"/>
      <c r="AO123" s="86"/>
      <c r="AP123" s="87"/>
      <c r="AQ123" s="87"/>
      <c r="AR123" s="90"/>
      <c r="AS123" s="90"/>
      <c r="AT123" s="90"/>
      <c r="AU123" s="90"/>
      <c r="AV123" s="90"/>
      <c r="AW123" s="90"/>
      <c r="AX123" s="90"/>
      <c r="AY123" s="90"/>
      <c r="AZ123" s="349"/>
      <c r="BA123" s="88"/>
      <c r="BB123" s="89"/>
      <c r="BC123" s="89"/>
      <c r="BD123" s="96"/>
      <c r="BE123" s="96"/>
      <c r="BF123" s="96"/>
      <c r="BG123" s="96"/>
      <c r="BH123" s="96"/>
      <c r="BI123" s="96"/>
      <c r="BJ123" s="96"/>
      <c r="BK123" s="96"/>
      <c r="BL123" s="97"/>
      <c r="BM123" s="9"/>
      <c r="BN123" s="44"/>
      <c r="BO123" s="45"/>
      <c r="BP123" s="22"/>
      <c r="BQ123" s="72"/>
      <c r="BR123" s="72"/>
      <c r="BS123" s="350">
        <v>6</v>
      </c>
      <c r="BT123" s="357">
        <v>93.2</v>
      </c>
      <c r="BU123" s="357">
        <v>15.92</v>
      </c>
      <c r="BV123" s="361">
        <v>380000</v>
      </c>
      <c r="BW123" s="364">
        <f>IF(BT123&lt;&gt;"",BT123,BW121)</f>
        <v>93.2</v>
      </c>
      <c r="BX123" s="364">
        <f>IF(BU123&lt;&gt;"",BU123,BX121)</f>
        <v>15.92</v>
      </c>
      <c r="BY123" s="363">
        <f>IF(BV123&lt;&gt;"",BV123,BY121)</f>
        <v>380000</v>
      </c>
      <c r="BZ123" s="358" t="str">
        <f>IF(BT123&lt;&gt;"","確定","未定")</f>
        <v>確定</v>
      </c>
    </row>
    <row r="124" spans="1:78" ht="6.75" customHeight="1" x14ac:dyDescent="0.15">
      <c r="A124" s="8"/>
      <c r="B124" s="57"/>
      <c r="C124" s="58"/>
      <c r="D124" s="59"/>
      <c r="E124" s="86">
        <v>7</v>
      </c>
      <c r="F124" s="87"/>
      <c r="G124" s="87"/>
      <c r="H124" s="90">
        <v>110000</v>
      </c>
      <c r="I124" s="90"/>
      <c r="J124" s="90"/>
      <c r="K124" s="90"/>
      <c r="L124" s="90"/>
      <c r="M124" s="90"/>
      <c r="N124" s="90"/>
      <c r="O124" s="90"/>
      <c r="P124" s="91"/>
      <c r="Q124" s="86">
        <v>17</v>
      </c>
      <c r="R124" s="87"/>
      <c r="S124" s="87"/>
      <c r="T124" s="90">
        <v>200000</v>
      </c>
      <c r="U124" s="90"/>
      <c r="V124" s="90"/>
      <c r="W124" s="90"/>
      <c r="X124" s="90"/>
      <c r="Y124" s="90"/>
      <c r="Z124" s="90"/>
      <c r="AA124" s="90"/>
      <c r="AB124" s="91"/>
      <c r="AC124" s="86">
        <v>27</v>
      </c>
      <c r="AD124" s="87"/>
      <c r="AE124" s="87"/>
      <c r="AF124" s="90">
        <v>410000</v>
      </c>
      <c r="AG124" s="90"/>
      <c r="AH124" s="90"/>
      <c r="AI124" s="90"/>
      <c r="AJ124" s="90"/>
      <c r="AK124" s="90"/>
      <c r="AL124" s="90"/>
      <c r="AM124" s="90"/>
      <c r="AN124" s="91"/>
      <c r="AO124" s="86">
        <v>37</v>
      </c>
      <c r="AP124" s="87"/>
      <c r="AQ124" s="87"/>
      <c r="AR124" s="90">
        <v>710000</v>
      </c>
      <c r="AS124" s="90"/>
      <c r="AT124" s="90"/>
      <c r="AU124" s="90"/>
      <c r="AV124" s="90"/>
      <c r="AW124" s="90"/>
      <c r="AX124" s="90"/>
      <c r="AY124" s="90"/>
      <c r="AZ124" s="349"/>
      <c r="BA124" s="86">
        <v>47</v>
      </c>
      <c r="BB124" s="87"/>
      <c r="BC124" s="87"/>
      <c r="BD124" s="90">
        <v>1210000</v>
      </c>
      <c r="BE124" s="90"/>
      <c r="BF124" s="90"/>
      <c r="BG124" s="90"/>
      <c r="BH124" s="90"/>
      <c r="BI124" s="90"/>
      <c r="BJ124" s="90"/>
      <c r="BK124" s="90"/>
      <c r="BL124" s="91"/>
      <c r="BM124" s="9"/>
      <c r="BN124" s="44"/>
      <c r="BO124" s="45"/>
      <c r="BP124" s="22"/>
      <c r="BQ124" s="72"/>
      <c r="BR124" s="72"/>
      <c r="BS124" s="350"/>
      <c r="BT124" s="357"/>
      <c r="BU124" s="357"/>
      <c r="BV124" s="361"/>
      <c r="BW124" s="364"/>
      <c r="BX124" s="364"/>
      <c r="BY124" s="363"/>
      <c r="BZ124" s="366"/>
    </row>
    <row r="125" spans="1:78" ht="6.75" customHeight="1" x14ac:dyDescent="0.15">
      <c r="A125" s="8"/>
      <c r="B125" s="57"/>
      <c r="C125" s="58"/>
      <c r="D125" s="59"/>
      <c r="E125" s="86"/>
      <c r="F125" s="87"/>
      <c r="G125" s="87"/>
      <c r="H125" s="90"/>
      <c r="I125" s="90"/>
      <c r="J125" s="90"/>
      <c r="K125" s="90"/>
      <c r="L125" s="90"/>
      <c r="M125" s="90"/>
      <c r="N125" s="90"/>
      <c r="O125" s="90"/>
      <c r="P125" s="91"/>
      <c r="Q125" s="86"/>
      <c r="R125" s="87"/>
      <c r="S125" s="87"/>
      <c r="T125" s="90"/>
      <c r="U125" s="90"/>
      <c r="V125" s="90"/>
      <c r="W125" s="90"/>
      <c r="X125" s="90"/>
      <c r="Y125" s="90"/>
      <c r="Z125" s="90"/>
      <c r="AA125" s="90"/>
      <c r="AB125" s="91"/>
      <c r="AC125" s="86"/>
      <c r="AD125" s="87"/>
      <c r="AE125" s="87"/>
      <c r="AF125" s="90"/>
      <c r="AG125" s="90"/>
      <c r="AH125" s="90"/>
      <c r="AI125" s="90"/>
      <c r="AJ125" s="90"/>
      <c r="AK125" s="90"/>
      <c r="AL125" s="90"/>
      <c r="AM125" s="90"/>
      <c r="AN125" s="91"/>
      <c r="AO125" s="86"/>
      <c r="AP125" s="87"/>
      <c r="AQ125" s="87"/>
      <c r="AR125" s="90"/>
      <c r="AS125" s="90"/>
      <c r="AT125" s="90"/>
      <c r="AU125" s="90"/>
      <c r="AV125" s="90"/>
      <c r="AW125" s="90"/>
      <c r="AX125" s="90"/>
      <c r="AY125" s="90"/>
      <c r="AZ125" s="349"/>
      <c r="BA125" s="86"/>
      <c r="BB125" s="87"/>
      <c r="BC125" s="87"/>
      <c r="BD125" s="90"/>
      <c r="BE125" s="90"/>
      <c r="BF125" s="90"/>
      <c r="BG125" s="90"/>
      <c r="BH125" s="90"/>
      <c r="BI125" s="90"/>
      <c r="BJ125" s="90"/>
      <c r="BK125" s="90"/>
      <c r="BL125" s="91"/>
      <c r="BM125" s="9"/>
      <c r="BN125" s="44"/>
      <c r="BO125" s="45"/>
      <c r="BP125" s="22"/>
      <c r="BQ125" s="72"/>
      <c r="BR125" s="72"/>
      <c r="BS125" s="350">
        <v>7</v>
      </c>
      <c r="BT125" s="354">
        <v>93.2</v>
      </c>
      <c r="BU125" s="354">
        <v>16.079999999999998</v>
      </c>
      <c r="BV125" s="360">
        <v>380000</v>
      </c>
      <c r="BW125" s="364">
        <f>IF(BT125&lt;&gt;"",BT125,BW123)</f>
        <v>93.2</v>
      </c>
      <c r="BX125" s="364">
        <f>IF(BU125&lt;&gt;"",BU125,BX123)</f>
        <v>16.079999999999998</v>
      </c>
      <c r="BY125" s="363">
        <f>IF(BV125&lt;&gt;"",BV125,BY123)</f>
        <v>380000</v>
      </c>
      <c r="BZ125" s="358" t="str">
        <f>IF(BT125&lt;&gt;"","確定","未定")</f>
        <v>確定</v>
      </c>
    </row>
    <row r="126" spans="1:78" ht="6.75" customHeight="1" x14ac:dyDescent="0.15">
      <c r="A126" s="8"/>
      <c r="B126" s="57"/>
      <c r="C126" s="58"/>
      <c r="D126" s="59"/>
      <c r="E126" s="86"/>
      <c r="F126" s="87"/>
      <c r="G126" s="87"/>
      <c r="H126" s="90"/>
      <c r="I126" s="90"/>
      <c r="J126" s="90"/>
      <c r="K126" s="90"/>
      <c r="L126" s="90"/>
      <c r="M126" s="90"/>
      <c r="N126" s="90"/>
      <c r="O126" s="90"/>
      <c r="P126" s="91"/>
      <c r="Q126" s="86"/>
      <c r="R126" s="87"/>
      <c r="S126" s="87"/>
      <c r="T126" s="90"/>
      <c r="U126" s="90"/>
      <c r="V126" s="90"/>
      <c r="W126" s="90"/>
      <c r="X126" s="90"/>
      <c r="Y126" s="90"/>
      <c r="Z126" s="90"/>
      <c r="AA126" s="90"/>
      <c r="AB126" s="91"/>
      <c r="AC126" s="86"/>
      <c r="AD126" s="87"/>
      <c r="AE126" s="87"/>
      <c r="AF126" s="90"/>
      <c r="AG126" s="90"/>
      <c r="AH126" s="90"/>
      <c r="AI126" s="90"/>
      <c r="AJ126" s="90"/>
      <c r="AK126" s="90"/>
      <c r="AL126" s="90"/>
      <c r="AM126" s="90"/>
      <c r="AN126" s="91"/>
      <c r="AO126" s="86"/>
      <c r="AP126" s="87"/>
      <c r="AQ126" s="87"/>
      <c r="AR126" s="90"/>
      <c r="AS126" s="90"/>
      <c r="AT126" s="90"/>
      <c r="AU126" s="90"/>
      <c r="AV126" s="90"/>
      <c r="AW126" s="90"/>
      <c r="AX126" s="90"/>
      <c r="AY126" s="90"/>
      <c r="AZ126" s="349"/>
      <c r="BA126" s="86"/>
      <c r="BB126" s="87"/>
      <c r="BC126" s="87"/>
      <c r="BD126" s="90"/>
      <c r="BE126" s="90"/>
      <c r="BF126" s="90"/>
      <c r="BG126" s="90"/>
      <c r="BH126" s="90"/>
      <c r="BI126" s="90"/>
      <c r="BJ126" s="90"/>
      <c r="BK126" s="90"/>
      <c r="BL126" s="91"/>
      <c r="BM126" s="9"/>
      <c r="BN126" s="46"/>
      <c r="BO126" s="37"/>
      <c r="BP126" s="22"/>
      <c r="BQ126" s="72"/>
      <c r="BR126" s="72"/>
      <c r="BS126" s="350"/>
      <c r="BT126" s="354"/>
      <c r="BU126" s="354"/>
      <c r="BV126" s="360"/>
      <c r="BW126" s="364"/>
      <c r="BX126" s="364"/>
      <c r="BY126" s="363"/>
      <c r="BZ126" s="366"/>
    </row>
    <row r="127" spans="1:78" ht="6.75" customHeight="1" x14ac:dyDescent="0.15">
      <c r="A127" s="8"/>
      <c r="B127" s="57"/>
      <c r="C127" s="58"/>
      <c r="D127" s="59"/>
      <c r="E127" s="86">
        <v>8</v>
      </c>
      <c r="F127" s="87"/>
      <c r="G127" s="87"/>
      <c r="H127" s="90">
        <v>118000</v>
      </c>
      <c r="I127" s="90"/>
      <c r="J127" s="90"/>
      <c r="K127" s="90"/>
      <c r="L127" s="90"/>
      <c r="M127" s="90"/>
      <c r="N127" s="90"/>
      <c r="O127" s="90"/>
      <c r="P127" s="91"/>
      <c r="Q127" s="86">
        <v>18</v>
      </c>
      <c r="R127" s="87"/>
      <c r="S127" s="87"/>
      <c r="T127" s="90">
        <v>220000</v>
      </c>
      <c r="U127" s="90"/>
      <c r="V127" s="90"/>
      <c r="W127" s="90"/>
      <c r="X127" s="90"/>
      <c r="Y127" s="90"/>
      <c r="Z127" s="90"/>
      <c r="AA127" s="90"/>
      <c r="AB127" s="91"/>
      <c r="AC127" s="86">
        <v>28</v>
      </c>
      <c r="AD127" s="87"/>
      <c r="AE127" s="87"/>
      <c r="AF127" s="90">
        <v>440000</v>
      </c>
      <c r="AG127" s="90"/>
      <c r="AH127" s="90"/>
      <c r="AI127" s="90"/>
      <c r="AJ127" s="90"/>
      <c r="AK127" s="90"/>
      <c r="AL127" s="90"/>
      <c r="AM127" s="90"/>
      <c r="AN127" s="91"/>
      <c r="AO127" s="86">
        <v>38</v>
      </c>
      <c r="AP127" s="87"/>
      <c r="AQ127" s="87"/>
      <c r="AR127" s="90">
        <v>750000</v>
      </c>
      <c r="AS127" s="90"/>
      <c r="AT127" s="90"/>
      <c r="AU127" s="90"/>
      <c r="AV127" s="90"/>
      <c r="AW127" s="90"/>
      <c r="AX127" s="90"/>
      <c r="AY127" s="90"/>
      <c r="AZ127" s="349"/>
      <c r="BA127" s="86">
        <v>48</v>
      </c>
      <c r="BB127" s="87"/>
      <c r="BC127" s="87"/>
      <c r="BD127" s="90">
        <v>1270000</v>
      </c>
      <c r="BE127" s="90"/>
      <c r="BF127" s="90"/>
      <c r="BG127" s="90"/>
      <c r="BH127" s="90"/>
      <c r="BI127" s="90"/>
      <c r="BJ127" s="90"/>
      <c r="BK127" s="90"/>
      <c r="BL127" s="91"/>
      <c r="BM127" s="9"/>
      <c r="BN127" s="46"/>
      <c r="BO127" s="37"/>
      <c r="BP127" s="22"/>
      <c r="BQ127" s="72"/>
      <c r="BR127" s="72"/>
      <c r="BS127" s="350">
        <v>30</v>
      </c>
      <c r="BT127" s="354">
        <v>86.2</v>
      </c>
      <c r="BU127" s="354">
        <v>11.82</v>
      </c>
      <c r="BV127" s="360">
        <v>410000</v>
      </c>
      <c r="BW127" s="364">
        <f>IF(BT127&lt;&gt;"",BT127,BW125)</f>
        <v>86.2</v>
      </c>
      <c r="BX127" s="364">
        <f>IF(BU127&lt;&gt;"",BU127,BX125)</f>
        <v>11.82</v>
      </c>
      <c r="BY127" s="363">
        <f>IF(BV127&lt;&gt;"",BV127,BY125)</f>
        <v>410000</v>
      </c>
      <c r="BZ127" s="358" t="str">
        <f>IF(BT127&lt;&gt;"","確定","未定")</f>
        <v>確定</v>
      </c>
    </row>
    <row r="128" spans="1:78" ht="6.75" customHeight="1" x14ac:dyDescent="0.15">
      <c r="A128" s="8"/>
      <c r="B128" s="57"/>
      <c r="C128" s="58"/>
      <c r="D128" s="59"/>
      <c r="E128" s="86"/>
      <c r="F128" s="87"/>
      <c r="G128" s="87"/>
      <c r="H128" s="90"/>
      <c r="I128" s="90"/>
      <c r="J128" s="90"/>
      <c r="K128" s="90"/>
      <c r="L128" s="90"/>
      <c r="M128" s="90"/>
      <c r="N128" s="90"/>
      <c r="O128" s="90"/>
      <c r="P128" s="91"/>
      <c r="Q128" s="86"/>
      <c r="R128" s="87"/>
      <c r="S128" s="87"/>
      <c r="T128" s="90"/>
      <c r="U128" s="90"/>
      <c r="V128" s="90"/>
      <c r="W128" s="90"/>
      <c r="X128" s="90"/>
      <c r="Y128" s="90"/>
      <c r="Z128" s="90"/>
      <c r="AA128" s="90"/>
      <c r="AB128" s="91"/>
      <c r="AC128" s="86"/>
      <c r="AD128" s="87"/>
      <c r="AE128" s="87"/>
      <c r="AF128" s="90"/>
      <c r="AG128" s="90"/>
      <c r="AH128" s="90"/>
      <c r="AI128" s="90"/>
      <c r="AJ128" s="90"/>
      <c r="AK128" s="90"/>
      <c r="AL128" s="90"/>
      <c r="AM128" s="90"/>
      <c r="AN128" s="91"/>
      <c r="AO128" s="86"/>
      <c r="AP128" s="87"/>
      <c r="AQ128" s="87"/>
      <c r="AR128" s="90"/>
      <c r="AS128" s="90"/>
      <c r="AT128" s="90"/>
      <c r="AU128" s="90"/>
      <c r="AV128" s="90"/>
      <c r="AW128" s="90"/>
      <c r="AX128" s="90"/>
      <c r="AY128" s="90"/>
      <c r="AZ128" s="349"/>
      <c r="BA128" s="86"/>
      <c r="BB128" s="87"/>
      <c r="BC128" s="87"/>
      <c r="BD128" s="90"/>
      <c r="BE128" s="90"/>
      <c r="BF128" s="90"/>
      <c r="BG128" s="90"/>
      <c r="BH128" s="90"/>
      <c r="BI128" s="90"/>
      <c r="BJ128" s="90"/>
      <c r="BK128" s="90"/>
      <c r="BL128" s="91"/>
      <c r="BM128" s="9"/>
      <c r="BN128" s="46"/>
      <c r="BO128" s="37"/>
      <c r="BP128" s="22"/>
      <c r="BQ128" s="72"/>
      <c r="BR128" s="72"/>
      <c r="BS128" s="350"/>
      <c r="BT128" s="354"/>
      <c r="BU128" s="354"/>
      <c r="BV128" s="360"/>
      <c r="BW128" s="364"/>
      <c r="BX128" s="364"/>
      <c r="BY128" s="363"/>
      <c r="BZ128" s="366"/>
    </row>
    <row r="129" spans="1:78" ht="6.75" customHeight="1" x14ac:dyDescent="0.15">
      <c r="A129" s="8"/>
      <c r="B129" s="57"/>
      <c r="C129" s="58"/>
      <c r="D129" s="59"/>
      <c r="E129" s="86"/>
      <c r="F129" s="87"/>
      <c r="G129" s="87"/>
      <c r="H129" s="90"/>
      <c r="I129" s="90"/>
      <c r="J129" s="90"/>
      <c r="K129" s="90"/>
      <c r="L129" s="90"/>
      <c r="M129" s="90"/>
      <c r="N129" s="90"/>
      <c r="O129" s="90"/>
      <c r="P129" s="91"/>
      <c r="Q129" s="86"/>
      <c r="R129" s="87"/>
      <c r="S129" s="87"/>
      <c r="T129" s="90"/>
      <c r="U129" s="90"/>
      <c r="V129" s="90"/>
      <c r="W129" s="90"/>
      <c r="X129" s="90"/>
      <c r="Y129" s="90"/>
      <c r="Z129" s="90"/>
      <c r="AA129" s="90"/>
      <c r="AB129" s="91"/>
      <c r="AC129" s="86"/>
      <c r="AD129" s="87"/>
      <c r="AE129" s="87"/>
      <c r="AF129" s="90"/>
      <c r="AG129" s="90"/>
      <c r="AH129" s="90"/>
      <c r="AI129" s="90"/>
      <c r="AJ129" s="90"/>
      <c r="AK129" s="90"/>
      <c r="AL129" s="90"/>
      <c r="AM129" s="90"/>
      <c r="AN129" s="91"/>
      <c r="AO129" s="86"/>
      <c r="AP129" s="87"/>
      <c r="AQ129" s="87"/>
      <c r="AR129" s="90"/>
      <c r="AS129" s="90"/>
      <c r="AT129" s="90"/>
      <c r="AU129" s="90"/>
      <c r="AV129" s="90"/>
      <c r="AW129" s="90"/>
      <c r="AX129" s="90"/>
      <c r="AY129" s="90"/>
      <c r="AZ129" s="349"/>
      <c r="BA129" s="88"/>
      <c r="BB129" s="89"/>
      <c r="BC129" s="89"/>
      <c r="BD129" s="90"/>
      <c r="BE129" s="90"/>
      <c r="BF129" s="90"/>
      <c r="BG129" s="90"/>
      <c r="BH129" s="90"/>
      <c r="BI129" s="90"/>
      <c r="BJ129" s="90"/>
      <c r="BK129" s="90"/>
      <c r="BL129" s="91"/>
      <c r="BM129" s="9"/>
      <c r="BN129" s="46"/>
      <c r="BO129" s="37"/>
      <c r="BP129" s="22"/>
      <c r="BQ129" s="72"/>
      <c r="BR129" s="72"/>
      <c r="BS129" s="350">
        <v>31</v>
      </c>
      <c r="BT129" s="354">
        <v>84.2</v>
      </c>
      <c r="BU129" s="354">
        <v>13.5</v>
      </c>
      <c r="BV129" s="360">
        <v>410000</v>
      </c>
      <c r="BW129" s="364">
        <f>IF(BT129&lt;&gt;"",BT129,BW127)</f>
        <v>84.2</v>
      </c>
      <c r="BX129" s="364">
        <f>IF(BU129&lt;&gt;"",BU129,BX127)</f>
        <v>13.5</v>
      </c>
      <c r="BY129" s="363">
        <f>IF(BV129&lt;&gt;"",BV129,BY127)</f>
        <v>410000</v>
      </c>
      <c r="BZ129" s="358" t="str">
        <f>IF(BT129&lt;&gt;"","確定","未定")</f>
        <v>確定</v>
      </c>
    </row>
    <row r="130" spans="1:78" ht="6.75" customHeight="1" thickBot="1" x14ac:dyDescent="0.2">
      <c r="A130" s="8"/>
      <c r="B130" s="57"/>
      <c r="C130" s="58"/>
      <c r="D130" s="59"/>
      <c r="E130" s="86">
        <v>9</v>
      </c>
      <c r="F130" s="87"/>
      <c r="G130" s="87"/>
      <c r="H130" s="90">
        <v>126000</v>
      </c>
      <c r="I130" s="90"/>
      <c r="J130" s="90"/>
      <c r="K130" s="90"/>
      <c r="L130" s="90"/>
      <c r="M130" s="90"/>
      <c r="N130" s="90"/>
      <c r="O130" s="90"/>
      <c r="P130" s="91"/>
      <c r="Q130" s="86">
        <v>19</v>
      </c>
      <c r="R130" s="87"/>
      <c r="S130" s="87"/>
      <c r="T130" s="90">
        <v>240000</v>
      </c>
      <c r="U130" s="90"/>
      <c r="V130" s="90"/>
      <c r="W130" s="90"/>
      <c r="X130" s="90"/>
      <c r="Y130" s="90"/>
      <c r="Z130" s="90"/>
      <c r="AA130" s="90"/>
      <c r="AB130" s="91"/>
      <c r="AC130" s="86">
        <v>29</v>
      </c>
      <c r="AD130" s="87"/>
      <c r="AE130" s="87"/>
      <c r="AF130" s="90">
        <v>470000</v>
      </c>
      <c r="AG130" s="90"/>
      <c r="AH130" s="90"/>
      <c r="AI130" s="90"/>
      <c r="AJ130" s="90"/>
      <c r="AK130" s="90"/>
      <c r="AL130" s="90"/>
      <c r="AM130" s="90"/>
      <c r="AN130" s="91"/>
      <c r="AO130" s="86">
        <v>39</v>
      </c>
      <c r="AP130" s="87"/>
      <c r="AQ130" s="87"/>
      <c r="AR130" s="90">
        <v>790000</v>
      </c>
      <c r="AS130" s="90"/>
      <c r="AT130" s="90"/>
      <c r="AU130" s="90"/>
      <c r="AV130" s="90"/>
      <c r="AW130" s="90"/>
      <c r="AX130" s="90"/>
      <c r="AY130" s="90"/>
      <c r="AZ130" s="349"/>
      <c r="BA130" s="86">
        <v>49</v>
      </c>
      <c r="BB130" s="87"/>
      <c r="BC130" s="87"/>
      <c r="BD130" s="90">
        <v>1330000</v>
      </c>
      <c r="BE130" s="90"/>
      <c r="BF130" s="90"/>
      <c r="BG130" s="90"/>
      <c r="BH130" s="90"/>
      <c r="BI130" s="90"/>
      <c r="BJ130" s="90"/>
      <c r="BK130" s="90"/>
      <c r="BL130" s="91"/>
      <c r="BM130" s="9"/>
      <c r="BN130" s="46"/>
      <c r="BO130" s="37"/>
      <c r="BP130" s="61"/>
      <c r="BQ130" s="72"/>
      <c r="BR130" s="72"/>
      <c r="BS130" s="351"/>
      <c r="BT130" s="355"/>
      <c r="BU130" s="355"/>
      <c r="BV130" s="362"/>
      <c r="BW130" s="365"/>
      <c r="BX130" s="365"/>
      <c r="BY130" s="367"/>
      <c r="BZ130" s="359"/>
    </row>
    <row r="131" spans="1:78" ht="6.75" customHeight="1" x14ac:dyDescent="0.15">
      <c r="A131" s="8"/>
      <c r="B131" s="57"/>
      <c r="C131" s="58"/>
      <c r="D131" s="59"/>
      <c r="E131" s="86"/>
      <c r="F131" s="87"/>
      <c r="G131" s="87"/>
      <c r="H131" s="90"/>
      <c r="I131" s="90"/>
      <c r="J131" s="90"/>
      <c r="K131" s="90"/>
      <c r="L131" s="90"/>
      <c r="M131" s="90"/>
      <c r="N131" s="90"/>
      <c r="O131" s="90"/>
      <c r="P131" s="91"/>
      <c r="Q131" s="86"/>
      <c r="R131" s="87"/>
      <c r="S131" s="87"/>
      <c r="T131" s="90"/>
      <c r="U131" s="90"/>
      <c r="V131" s="90"/>
      <c r="W131" s="90"/>
      <c r="X131" s="90"/>
      <c r="Y131" s="90"/>
      <c r="Z131" s="90"/>
      <c r="AA131" s="90"/>
      <c r="AB131" s="91"/>
      <c r="AC131" s="86"/>
      <c r="AD131" s="87"/>
      <c r="AE131" s="87"/>
      <c r="AF131" s="90"/>
      <c r="AG131" s="90"/>
      <c r="AH131" s="90"/>
      <c r="AI131" s="90"/>
      <c r="AJ131" s="90"/>
      <c r="AK131" s="90"/>
      <c r="AL131" s="90"/>
      <c r="AM131" s="90"/>
      <c r="AN131" s="91"/>
      <c r="AO131" s="86"/>
      <c r="AP131" s="87"/>
      <c r="AQ131" s="87"/>
      <c r="AR131" s="90"/>
      <c r="AS131" s="90"/>
      <c r="AT131" s="90"/>
      <c r="AU131" s="90"/>
      <c r="AV131" s="90"/>
      <c r="AW131" s="90"/>
      <c r="AX131" s="90"/>
      <c r="AY131" s="90"/>
      <c r="AZ131" s="349"/>
      <c r="BA131" s="86"/>
      <c r="BB131" s="87"/>
      <c r="BC131" s="87"/>
      <c r="BD131" s="90"/>
      <c r="BE131" s="90"/>
      <c r="BF131" s="90"/>
      <c r="BG131" s="90"/>
      <c r="BH131" s="90"/>
      <c r="BI131" s="90"/>
      <c r="BJ131" s="90"/>
      <c r="BK131" s="90"/>
      <c r="BL131" s="91"/>
      <c r="BM131" s="9"/>
      <c r="BN131" s="46"/>
      <c r="BO131" s="37"/>
      <c r="BP131" s="61"/>
      <c r="BQ131" s="72"/>
      <c r="BR131" s="72"/>
      <c r="BS131" s="352"/>
      <c r="BT131" s="352"/>
      <c r="BU131" s="352"/>
      <c r="BV131" s="352"/>
      <c r="BW131" s="352"/>
      <c r="BX131" s="352"/>
      <c r="BY131" s="352"/>
      <c r="BZ131" s="352"/>
    </row>
    <row r="132" spans="1:78" ht="6.75" customHeight="1" x14ac:dyDescent="0.15">
      <c r="A132" s="8"/>
      <c r="B132" s="22"/>
      <c r="C132" s="41"/>
      <c r="D132" s="59"/>
      <c r="E132" s="86"/>
      <c r="F132" s="87"/>
      <c r="G132" s="87"/>
      <c r="H132" s="90"/>
      <c r="I132" s="90"/>
      <c r="J132" s="90"/>
      <c r="K132" s="90"/>
      <c r="L132" s="90"/>
      <c r="M132" s="90"/>
      <c r="N132" s="90"/>
      <c r="O132" s="90"/>
      <c r="P132" s="91"/>
      <c r="Q132" s="86"/>
      <c r="R132" s="87"/>
      <c r="S132" s="87"/>
      <c r="T132" s="90"/>
      <c r="U132" s="90"/>
      <c r="V132" s="90"/>
      <c r="W132" s="90"/>
      <c r="X132" s="90"/>
      <c r="Y132" s="90"/>
      <c r="Z132" s="90"/>
      <c r="AA132" s="90"/>
      <c r="AB132" s="91"/>
      <c r="AC132" s="86"/>
      <c r="AD132" s="87"/>
      <c r="AE132" s="87"/>
      <c r="AF132" s="90"/>
      <c r="AG132" s="90"/>
      <c r="AH132" s="90"/>
      <c r="AI132" s="90"/>
      <c r="AJ132" s="90"/>
      <c r="AK132" s="90"/>
      <c r="AL132" s="90"/>
      <c r="AM132" s="90"/>
      <c r="AN132" s="91"/>
      <c r="AO132" s="86"/>
      <c r="AP132" s="87"/>
      <c r="AQ132" s="87"/>
      <c r="AR132" s="90"/>
      <c r="AS132" s="90"/>
      <c r="AT132" s="90"/>
      <c r="AU132" s="90"/>
      <c r="AV132" s="90"/>
      <c r="AW132" s="90"/>
      <c r="AX132" s="90"/>
      <c r="AY132" s="90"/>
      <c r="AZ132" s="349"/>
      <c r="BA132" s="86"/>
      <c r="BB132" s="87"/>
      <c r="BC132" s="87"/>
      <c r="BD132" s="90"/>
      <c r="BE132" s="90"/>
      <c r="BF132" s="90"/>
      <c r="BG132" s="90"/>
      <c r="BH132" s="90"/>
      <c r="BI132" s="90"/>
      <c r="BJ132" s="90"/>
      <c r="BK132" s="90"/>
      <c r="BL132" s="91"/>
      <c r="BM132" s="9"/>
      <c r="BN132" s="42"/>
      <c r="BO132" s="23"/>
      <c r="BP132" s="61"/>
      <c r="BQ132" s="72"/>
      <c r="BR132" s="72"/>
      <c r="BS132" s="352"/>
      <c r="BT132" s="352"/>
      <c r="BU132" s="352"/>
      <c r="BV132" s="352"/>
      <c r="BW132" s="352"/>
      <c r="BX132" s="352"/>
      <c r="BY132" s="352"/>
      <c r="BZ132" s="352"/>
    </row>
    <row r="133" spans="1:78" ht="6.75" customHeight="1" x14ac:dyDescent="0.15">
      <c r="A133" s="8"/>
      <c r="B133" s="22"/>
      <c r="C133" s="41"/>
      <c r="D133" s="59"/>
      <c r="E133" s="86">
        <v>10</v>
      </c>
      <c r="F133" s="87"/>
      <c r="G133" s="87"/>
      <c r="H133" s="90">
        <v>134000</v>
      </c>
      <c r="I133" s="90"/>
      <c r="J133" s="90"/>
      <c r="K133" s="90"/>
      <c r="L133" s="90"/>
      <c r="M133" s="90"/>
      <c r="N133" s="90"/>
      <c r="O133" s="90"/>
      <c r="P133" s="91"/>
      <c r="Q133" s="86">
        <v>20</v>
      </c>
      <c r="R133" s="87"/>
      <c r="S133" s="87"/>
      <c r="T133" s="90">
        <v>260000</v>
      </c>
      <c r="U133" s="90"/>
      <c r="V133" s="90"/>
      <c r="W133" s="90"/>
      <c r="X133" s="90"/>
      <c r="Y133" s="90"/>
      <c r="Z133" s="90"/>
      <c r="AA133" s="90"/>
      <c r="AB133" s="91"/>
      <c r="AC133" s="86">
        <v>30</v>
      </c>
      <c r="AD133" s="87"/>
      <c r="AE133" s="87"/>
      <c r="AF133" s="90">
        <v>500000</v>
      </c>
      <c r="AG133" s="90"/>
      <c r="AH133" s="90"/>
      <c r="AI133" s="90"/>
      <c r="AJ133" s="90"/>
      <c r="AK133" s="90"/>
      <c r="AL133" s="90"/>
      <c r="AM133" s="90"/>
      <c r="AN133" s="91"/>
      <c r="AO133" s="86">
        <v>40</v>
      </c>
      <c r="AP133" s="87"/>
      <c r="AQ133" s="87"/>
      <c r="AR133" s="90">
        <v>830000</v>
      </c>
      <c r="AS133" s="90"/>
      <c r="AT133" s="90"/>
      <c r="AU133" s="90"/>
      <c r="AV133" s="90"/>
      <c r="AW133" s="90"/>
      <c r="AX133" s="90"/>
      <c r="AY133" s="90"/>
      <c r="AZ133" s="349"/>
      <c r="BA133" s="86">
        <v>50</v>
      </c>
      <c r="BB133" s="87"/>
      <c r="BC133" s="87"/>
      <c r="BD133" s="90">
        <v>1390000</v>
      </c>
      <c r="BE133" s="90"/>
      <c r="BF133" s="90"/>
      <c r="BG133" s="90"/>
      <c r="BH133" s="90"/>
      <c r="BI133" s="90"/>
      <c r="BJ133" s="90"/>
      <c r="BK133" s="90"/>
      <c r="BL133" s="91"/>
      <c r="BM133" s="9"/>
      <c r="BN133" s="42"/>
      <c r="BO133" s="23"/>
      <c r="BP133" s="61"/>
      <c r="BQ133" s="72"/>
      <c r="BR133" s="72"/>
      <c r="BS133" s="352"/>
      <c r="BT133" s="352"/>
      <c r="BU133" s="352"/>
      <c r="BV133" s="352"/>
      <c r="BW133" s="352"/>
      <c r="BX133" s="352"/>
      <c r="BY133" s="352"/>
      <c r="BZ133" s="352"/>
    </row>
    <row r="134" spans="1:78" ht="6.75" customHeight="1" x14ac:dyDescent="0.15">
      <c r="A134" s="8"/>
      <c r="B134" s="22"/>
      <c r="C134" s="41"/>
      <c r="D134" s="59"/>
      <c r="E134" s="86"/>
      <c r="F134" s="87"/>
      <c r="G134" s="87"/>
      <c r="H134" s="90"/>
      <c r="I134" s="90"/>
      <c r="J134" s="90"/>
      <c r="K134" s="90"/>
      <c r="L134" s="90"/>
      <c r="M134" s="90"/>
      <c r="N134" s="90"/>
      <c r="O134" s="90"/>
      <c r="P134" s="91"/>
      <c r="Q134" s="86"/>
      <c r="R134" s="87"/>
      <c r="S134" s="87"/>
      <c r="T134" s="90"/>
      <c r="U134" s="90"/>
      <c r="V134" s="90"/>
      <c r="W134" s="90"/>
      <c r="X134" s="90"/>
      <c r="Y134" s="90"/>
      <c r="Z134" s="90"/>
      <c r="AA134" s="90"/>
      <c r="AB134" s="91"/>
      <c r="AC134" s="86"/>
      <c r="AD134" s="87"/>
      <c r="AE134" s="87"/>
      <c r="AF134" s="90"/>
      <c r="AG134" s="90"/>
      <c r="AH134" s="90"/>
      <c r="AI134" s="90"/>
      <c r="AJ134" s="90"/>
      <c r="AK134" s="90"/>
      <c r="AL134" s="90"/>
      <c r="AM134" s="90"/>
      <c r="AN134" s="91"/>
      <c r="AO134" s="86"/>
      <c r="AP134" s="87"/>
      <c r="AQ134" s="87"/>
      <c r="AR134" s="90"/>
      <c r="AS134" s="90"/>
      <c r="AT134" s="90"/>
      <c r="AU134" s="90"/>
      <c r="AV134" s="90"/>
      <c r="AW134" s="90"/>
      <c r="AX134" s="90"/>
      <c r="AY134" s="90"/>
      <c r="AZ134" s="349"/>
      <c r="BA134" s="86"/>
      <c r="BB134" s="87"/>
      <c r="BC134" s="87"/>
      <c r="BD134" s="90"/>
      <c r="BE134" s="90"/>
      <c r="BF134" s="90"/>
      <c r="BG134" s="90"/>
      <c r="BH134" s="90"/>
      <c r="BI134" s="90"/>
      <c r="BJ134" s="90"/>
      <c r="BK134" s="90"/>
      <c r="BL134" s="91"/>
      <c r="BM134" s="9"/>
      <c r="BN134" s="42"/>
      <c r="BO134" s="23"/>
      <c r="BP134" s="62"/>
      <c r="BQ134" s="77"/>
      <c r="BR134" s="77"/>
      <c r="BS134" s="352"/>
      <c r="BT134" s="352"/>
      <c r="BU134" s="352"/>
      <c r="BV134" s="352"/>
      <c r="BW134" s="352"/>
      <c r="BX134" s="352"/>
      <c r="BY134" s="352"/>
      <c r="BZ134" s="352"/>
    </row>
    <row r="135" spans="1:78" ht="6.75" customHeight="1" x14ac:dyDescent="0.15">
      <c r="A135" s="8"/>
      <c r="B135" s="22"/>
      <c r="C135" s="41"/>
      <c r="D135" s="59"/>
      <c r="E135" s="92"/>
      <c r="F135" s="93"/>
      <c r="G135" s="93"/>
      <c r="H135" s="94"/>
      <c r="I135" s="94"/>
      <c r="J135" s="94"/>
      <c r="K135" s="94"/>
      <c r="L135" s="94"/>
      <c r="M135" s="94"/>
      <c r="N135" s="94"/>
      <c r="O135" s="94"/>
      <c r="P135" s="95"/>
      <c r="Q135" s="92"/>
      <c r="R135" s="93"/>
      <c r="S135" s="93"/>
      <c r="T135" s="94"/>
      <c r="U135" s="94"/>
      <c r="V135" s="94"/>
      <c r="W135" s="94"/>
      <c r="X135" s="94"/>
      <c r="Y135" s="94"/>
      <c r="Z135" s="94"/>
      <c r="AA135" s="94"/>
      <c r="AB135" s="95"/>
      <c r="AC135" s="92"/>
      <c r="AD135" s="93"/>
      <c r="AE135" s="93"/>
      <c r="AF135" s="94"/>
      <c r="AG135" s="94"/>
      <c r="AH135" s="94"/>
      <c r="AI135" s="94"/>
      <c r="AJ135" s="94"/>
      <c r="AK135" s="94"/>
      <c r="AL135" s="94"/>
      <c r="AM135" s="94"/>
      <c r="AN135" s="95"/>
      <c r="AO135" s="92"/>
      <c r="AP135" s="93"/>
      <c r="AQ135" s="93"/>
      <c r="AR135" s="94"/>
      <c r="AS135" s="94"/>
      <c r="AT135" s="94"/>
      <c r="AU135" s="94"/>
      <c r="AV135" s="94"/>
      <c r="AW135" s="94"/>
      <c r="AX135" s="94"/>
      <c r="AY135" s="94"/>
      <c r="AZ135" s="353"/>
      <c r="BA135" s="92"/>
      <c r="BB135" s="93"/>
      <c r="BC135" s="93"/>
      <c r="BD135" s="94"/>
      <c r="BE135" s="94"/>
      <c r="BF135" s="94"/>
      <c r="BG135" s="94"/>
      <c r="BH135" s="94"/>
      <c r="BI135" s="94"/>
      <c r="BJ135" s="94"/>
      <c r="BK135" s="94"/>
      <c r="BL135" s="95"/>
      <c r="BM135" s="9"/>
      <c r="BN135" s="42"/>
      <c r="BO135" s="23"/>
      <c r="BP135" s="62"/>
      <c r="BQ135" s="77"/>
      <c r="BR135" s="77"/>
      <c r="BS135" s="352"/>
      <c r="BT135" s="352"/>
      <c r="BU135" s="352"/>
      <c r="BV135" s="352"/>
      <c r="BW135" s="352"/>
      <c r="BX135" s="352"/>
      <c r="BY135" s="352"/>
      <c r="BZ135" s="352"/>
    </row>
    <row r="136" spans="1:78" ht="6.75" customHeight="1" x14ac:dyDescent="0.15">
      <c r="A136" s="8"/>
      <c r="B136" s="22"/>
      <c r="C136" s="41"/>
      <c r="D136" s="59"/>
      <c r="E136" s="59"/>
      <c r="F136" s="59"/>
      <c r="G136" s="59"/>
      <c r="H136" s="59"/>
      <c r="I136" s="5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c r="AI136" s="9"/>
      <c r="AJ136" s="9"/>
      <c r="AK136" s="9"/>
      <c r="AL136" s="9"/>
      <c r="AM136" s="9"/>
      <c r="AN136" s="9"/>
      <c r="AO136" s="9"/>
      <c r="AP136" s="9"/>
      <c r="AQ136" s="9"/>
      <c r="AR136" s="9"/>
      <c r="AS136" s="9"/>
      <c r="AT136" s="9"/>
      <c r="AU136" s="9"/>
      <c r="AV136" s="9"/>
      <c r="AW136" s="9"/>
      <c r="AX136" s="9"/>
      <c r="AY136" s="9"/>
      <c r="AZ136" s="9"/>
      <c r="BA136" s="9"/>
      <c r="BB136" s="9"/>
      <c r="BC136" s="9"/>
      <c r="BD136" s="9"/>
      <c r="BE136" s="9"/>
      <c r="BF136" s="9"/>
      <c r="BG136" s="9"/>
      <c r="BH136" s="9"/>
      <c r="BI136" s="9"/>
      <c r="BJ136" s="9"/>
      <c r="BK136" s="9"/>
      <c r="BL136" s="9"/>
      <c r="BM136" s="9"/>
      <c r="BN136" s="42"/>
      <c r="BO136" s="23"/>
      <c r="BP136" s="62"/>
      <c r="BQ136" s="77"/>
      <c r="BR136" s="77"/>
      <c r="BS136" s="72"/>
      <c r="BT136" s="72"/>
      <c r="BU136" s="72"/>
      <c r="BV136" s="72"/>
      <c r="BW136" s="72"/>
      <c r="BX136" s="72"/>
      <c r="BY136" s="72"/>
    </row>
    <row r="137" spans="1:78" ht="6.75" customHeight="1" x14ac:dyDescent="0.15">
      <c r="A137" s="8"/>
      <c r="B137" s="22"/>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48"/>
      <c r="AP137" s="48"/>
      <c r="AQ137" s="48"/>
      <c r="AR137" s="48"/>
      <c r="AS137" s="48"/>
      <c r="AT137" s="48"/>
      <c r="AU137" s="48"/>
      <c r="AV137" s="48"/>
      <c r="AW137" s="48"/>
      <c r="AX137" s="48"/>
      <c r="AY137" s="48"/>
      <c r="AZ137" s="48"/>
      <c r="BA137" s="48"/>
      <c r="BB137" s="48"/>
      <c r="BC137" s="48"/>
      <c r="BD137" s="48"/>
      <c r="BE137" s="48"/>
      <c r="BF137" s="48"/>
      <c r="BG137" s="48"/>
      <c r="BH137" s="48"/>
      <c r="BI137" s="48"/>
      <c r="BJ137" s="48"/>
      <c r="BK137" s="48"/>
      <c r="BL137" s="48"/>
      <c r="BM137" s="48"/>
      <c r="BN137" s="49"/>
      <c r="BO137" s="23"/>
      <c r="BP137" s="62"/>
      <c r="BQ137" s="77"/>
      <c r="BR137" s="77"/>
      <c r="BS137" s="72"/>
      <c r="BT137" s="72"/>
    </row>
    <row r="138" spans="1:78" ht="6.75" customHeight="1" x14ac:dyDescent="0.15">
      <c r="A138" s="8"/>
      <c r="B138" s="22"/>
      <c r="C138" s="9"/>
      <c r="D138" s="9"/>
      <c r="E138" s="9"/>
      <c r="F138" s="9"/>
      <c r="G138" s="9"/>
      <c r="H138" s="9"/>
      <c r="I138" s="9"/>
      <c r="J138" s="9"/>
      <c r="K138" s="9"/>
      <c r="L138" s="9"/>
      <c r="M138" s="9"/>
      <c r="N138" s="9"/>
      <c r="O138" s="9"/>
      <c r="P138" s="9"/>
      <c r="Q138" s="9"/>
      <c r="R138" s="9"/>
      <c r="S138" s="9"/>
      <c r="T138" s="9"/>
      <c r="U138" s="9"/>
      <c r="V138" s="9"/>
      <c r="W138" s="9"/>
      <c r="X138" s="9"/>
      <c r="Y138" s="9"/>
      <c r="Z138" s="9"/>
      <c r="AA138" s="9"/>
      <c r="AB138" s="9"/>
      <c r="AC138" s="9"/>
      <c r="AD138" s="9"/>
      <c r="AE138" s="9"/>
      <c r="AF138" s="9"/>
      <c r="AG138" s="9"/>
      <c r="AH138" s="9"/>
      <c r="AI138" s="9"/>
      <c r="AJ138" s="9"/>
      <c r="AK138" s="9"/>
      <c r="AL138" s="9"/>
      <c r="AM138" s="9"/>
      <c r="AN138" s="9"/>
      <c r="AO138" s="9"/>
      <c r="AP138" s="9"/>
      <c r="AQ138" s="9"/>
      <c r="AR138" s="9"/>
      <c r="AS138" s="9"/>
      <c r="AT138" s="9"/>
      <c r="AU138" s="9"/>
      <c r="AV138" s="9"/>
      <c r="AW138" s="9"/>
      <c r="AX138" s="9"/>
      <c r="AY138" s="9"/>
      <c r="AZ138" s="9"/>
      <c r="BA138" s="9"/>
      <c r="BB138" s="9"/>
      <c r="BC138" s="9"/>
      <c r="BD138" s="9"/>
      <c r="BE138" s="9"/>
      <c r="BF138" s="9"/>
      <c r="BG138" s="9"/>
      <c r="BH138" s="9"/>
      <c r="BI138" s="9"/>
      <c r="BJ138" s="9"/>
      <c r="BK138" s="9"/>
      <c r="BL138" s="9"/>
      <c r="BM138" s="9"/>
      <c r="BN138" s="9"/>
      <c r="BO138" s="23"/>
      <c r="BP138" s="62"/>
      <c r="BQ138" s="78"/>
      <c r="BR138" s="78"/>
      <c r="BS138" s="72"/>
      <c r="BT138" s="72"/>
    </row>
    <row r="139" spans="1:78" ht="6.75" customHeight="1" thickBot="1" x14ac:dyDescent="0.2">
      <c r="A139" s="8"/>
      <c r="B139" s="50"/>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c r="AA139" s="18"/>
      <c r="AB139" s="18"/>
      <c r="AC139" s="18"/>
      <c r="AD139" s="18"/>
      <c r="AE139" s="18"/>
      <c r="AF139" s="18"/>
      <c r="AG139" s="18"/>
      <c r="AH139" s="18"/>
      <c r="AI139" s="18"/>
      <c r="AJ139" s="18"/>
      <c r="AK139" s="18"/>
      <c r="AL139" s="18"/>
      <c r="AM139" s="18"/>
      <c r="AN139" s="18"/>
      <c r="AO139" s="18"/>
      <c r="AP139" s="18"/>
      <c r="AQ139" s="18"/>
      <c r="AR139" s="18"/>
      <c r="AS139" s="18"/>
      <c r="AT139" s="18"/>
      <c r="AU139" s="18"/>
      <c r="AV139" s="18"/>
      <c r="AW139" s="18"/>
      <c r="AX139" s="18"/>
      <c r="AY139" s="18"/>
      <c r="AZ139" s="18"/>
      <c r="BA139" s="18"/>
      <c r="BB139" s="18"/>
      <c r="BC139" s="18"/>
      <c r="BD139" s="18"/>
      <c r="BE139" s="18"/>
      <c r="BF139" s="18"/>
      <c r="BG139" s="18"/>
      <c r="BH139" s="18"/>
      <c r="BI139" s="18"/>
      <c r="BJ139" s="18"/>
      <c r="BK139" s="18"/>
      <c r="BL139" s="18"/>
      <c r="BM139" s="18"/>
      <c r="BN139" s="18"/>
      <c r="BO139" s="51"/>
      <c r="BP139" s="62"/>
      <c r="BQ139" s="78"/>
      <c r="BR139" s="78"/>
    </row>
    <row r="140" spans="1:78" ht="6.75" customHeight="1" x14ac:dyDescent="0.15">
      <c r="BM140" s="72"/>
      <c r="BN140" s="72"/>
      <c r="BO140" s="72"/>
      <c r="BP140" s="72"/>
      <c r="BQ140" s="78"/>
      <c r="BR140" s="78"/>
    </row>
    <row r="141" spans="1:78" ht="6.75" hidden="1" customHeight="1" x14ac:dyDescent="0.15">
      <c r="BM141" s="72"/>
      <c r="BN141" s="72"/>
      <c r="BO141" s="72"/>
      <c r="BP141" s="72"/>
      <c r="BQ141" s="78"/>
      <c r="BR141" s="78"/>
    </row>
    <row r="142" spans="1:78" ht="6.75" hidden="1" customHeight="1" x14ac:dyDescent="0.15">
      <c r="BM142" s="72"/>
      <c r="BN142" s="72"/>
      <c r="BO142" s="72"/>
      <c r="BP142" s="72"/>
      <c r="BQ142" s="78"/>
      <c r="BR142" s="78"/>
    </row>
    <row r="143" spans="1:78" ht="6.75" hidden="1" customHeight="1" x14ac:dyDescent="0.15">
      <c r="BM143" s="72"/>
      <c r="BN143" s="72"/>
      <c r="BO143" s="72"/>
      <c r="BP143" s="72"/>
      <c r="BQ143" s="78"/>
      <c r="BR143" s="78"/>
    </row>
    <row r="144" spans="1:78" ht="6.75" hidden="1" customHeight="1" x14ac:dyDescent="0.15">
      <c r="BM144" s="72"/>
      <c r="BN144" s="72"/>
      <c r="BO144" s="72"/>
      <c r="BP144" s="72"/>
      <c r="BQ144" s="72"/>
      <c r="BR144" s="72"/>
    </row>
    <row r="145" spans="65:70" ht="6.75" hidden="1" customHeight="1" x14ac:dyDescent="0.15">
      <c r="BM145" s="72"/>
      <c r="BN145" s="72"/>
      <c r="BO145" s="72"/>
      <c r="BP145" s="72"/>
      <c r="BQ145" s="72"/>
      <c r="BR145" s="72"/>
    </row>
    <row r="146" spans="65:70" ht="6.75" hidden="1" customHeight="1" x14ac:dyDescent="0.15">
      <c r="BM146" s="72"/>
      <c r="BN146" s="72"/>
      <c r="BO146" s="72"/>
      <c r="BP146" s="72"/>
      <c r="BQ146" s="72"/>
      <c r="BR146" s="72"/>
    </row>
    <row r="147" spans="65:70" ht="6.75" hidden="1" customHeight="1" x14ac:dyDescent="0.15"/>
    <row r="148" spans="65:70" ht="6.75" hidden="1" customHeight="1" x14ac:dyDescent="0.15"/>
    <row r="149" spans="65:70" ht="6.75" hidden="1" customHeight="1" x14ac:dyDescent="0.15"/>
    <row r="150" spans="65:70" ht="6.75" hidden="1" customHeight="1" x14ac:dyDescent="0.15"/>
    <row r="151" spans="65:70" ht="6.75" hidden="1" customHeight="1" x14ac:dyDescent="0.15"/>
    <row r="152" spans="65:70" ht="6.75" hidden="1" customHeight="1" x14ac:dyDescent="0.15"/>
    <row r="153" spans="65:70" ht="6.75" hidden="1" customHeight="1" x14ac:dyDescent="0.15"/>
    <row r="154" spans="65:70" ht="6.75" hidden="1" customHeight="1" x14ac:dyDescent="0.15"/>
    <row r="155" spans="65:70" ht="6.75" hidden="1" customHeight="1" x14ac:dyDescent="0.15"/>
    <row r="156" spans="65:70" ht="6.75" hidden="1" customHeight="1" x14ac:dyDescent="0.15"/>
    <row r="157" spans="65:70" ht="6.75" hidden="1" customHeight="1" x14ac:dyDescent="0.15"/>
    <row r="158" spans="65:70" ht="6.75" hidden="1" customHeight="1" x14ac:dyDescent="0.15"/>
    <row r="159" spans="65:70" ht="6.75" hidden="1" customHeight="1" x14ac:dyDescent="0.15"/>
    <row r="160" spans="65:70" ht="6.75" hidden="1" customHeight="1" x14ac:dyDescent="0.15"/>
    <row r="161" ht="6.75" hidden="1" customHeight="1" x14ac:dyDescent="0.15"/>
    <row r="162" ht="6.75" hidden="1" customHeight="1" x14ac:dyDescent="0.15"/>
    <row r="163" ht="6.75" hidden="1" customHeight="1" x14ac:dyDescent="0.15"/>
    <row r="164" ht="6.75" hidden="1" customHeight="1" x14ac:dyDescent="0.15"/>
  </sheetData>
  <sheetProtection algorithmName="SHA-512" hashValue="oPeQOipmO9QHV28qMFQtmzrW/y+DBnZYN7DteL+S7Fvy+NtKZSLoWmOiqmNpYsKHE9RULJ2buQyT19In3nzSrQ==" saltValue="I3fyMALcZUvG9JyIyyFgCw==" spinCount="100000" sheet="1" selectLockedCells="1"/>
  <mergeCells count="394">
    <mergeCell ref="BU22:BU24"/>
    <mergeCell ref="BU25:BU27"/>
    <mergeCell ref="BS22:BT24"/>
    <mergeCell ref="BS25:BT27"/>
    <mergeCell ref="U60:AD62"/>
    <mergeCell ref="AE60:AL62"/>
    <mergeCell ref="BW108:BZ110"/>
    <mergeCell ref="BZ123:BZ124"/>
    <mergeCell ref="BZ125:BZ126"/>
    <mergeCell ref="BW115:BW116"/>
    <mergeCell ref="BX115:BX116"/>
    <mergeCell ref="BW117:BW118"/>
    <mergeCell ref="BX117:BX118"/>
    <mergeCell ref="BW119:BW120"/>
    <mergeCell ref="BX119:BX120"/>
    <mergeCell ref="BU123:BU124"/>
    <mergeCell ref="BU125:BU126"/>
    <mergeCell ref="BS115:BS116"/>
    <mergeCell ref="T124:AB126"/>
    <mergeCell ref="AC124:AE126"/>
    <mergeCell ref="AF124:AN126"/>
    <mergeCell ref="AO124:AQ126"/>
    <mergeCell ref="AR124:AZ126"/>
    <mergeCell ref="BD112:BL114"/>
    <mergeCell ref="BZ127:BZ128"/>
    <mergeCell ref="BS108:BV110"/>
    <mergeCell ref="BV111:BV112"/>
    <mergeCell ref="BV113:BV114"/>
    <mergeCell ref="BV115:BV116"/>
    <mergeCell ref="AY80:BN82"/>
    <mergeCell ref="BS111:BS112"/>
    <mergeCell ref="BT111:BT112"/>
    <mergeCell ref="BS113:BS114"/>
    <mergeCell ref="BT113:BT114"/>
    <mergeCell ref="BZ111:BZ112"/>
    <mergeCell ref="BZ113:BZ114"/>
    <mergeCell ref="BZ115:BZ116"/>
    <mergeCell ref="BY111:BY112"/>
    <mergeCell ref="BY113:BY114"/>
    <mergeCell ref="BY115:BY116"/>
    <mergeCell ref="BY117:BY118"/>
    <mergeCell ref="BY119:BY120"/>
    <mergeCell ref="BY121:BY122"/>
    <mergeCell ref="BY123:BY124"/>
    <mergeCell ref="BW111:BW112"/>
    <mergeCell ref="BX111:BX112"/>
    <mergeCell ref="BW113:BW114"/>
    <mergeCell ref="BX113:BX114"/>
    <mergeCell ref="BZ129:BZ130"/>
    <mergeCell ref="BV117:BV118"/>
    <mergeCell ref="BV119:BV120"/>
    <mergeCell ref="BV121:BV122"/>
    <mergeCell ref="BV123:BV124"/>
    <mergeCell ref="BV125:BV126"/>
    <mergeCell ref="BV127:BV128"/>
    <mergeCell ref="BV129:BV130"/>
    <mergeCell ref="BY125:BY126"/>
    <mergeCell ref="BW129:BW130"/>
    <mergeCell ref="BZ117:BZ118"/>
    <mergeCell ref="BZ119:BZ120"/>
    <mergeCell ref="BZ121:BZ122"/>
    <mergeCell ref="BW121:BW122"/>
    <mergeCell ref="BX121:BX122"/>
    <mergeCell ref="BX129:BX130"/>
    <mergeCell ref="BY127:BY128"/>
    <mergeCell ref="BY129:BY130"/>
    <mergeCell ref="BW123:BW124"/>
    <mergeCell ref="BX123:BX124"/>
    <mergeCell ref="BW125:BW126"/>
    <mergeCell ref="BX125:BX126"/>
    <mergeCell ref="BW127:BW128"/>
    <mergeCell ref="BX127:BX128"/>
    <mergeCell ref="BU127:BU128"/>
    <mergeCell ref="BU129:BU130"/>
    <mergeCell ref="BU111:BU112"/>
    <mergeCell ref="BU113:BU114"/>
    <mergeCell ref="BU115:BU116"/>
    <mergeCell ref="BU117:BU118"/>
    <mergeCell ref="BU119:BU120"/>
    <mergeCell ref="BU121:BU122"/>
    <mergeCell ref="BT115:BT116"/>
    <mergeCell ref="BT117:BT118"/>
    <mergeCell ref="BT119:BT120"/>
    <mergeCell ref="BT121:BT122"/>
    <mergeCell ref="BT129:BT130"/>
    <mergeCell ref="BT123:BT124"/>
    <mergeCell ref="BT125:BT126"/>
    <mergeCell ref="BT127:BT128"/>
    <mergeCell ref="AO130:AQ132"/>
    <mergeCell ref="AR130:AZ132"/>
    <mergeCell ref="E133:G135"/>
    <mergeCell ref="H133:P135"/>
    <mergeCell ref="Q133:S135"/>
    <mergeCell ref="T133:AB135"/>
    <mergeCell ref="AC133:AE135"/>
    <mergeCell ref="AF133:AN135"/>
    <mergeCell ref="BS117:BS118"/>
    <mergeCell ref="BS119:BS120"/>
    <mergeCell ref="BS121:BS122"/>
    <mergeCell ref="BS129:BS130"/>
    <mergeCell ref="BS123:BS124"/>
    <mergeCell ref="BS125:BS126"/>
    <mergeCell ref="BS127:BS128"/>
    <mergeCell ref="BS131:BZ135"/>
    <mergeCell ref="AO133:AQ135"/>
    <mergeCell ref="AR133:AZ135"/>
    <mergeCell ref="E130:G132"/>
    <mergeCell ref="H130:P132"/>
    <mergeCell ref="Q130:S132"/>
    <mergeCell ref="T130:AB132"/>
    <mergeCell ref="AC130:AE132"/>
    <mergeCell ref="AF130:AN132"/>
    <mergeCell ref="E127:G129"/>
    <mergeCell ref="H127:P129"/>
    <mergeCell ref="Q127:S129"/>
    <mergeCell ref="T127:AB129"/>
    <mergeCell ref="AC127:AE129"/>
    <mergeCell ref="AF127:AN129"/>
    <mergeCell ref="AO127:AQ129"/>
    <mergeCell ref="AR127:AZ129"/>
    <mergeCell ref="E124:G126"/>
    <mergeCell ref="H124:P126"/>
    <mergeCell ref="Q124:S126"/>
    <mergeCell ref="E118:G120"/>
    <mergeCell ref="H118:P120"/>
    <mergeCell ref="Q118:S120"/>
    <mergeCell ref="T118:AB120"/>
    <mergeCell ref="AC118:AE120"/>
    <mergeCell ref="AF118:AN120"/>
    <mergeCell ref="AO118:AQ120"/>
    <mergeCell ref="AR118:AZ120"/>
    <mergeCell ref="E121:G123"/>
    <mergeCell ref="H121:P123"/>
    <mergeCell ref="Q121:S123"/>
    <mergeCell ref="T121:AB123"/>
    <mergeCell ref="AC121:AE123"/>
    <mergeCell ref="AF121:AN123"/>
    <mergeCell ref="AO121:AQ123"/>
    <mergeCell ref="AR121:AZ123"/>
    <mergeCell ref="E115:G117"/>
    <mergeCell ref="H115:P117"/>
    <mergeCell ref="Q115:S117"/>
    <mergeCell ref="T115:AB117"/>
    <mergeCell ref="AC115:AE117"/>
    <mergeCell ref="AF115:AN117"/>
    <mergeCell ref="AO115:AQ117"/>
    <mergeCell ref="AR115:AZ117"/>
    <mergeCell ref="E112:G114"/>
    <mergeCell ref="H112:P114"/>
    <mergeCell ref="Q112:S114"/>
    <mergeCell ref="T112:AB114"/>
    <mergeCell ref="AC112:AE114"/>
    <mergeCell ref="AF112:AN114"/>
    <mergeCell ref="AO112:AQ114"/>
    <mergeCell ref="AR112:AZ114"/>
    <mergeCell ref="BA112:BC114"/>
    <mergeCell ref="T109:AB111"/>
    <mergeCell ref="AC109:AE111"/>
    <mergeCell ref="AF109:AN111"/>
    <mergeCell ref="AO109:AQ111"/>
    <mergeCell ref="AR109:AZ111"/>
    <mergeCell ref="BA109:BC111"/>
    <mergeCell ref="BD109:BL111"/>
    <mergeCell ref="E106:G108"/>
    <mergeCell ref="H106:P108"/>
    <mergeCell ref="Q106:S108"/>
    <mergeCell ref="T106:AB108"/>
    <mergeCell ref="AC106:AE108"/>
    <mergeCell ref="AF106:AN108"/>
    <mergeCell ref="AO106:AQ108"/>
    <mergeCell ref="AR106:AZ108"/>
    <mergeCell ref="BA106:BC108"/>
    <mergeCell ref="BD106:BL108"/>
    <mergeCell ref="E109:G111"/>
    <mergeCell ref="H109:P111"/>
    <mergeCell ref="Q109:S111"/>
    <mergeCell ref="BS102:BS103"/>
    <mergeCell ref="BT102:BT103"/>
    <mergeCell ref="BU102:BU103"/>
    <mergeCell ref="BV102:BV103"/>
    <mergeCell ref="E103:G105"/>
    <mergeCell ref="H103:P105"/>
    <mergeCell ref="Q103:S105"/>
    <mergeCell ref="T103:AB105"/>
    <mergeCell ref="AC103:AE105"/>
    <mergeCell ref="AF103:AN105"/>
    <mergeCell ref="AO103:AQ105"/>
    <mergeCell ref="AR103:AZ105"/>
    <mergeCell ref="BA103:BC105"/>
    <mergeCell ref="BD103:BL105"/>
    <mergeCell ref="BS104:BS105"/>
    <mergeCell ref="BT104:BT105"/>
    <mergeCell ref="BU104:BU105"/>
    <mergeCell ref="BV104:BV105"/>
    <mergeCell ref="BS98:BS99"/>
    <mergeCell ref="BT98:BT99"/>
    <mergeCell ref="BU98:BU99"/>
    <mergeCell ref="BV98:BV99"/>
    <mergeCell ref="E99:BL101"/>
    <mergeCell ref="BS100:BS101"/>
    <mergeCell ref="BT100:BT101"/>
    <mergeCell ref="BU100:BU101"/>
    <mergeCell ref="BV100:BV101"/>
    <mergeCell ref="BU92:BU93"/>
    <mergeCell ref="BV92:BV93"/>
    <mergeCell ref="U93:AD94"/>
    <mergeCell ref="AM93:AX94"/>
    <mergeCell ref="BS94:BS95"/>
    <mergeCell ref="BT94:BT95"/>
    <mergeCell ref="BU94:BU95"/>
    <mergeCell ref="BV94:BV95"/>
    <mergeCell ref="BS96:BS97"/>
    <mergeCell ref="BT96:BT97"/>
    <mergeCell ref="BU96:BU97"/>
    <mergeCell ref="BV96:BV97"/>
    <mergeCell ref="BU84:BU85"/>
    <mergeCell ref="BV84:BV85"/>
    <mergeCell ref="BS86:BS87"/>
    <mergeCell ref="BT86:BT87"/>
    <mergeCell ref="BU86:BU87"/>
    <mergeCell ref="BV86:BV87"/>
    <mergeCell ref="U87:AD88"/>
    <mergeCell ref="AM87:AX88"/>
    <mergeCell ref="BS88:BS89"/>
    <mergeCell ref="BT88:BT89"/>
    <mergeCell ref="BU88:BU89"/>
    <mergeCell ref="BV88:BV89"/>
    <mergeCell ref="AE89:AL94"/>
    <mergeCell ref="AY89:BN94"/>
    <mergeCell ref="U90:AB92"/>
    <mergeCell ref="AC90:AD92"/>
    <mergeCell ref="AM90:AV92"/>
    <mergeCell ref="AW90:AX92"/>
    <mergeCell ref="BS90:BS91"/>
    <mergeCell ref="BT90:BT91"/>
    <mergeCell ref="BU90:BU91"/>
    <mergeCell ref="BV90:BV91"/>
    <mergeCell ref="BS92:BS93"/>
    <mergeCell ref="BT92:BT93"/>
    <mergeCell ref="U67:AD68"/>
    <mergeCell ref="AM67:AX68"/>
    <mergeCell ref="BU79:BU81"/>
    <mergeCell ref="BV79:BV81"/>
    <mergeCell ref="C80:F82"/>
    <mergeCell ref="G80:O82"/>
    <mergeCell ref="P80:T82"/>
    <mergeCell ref="U80:AD82"/>
    <mergeCell ref="AE80:AL82"/>
    <mergeCell ref="AM80:AX82"/>
    <mergeCell ref="BS82:BS83"/>
    <mergeCell ref="BT82:BT83"/>
    <mergeCell ref="BU82:BU83"/>
    <mergeCell ref="BV82:BV83"/>
    <mergeCell ref="C83:F88"/>
    <mergeCell ref="P83:T88"/>
    <mergeCell ref="AE83:AL88"/>
    <mergeCell ref="AY83:BN88"/>
    <mergeCell ref="G84:M87"/>
    <mergeCell ref="N84:O87"/>
    <mergeCell ref="U84:AB86"/>
    <mergeCell ref="AC84:AD86"/>
    <mergeCell ref="BS84:BS85"/>
    <mergeCell ref="BT84:BT85"/>
    <mergeCell ref="BS66:BS67"/>
    <mergeCell ref="BT66:BT67"/>
    <mergeCell ref="BS79:BS81"/>
    <mergeCell ref="BT79:BT81"/>
    <mergeCell ref="C69:F74"/>
    <mergeCell ref="BS70:BS71"/>
    <mergeCell ref="BT70:BT71"/>
    <mergeCell ref="BS72:BS73"/>
    <mergeCell ref="BT72:BT73"/>
    <mergeCell ref="AM70:AV72"/>
    <mergeCell ref="AW70:AX72"/>
    <mergeCell ref="BS68:BS69"/>
    <mergeCell ref="G70:M73"/>
    <mergeCell ref="N70:O73"/>
    <mergeCell ref="U70:AB72"/>
    <mergeCell ref="AC70:AD72"/>
    <mergeCell ref="U73:AD74"/>
    <mergeCell ref="AM73:AX74"/>
    <mergeCell ref="BT68:BT69"/>
    <mergeCell ref="P69:T74"/>
    <mergeCell ref="AE69:AL74"/>
    <mergeCell ref="AY69:BN74"/>
    <mergeCell ref="BS74:BS75"/>
    <mergeCell ref="BT74:BT75"/>
    <mergeCell ref="BS49:BT51"/>
    <mergeCell ref="C51:U55"/>
    <mergeCell ref="BS52:BS53"/>
    <mergeCell ref="BT52:BT53"/>
    <mergeCell ref="BS54:BS55"/>
    <mergeCell ref="BT54:BT55"/>
    <mergeCell ref="AM60:AX62"/>
    <mergeCell ref="C56:H59"/>
    <mergeCell ref="BS56:BS57"/>
    <mergeCell ref="BT56:BT57"/>
    <mergeCell ref="I57:AX59"/>
    <mergeCell ref="BS58:BS59"/>
    <mergeCell ref="BT58:BT59"/>
    <mergeCell ref="BS60:BS61"/>
    <mergeCell ref="BT60:BT61"/>
    <mergeCell ref="BS62:BS63"/>
    <mergeCell ref="BT62:BT63"/>
    <mergeCell ref="C63:F68"/>
    <mergeCell ref="P63:T68"/>
    <mergeCell ref="AE63:AL68"/>
    <mergeCell ref="AY63:BN68"/>
    <mergeCell ref="G64:M67"/>
    <mergeCell ref="BS64:BS65"/>
    <mergeCell ref="BT64:BT65"/>
    <mergeCell ref="BU10:BV21"/>
    <mergeCell ref="BS10:BS12"/>
    <mergeCell ref="BS13:BS15"/>
    <mergeCell ref="BT10:BT12"/>
    <mergeCell ref="BT13:BT15"/>
    <mergeCell ref="AW13:BN16"/>
    <mergeCell ref="C37:S39"/>
    <mergeCell ref="BM47:BN50"/>
    <mergeCell ref="C25:N28"/>
    <mergeCell ref="O25:X28"/>
    <mergeCell ref="Y25:AB28"/>
    <mergeCell ref="C30:N33"/>
    <mergeCell ref="O30:X33"/>
    <mergeCell ref="Y30:AB33"/>
    <mergeCell ref="AE30:BO33"/>
    <mergeCell ref="C40:AI46"/>
    <mergeCell ref="AE25:BO26"/>
    <mergeCell ref="AE27:BO28"/>
    <mergeCell ref="AJ40:BN46"/>
    <mergeCell ref="AH47:AI50"/>
    <mergeCell ref="AW20:BN23"/>
    <mergeCell ref="X10:Z13"/>
    <mergeCell ref="AA10:AB13"/>
    <mergeCell ref="AF10:AT12"/>
    <mergeCell ref="AW17:BN19"/>
    <mergeCell ref="AF20:AT23"/>
    <mergeCell ref="V51:AU55"/>
    <mergeCell ref="AV51:BN55"/>
    <mergeCell ref="C76:H79"/>
    <mergeCell ref="I77:AA79"/>
    <mergeCell ref="AB77:AX79"/>
    <mergeCell ref="C89:F94"/>
    <mergeCell ref="P89:T94"/>
    <mergeCell ref="G90:M93"/>
    <mergeCell ref="N90:O93"/>
    <mergeCell ref="AY60:BN62"/>
    <mergeCell ref="C60:F62"/>
    <mergeCell ref="G60:O62"/>
    <mergeCell ref="P60:T62"/>
    <mergeCell ref="N64:O67"/>
    <mergeCell ref="U64:AB66"/>
    <mergeCell ref="AC64:AD66"/>
    <mergeCell ref="AM64:AV66"/>
    <mergeCell ref="AW64:AX66"/>
    <mergeCell ref="AM84:AV86"/>
    <mergeCell ref="AW84:AX86"/>
    <mergeCell ref="C47:AG50"/>
    <mergeCell ref="AJ47:BL50"/>
    <mergeCell ref="C20:H23"/>
    <mergeCell ref="I20:K23"/>
    <mergeCell ref="L20:M23"/>
    <mergeCell ref="N20:W23"/>
    <mergeCell ref="X20:Z23"/>
    <mergeCell ref="C15:M18"/>
    <mergeCell ref="N15:AB18"/>
    <mergeCell ref="AA20:AB23"/>
    <mergeCell ref="AF17:AT19"/>
    <mergeCell ref="B2:AD4"/>
    <mergeCell ref="AF2:BN8"/>
    <mergeCell ref="C6:E8"/>
    <mergeCell ref="F6:AB8"/>
    <mergeCell ref="C10:I13"/>
    <mergeCell ref="J10:M13"/>
    <mergeCell ref="N10:P13"/>
    <mergeCell ref="Q10:R13"/>
    <mergeCell ref="S10:U13"/>
    <mergeCell ref="V10:W13"/>
    <mergeCell ref="AW10:BN12"/>
    <mergeCell ref="AF13:AT16"/>
    <mergeCell ref="BA127:BC129"/>
    <mergeCell ref="BD127:BL129"/>
    <mergeCell ref="BA130:BC132"/>
    <mergeCell ref="BD130:BL132"/>
    <mergeCell ref="BA133:BC135"/>
    <mergeCell ref="BD133:BL135"/>
    <mergeCell ref="BD124:BL126"/>
    <mergeCell ref="BA115:BC117"/>
    <mergeCell ref="BD115:BL117"/>
    <mergeCell ref="BA118:BC120"/>
    <mergeCell ref="BD118:BL120"/>
    <mergeCell ref="BA121:BC123"/>
    <mergeCell ref="BD121:BL123"/>
    <mergeCell ref="BA124:BC126"/>
  </mergeCells>
  <phoneticPr fontId="2"/>
  <dataValidations count="4">
    <dataValidation imeMode="off" allowBlank="1" showInputMessage="1" showErrorMessage="1" sqref="X10:Z13 S10:U13 N10:P13 I20:K23 X20:Z23 O25:X28 AF13:AT16 AW13:BN16" xr:uid="{00000000-0002-0000-0100-000000000000}"/>
    <dataValidation imeMode="hiragana" allowBlank="1" showInputMessage="1" showErrorMessage="1" sqref="AW20:BN23 AF20:AT23" xr:uid="{00000000-0002-0000-0100-000001000000}"/>
    <dataValidation imeMode="halfAlpha" allowBlank="1" showInputMessage="1" showErrorMessage="1" sqref="C6 AM34:BO34 BQ116:BR116 Y25 Y30 BP112 BN122:BO125 BN104:BO104 AK35:BM35 BQ134:BR137 AO96:AQ97 BP130:BP133 AM24:BO24 BO29 C47" xr:uid="{00000000-0002-0000-0100-000002000000}"/>
    <dataValidation type="list" allowBlank="1" showInputMessage="1" showErrorMessage="1" sqref="J10:M13" xr:uid="{00000000-0002-0000-0100-000003000000}">
      <formula1>"平成,令和"</formula1>
    </dataValidation>
  </dataValidations>
  <printOptions horizontalCentered="1" verticalCentered="1"/>
  <pageMargins left="0.19685039370078741" right="0.19685039370078741" top="0.43307086614173229" bottom="0.27559055118110237" header="0.23622047244094491" footer="0.15748031496062992"/>
  <pageSetup paperSize="9" scale="91" orientation="portrait" cellComments="asDisplayed"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1"/>
  </sheetPr>
  <dimension ref="A1:H57"/>
  <sheetViews>
    <sheetView workbookViewId="0">
      <selection activeCell="E8" sqref="E8"/>
    </sheetView>
  </sheetViews>
  <sheetFormatPr defaultRowHeight="13.5" x14ac:dyDescent="0.15"/>
  <cols>
    <col min="2" max="2" width="5.875" style="63" customWidth="1"/>
    <col min="3" max="3" width="12.625" style="63" customWidth="1"/>
    <col min="4" max="4" width="8.25" style="70" customWidth="1"/>
    <col min="5" max="5" width="11" style="63" customWidth="1"/>
    <col min="6" max="6" width="12.625" style="63" customWidth="1"/>
    <col min="7" max="7" width="6.5" style="63" bestFit="1" customWidth="1"/>
  </cols>
  <sheetData>
    <row r="1" spans="1:8" x14ac:dyDescent="0.15">
      <c r="A1" s="2"/>
      <c r="B1" s="1" t="s">
        <v>38</v>
      </c>
      <c r="C1" s="1"/>
      <c r="D1" s="5"/>
      <c r="E1" s="1"/>
      <c r="F1" s="1"/>
      <c r="G1" s="1" t="s">
        <v>39</v>
      </c>
      <c r="H1" s="2"/>
    </row>
    <row r="2" spans="1:8" x14ac:dyDescent="0.15">
      <c r="A2" s="2"/>
      <c r="C2" s="1"/>
      <c r="D2" s="5"/>
      <c r="E2" s="1"/>
      <c r="F2" s="1"/>
      <c r="G2" s="1"/>
      <c r="H2" s="2"/>
    </row>
    <row r="3" spans="1:8" x14ac:dyDescent="0.15">
      <c r="A3" s="2"/>
      <c r="B3" s="1" t="s">
        <v>75</v>
      </c>
      <c r="C3" s="1"/>
      <c r="D3" s="5"/>
      <c r="E3" s="1"/>
      <c r="F3" s="1"/>
      <c r="G3" s="1"/>
      <c r="H3" s="2"/>
    </row>
    <row r="4" spans="1:8" x14ac:dyDescent="0.15">
      <c r="A4" s="2"/>
      <c r="B4" s="1"/>
      <c r="C4" s="1"/>
      <c r="D4" s="5"/>
      <c r="F4" s="1"/>
      <c r="G4" s="1"/>
      <c r="H4" s="2"/>
    </row>
    <row r="5" spans="1:8" x14ac:dyDescent="0.15">
      <c r="A5" s="2"/>
      <c r="B5" s="397" t="s">
        <v>40</v>
      </c>
      <c r="C5" s="400" t="s">
        <v>41</v>
      </c>
      <c r="D5" s="401"/>
      <c r="E5" s="402"/>
      <c r="F5" s="397" t="s">
        <v>34</v>
      </c>
      <c r="G5" s="397" t="s">
        <v>40</v>
      </c>
      <c r="H5" s="2"/>
    </row>
    <row r="6" spans="1:8" x14ac:dyDescent="0.15">
      <c r="A6" s="2"/>
      <c r="B6" s="398"/>
      <c r="C6" s="403"/>
      <c r="D6" s="404"/>
      <c r="E6" s="405"/>
      <c r="F6" s="398"/>
      <c r="G6" s="398"/>
      <c r="H6" s="2"/>
    </row>
    <row r="7" spans="1:8" x14ac:dyDescent="0.15">
      <c r="A7" s="2"/>
      <c r="B7" s="399"/>
      <c r="C7" s="64" t="s">
        <v>42</v>
      </c>
      <c r="D7" s="65"/>
      <c r="E7" s="65" t="s">
        <v>43</v>
      </c>
      <c r="F7" s="399"/>
      <c r="G7" s="399"/>
      <c r="H7" s="2"/>
    </row>
    <row r="8" spans="1:8" x14ac:dyDescent="0.15">
      <c r="A8" s="2"/>
      <c r="B8" s="84">
        <v>1</v>
      </c>
      <c r="C8" s="82"/>
      <c r="D8" s="83"/>
      <c r="E8" s="83"/>
      <c r="F8" s="85">
        <v>58000</v>
      </c>
      <c r="G8" s="84">
        <v>1</v>
      </c>
      <c r="H8" s="2"/>
    </row>
    <row r="9" spans="1:8" x14ac:dyDescent="0.15">
      <c r="A9" s="2"/>
      <c r="B9" s="84">
        <v>2</v>
      </c>
      <c r="C9" s="82"/>
      <c r="D9" s="83"/>
      <c r="E9" s="83"/>
      <c r="F9" s="85">
        <v>68000</v>
      </c>
      <c r="G9" s="84">
        <v>2</v>
      </c>
      <c r="H9" s="2"/>
    </row>
    <row r="10" spans="1:8" x14ac:dyDescent="0.15">
      <c r="A10" s="2"/>
      <c r="B10" s="84">
        <v>3</v>
      </c>
      <c r="C10" s="82"/>
      <c r="D10" s="83"/>
      <c r="E10" s="83"/>
      <c r="F10" s="85">
        <v>78000</v>
      </c>
      <c r="G10" s="84">
        <v>3</v>
      </c>
      <c r="H10" s="2"/>
    </row>
    <row r="11" spans="1:8" x14ac:dyDescent="0.15">
      <c r="A11" s="2"/>
      <c r="B11" s="84">
        <v>4</v>
      </c>
      <c r="C11" s="82"/>
      <c r="D11" s="83"/>
      <c r="E11" s="83"/>
      <c r="F11" s="85">
        <v>88000</v>
      </c>
      <c r="G11" s="84">
        <v>4</v>
      </c>
      <c r="H11" s="2"/>
    </row>
    <row r="12" spans="1:8" x14ac:dyDescent="0.15">
      <c r="A12" s="2"/>
      <c r="B12" s="66">
        <v>5</v>
      </c>
      <c r="C12" s="67">
        <v>93000</v>
      </c>
      <c r="D12" s="68" t="s">
        <v>3</v>
      </c>
      <c r="E12" s="69">
        <v>101000</v>
      </c>
      <c r="F12" s="66">
        <v>98000</v>
      </c>
      <c r="G12" s="84">
        <v>5</v>
      </c>
      <c r="H12" s="2"/>
    </row>
    <row r="13" spans="1:8" x14ac:dyDescent="0.15">
      <c r="A13" s="2"/>
      <c r="B13" s="66">
        <v>6</v>
      </c>
      <c r="C13" s="67">
        <v>101000</v>
      </c>
      <c r="D13" s="68" t="s">
        <v>3</v>
      </c>
      <c r="E13" s="69">
        <v>107000</v>
      </c>
      <c r="F13" s="66">
        <v>104000</v>
      </c>
      <c r="G13" s="84">
        <v>6</v>
      </c>
      <c r="H13" s="2"/>
    </row>
    <row r="14" spans="1:8" x14ac:dyDescent="0.15">
      <c r="A14" s="2"/>
      <c r="B14" s="66">
        <v>7</v>
      </c>
      <c r="C14" s="67">
        <v>107000</v>
      </c>
      <c r="D14" s="68" t="s">
        <v>3</v>
      </c>
      <c r="E14" s="69">
        <v>114000</v>
      </c>
      <c r="F14" s="66">
        <v>110000</v>
      </c>
      <c r="G14" s="84">
        <v>7</v>
      </c>
      <c r="H14" s="2"/>
    </row>
    <row r="15" spans="1:8" x14ac:dyDescent="0.15">
      <c r="A15" s="2"/>
      <c r="B15" s="66">
        <v>8</v>
      </c>
      <c r="C15" s="67">
        <v>114000</v>
      </c>
      <c r="D15" s="68" t="s">
        <v>3</v>
      </c>
      <c r="E15" s="69">
        <v>122000</v>
      </c>
      <c r="F15" s="66">
        <v>118000</v>
      </c>
      <c r="G15" s="84">
        <v>8</v>
      </c>
      <c r="H15" s="2"/>
    </row>
    <row r="16" spans="1:8" x14ac:dyDescent="0.15">
      <c r="A16" s="2"/>
      <c r="B16" s="66">
        <v>9</v>
      </c>
      <c r="C16" s="67">
        <v>122000</v>
      </c>
      <c r="D16" s="68" t="s">
        <v>3</v>
      </c>
      <c r="E16" s="69">
        <v>130000</v>
      </c>
      <c r="F16" s="66">
        <v>126000</v>
      </c>
      <c r="G16" s="84">
        <v>9</v>
      </c>
      <c r="H16" s="2"/>
    </row>
    <row r="17" spans="1:8" x14ac:dyDescent="0.15">
      <c r="A17" s="2"/>
      <c r="B17" s="66">
        <v>10</v>
      </c>
      <c r="C17" s="67">
        <v>130000</v>
      </c>
      <c r="D17" s="68" t="s">
        <v>3</v>
      </c>
      <c r="E17" s="69">
        <v>138000</v>
      </c>
      <c r="F17" s="66">
        <v>134000</v>
      </c>
      <c r="G17" s="84">
        <v>10</v>
      </c>
      <c r="H17" s="2"/>
    </row>
    <row r="18" spans="1:8" x14ac:dyDescent="0.15">
      <c r="A18" s="2"/>
      <c r="B18" s="66">
        <v>11</v>
      </c>
      <c r="C18" s="67">
        <v>138000</v>
      </c>
      <c r="D18" s="68" t="s">
        <v>3</v>
      </c>
      <c r="E18" s="69">
        <v>146000</v>
      </c>
      <c r="F18" s="66">
        <v>142000</v>
      </c>
      <c r="G18" s="84">
        <v>11</v>
      </c>
      <c r="H18" s="2"/>
    </row>
    <row r="19" spans="1:8" x14ac:dyDescent="0.15">
      <c r="A19" s="2"/>
      <c r="B19" s="66">
        <v>12</v>
      </c>
      <c r="C19" s="67">
        <v>146000</v>
      </c>
      <c r="D19" s="68" t="s">
        <v>44</v>
      </c>
      <c r="E19" s="69">
        <v>155000</v>
      </c>
      <c r="F19" s="66">
        <v>150000</v>
      </c>
      <c r="G19" s="84">
        <v>12</v>
      </c>
      <c r="H19" s="2"/>
    </row>
    <row r="20" spans="1:8" x14ac:dyDescent="0.15">
      <c r="A20" s="2"/>
      <c r="B20" s="66">
        <v>13</v>
      </c>
      <c r="C20" s="67">
        <v>155000</v>
      </c>
      <c r="D20" s="68" t="s">
        <v>3</v>
      </c>
      <c r="E20" s="69">
        <v>165000</v>
      </c>
      <c r="F20" s="66">
        <v>160000</v>
      </c>
      <c r="G20" s="84">
        <v>13</v>
      </c>
      <c r="H20" s="2"/>
    </row>
    <row r="21" spans="1:8" x14ac:dyDescent="0.15">
      <c r="A21" s="2"/>
      <c r="B21" s="66">
        <v>14</v>
      </c>
      <c r="C21" s="67">
        <v>165000</v>
      </c>
      <c r="D21" s="68" t="s">
        <v>3</v>
      </c>
      <c r="E21" s="69">
        <v>175000</v>
      </c>
      <c r="F21" s="66">
        <v>170000</v>
      </c>
      <c r="G21" s="84">
        <v>14</v>
      </c>
      <c r="H21" s="2"/>
    </row>
    <row r="22" spans="1:8" x14ac:dyDescent="0.15">
      <c r="A22" s="2"/>
      <c r="B22" s="66">
        <v>15</v>
      </c>
      <c r="C22" s="67">
        <v>175000</v>
      </c>
      <c r="D22" s="68" t="s">
        <v>3</v>
      </c>
      <c r="E22" s="69">
        <v>185000</v>
      </c>
      <c r="F22" s="66">
        <v>180000</v>
      </c>
      <c r="G22" s="84">
        <v>15</v>
      </c>
      <c r="H22" s="2"/>
    </row>
    <row r="23" spans="1:8" x14ac:dyDescent="0.15">
      <c r="A23" s="2"/>
      <c r="B23" s="66">
        <v>16</v>
      </c>
      <c r="C23" s="67">
        <v>185000</v>
      </c>
      <c r="D23" s="68" t="s">
        <v>3</v>
      </c>
      <c r="E23" s="69">
        <v>195000</v>
      </c>
      <c r="F23" s="66">
        <v>190000</v>
      </c>
      <c r="G23" s="84">
        <v>16</v>
      </c>
      <c r="H23" s="2"/>
    </row>
    <row r="24" spans="1:8" x14ac:dyDescent="0.15">
      <c r="A24" s="2"/>
      <c r="B24" s="66">
        <v>17</v>
      </c>
      <c r="C24" s="67">
        <v>195000</v>
      </c>
      <c r="D24" s="68" t="s">
        <v>3</v>
      </c>
      <c r="E24" s="69">
        <v>210000</v>
      </c>
      <c r="F24" s="66">
        <v>200000</v>
      </c>
      <c r="G24" s="84">
        <v>17</v>
      </c>
      <c r="H24" s="2"/>
    </row>
    <row r="25" spans="1:8" x14ac:dyDescent="0.15">
      <c r="A25" s="2"/>
      <c r="B25" s="66">
        <v>18</v>
      </c>
      <c r="C25" s="67">
        <v>210000</v>
      </c>
      <c r="D25" s="68" t="s">
        <v>3</v>
      </c>
      <c r="E25" s="69">
        <v>230000</v>
      </c>
      <c r="F25" s="66">
        <v>220000</v>
      </c>
      <c r="G25" s="84">
        <v>18</v>
      </c>
      <c r="H25" s="2"/>
    </row>
    <row r="26" spans="1:8" x14ac:dyDescent="0.15">
      <c r="A26" s="2"/>
      <c r="B26" s="66">
        <v>19</v>
      </c>
      <c r="C26" s="67">
        <v>230000</v>
      </c>
      <c r="D26" s="68" t="s">
        <v>3</v>
      </c>
      <c r="E26" s="69">
        <v>250000</v>
      </c>
      <c r="F26" s="66">
        <v>240000</v>
      </c>
      <c r="G26" s="84">
        <v>19</v>
      </c>
      <c r="H26" s="2"/>
    </row>
    <row r="27" spans="1:8" x14ac:dyDescent="0.15">
      <c r="A27" s="2"/>
      <c r="B27" s="66">
        <v>20</v>
      </c>
      <c r="C27" s="67">
        <v>250000</v>
      </c>
      <c r="D27" s="68" t="s">
        <v>3</v>
      </c>
      <c r="E27" s="69">
        <v>270000</v>
      </c>
      <c r="F27" s="66">
        <v>260000</v>
      </c>
      <c r="G27" s="84">
        <v>20</v>
      </c>
      <c r="H27" s="2"/>
    </row>
    <row r="28" spans="1:8" x14ac:dyDescent="0.15">
      <c r="A28" s="2"/>
      <c r="B28" s="66">
        <v>21</v>
      </c>
      <c r="C28" s="67">
        <v>270000</v>
      </c>
      <c r="D28" s="68" t="s">
        <v>3</v>
      </c>
      <c r="E28" s="69">
        <v>290000</v>
      </c>
      <c r="F28" s="66">
        <v>280000</v>
      </c>
      <c r="G28" s="84">
        <v>21</v>
      </c>
      <c r="H28" s="2"/>
    </row>
    <row r="29" spans="1:8" x14ac:dyDescent="0.15">
      <c r="A29" s="2"/>
      <c r="B29" s="66">
        <v>22</v>
      </c>
      <c r="C29" s="67">
        <v>290000</v>
      </c>
      <c r="D29" s="68" t="s">
        <v>3</v>
      </c>
      <c r="E29" s="69">
        <v>310000</v>
      </c>
      <c r="F29" s="66">
        <v>300000</v>
      </c>
      <c r="G29" s="84">
        <v>22</v>
      </c>
      <c r="H29" s="2"/>
    </row>
    <row r="30" spans="1:8" x14ac:dyDescent="0.15">
      <c r="A30" s="2"/>
      <c r="B30" s="66">
        <v>23</v>
      </c>
      <c r="C30" s="67">
        <v>310000</v>
      </c>
      <c r="D30" s="68" t="s">
        <v>3</v>
      </c>
      <c r="E30" s="69">
        <v>330000</v>
      </c>
      <c r="F30" s="66">
        <v>320000</v>
      </c>
      <c r="G30" s="84">
        <v>23</v>
      </c>
      <c r="H30" s="2"/>
    </row>
    <row r="31" spans="1:8" x14ac:dyDescent="0.15">
      <c r="A31" s="2"/>
      <c r="B31" s="66">
        <v>24</v>
      </c>
      <c r="C31" s="67">
        <v>330000</v>
      </c>
      <c r="D31" s="68" t="s">
        <v>3</v>
      </c>
      <c r="E31" s="69">
        <v>350000</v>
      </c>
      <c r="F31" s="66">
        <v>340000</v>
      </c>
      <c r="G31" s="84">
        <v>24</v>
      </c>
      <c r="H31" s="2"/>
    </row>
    <row r="32" spans="1:8" x14ac:dyDescent="0.15">
      <c r="A32" s="2"/>
      <c r="B32" s="66">
        <v>25</v>
      </c>
      <c r="C32" s="67">
        <v>350000</v>
      </c>
      <c r="D32" s="68" t="s">
        <v>3</v>
      </c>
      <c r="E32" s="69">
        <v>370000</v>
      </c>
      <c r="F32" s="66">
        <v>360000</v>
      </c>
      <c r="G32" s="84">
        <v>25</v>
      </c>
      <c r="H32" s="2"/>
    </row>
    <row r="33" spans="1:8" x14ac:dyDescent="0.15">
      <c r="A33" s="2"/>
      <c r="B33" s="66">
        <v>26</v>
      </c>
      <c r="C33" s="67">
        <v>370000</v>
      </c>
      <c r="D33" s="68" t="s">
        <v>3</v>
      </c>
      <c r="E33" s="69">
        <v>395000</v>
      </c>
      <c r="F33" s="66">
        <v>380000</v>
      </c>
      <c r="G33" s="84">
        <v>26</v>
      </c>
      <c r="H33" s="2"/>
    </row>
    <row r="34" spans="1:8" x14ac:dyDescent="0.15">
      <c r="A34" s="2"/>
      <c r="B34" s="66">
        <v>27</v>
      </c>
      <c r="C34" s="67">
        <v>395000</v>
      </c>
      <c r="D34" s="68" t="s">
        <v>3</v>
      </c>
      <c r="E34" s="69">
        <v>425000</v>
      </c>
      <c r="F34" s="66">
        <v>410000</v>
      </c>
      <c r="G34" s="84">
        <v>27</v>
      </c>
      <c r="H34" s="2"/>
    </row>
    <row r="35" spans="1:8" x14ac:dyDescent="0.15">
      <c r="A35" s="2"/>
      <c r="B35" s="66">
        <v>28</v>
      </c>
      <c r="C35" s="67">
        <v>425000</v>
      </c>
      <c r="D35" s="68" t="s">
        <v>3</v>
      </c>
      <c r="E35" s="69">
        <v>455000</v>
      </c>
      <c r="F35" s="66">
        <v>440000</v>
      </c>
      <c r="G35" s="84">
        <v>28</v>
      </c>
      <c r="H35" s="2"/>
    </row>
    <row r="36" spans="1:8" x14ac:dyDescent="0.15">
      <c r="A36" s="2"/>
      <c r="B36" s="66">
        <v>29</v>
      </c>
      <c r="C36" s="67">
        <v>455000</v>
      </c>
      <c r="D36" s="68" t="s">
        <v>3</v>
      </c>
      <c r="E36" s="69">
        <v>485000</v>
      </c>
      <c r="F36" s="66">
        <v>470000</v>
      </c>
      <c r="G36" s="84">
        <v>29</v>
      </c>
      <c r="H36" s="2"/>
    </row>
    <row r="37" spans="1:8" x14ac:dyDescent="0.15">
      <c r="A37" s="2"/>
      <c r="B37" s="66">
        <v>30</v>
      </c>
      <c r="C37" s="67">
        <v>485000</v>
      </c>
      <c r="D37" s="68" t="s">
        <v>3</v>
      </c>
      <c r="E37" s="69">
        <v>515000</v>
      </c>
      <c r="F37" s="66">
        <v>500000</v>
      </c>
      <c r="G37" s="84">
        <v>30</v>
      </c>
      <c r="H37" s="2"/>
    </row>
    <row r="38" spans="1:8" x14ac:dyDescent="0.15">
      <c r="A38" s="2"/>
      <c r="B38" s="66">
        <v>31</v>
      </c>
      <c r="C38" s="67">
        <v>515000</v>
      </c>
      <c r="D38" s="68" t="s">
        <v>3</v>
      </c>
      <c r="E38" s="69">
        <v>545000</v>
      </c>
      <c r="F38" s="66">
        <v>530000</v>
      </c>
      <c r="G38" s="84">
        <v>31</v>
      </c>
      <c r="H38" s="2"/>
    </row>
    <row r="39" spans="1:8" x14ac:dyDescent="0.15">
      <c r="A39" s="2"/>
      <c r="B39" s="66">
        <v>32</v>
      </c>
      <c r="C39" s="67">
        <v>545000</v>
      </c>
      <c r="D39" s="68" t="s">
        <v>3</v>
      </c>
      <c r="E39" s="69">
        <v>575000</v>
      </c>
      <c r="F39" s="66">
        <v>560000</v>
      </c>
      <c r="G39" s="84">
        <v>32</v>
      </c>
      <c r="H39" s="2"/>
    </row>
    <row r="40" spans="1:8" x14ac:dyDescent="0.15">
      <c r="A40" s="2"/>
      <c r="B40" s="66">
        <v>33</v>
      </c>
      <c r="C40" s="67">
        <v>575000</v>
      </c>
      <c r="D40" s="68" t="s">
        <v>3</v>
      </c>
      <c r="E40" s="69">
        <v>605000</v>
      </c>
      <c r="F40" s="66">
        <v>590000</v>
      </c>
      <c r="G40" s="84">
        <v>33</v>
      </c>
      <c r="H40" s="2"/>
    </row>
    <row r="41" spans="1:8" x14ac:dyDescent="0.15">
      <c r="A41" s="2"/>
      <c r="B41" s="66">
        <v>34</v>
      </c>
      <c r="C41" s="67">
        <v>605000</v>
      </c>
      <c r="D41" s="68" t="s">
        <v>3</v>
      </c>
      <c r="E41" s="69">
        <v>635000</v>
      </c>
      <c r="F41" s="66">
        <v>620000</v>
      </c>
      <c r="G41" s="84">
        <v>34</v>
      </c>
      <c r="H41" s="2"/>
    </row>
    <row r="42" spans="1:8" x14ac:dyDescent="0.15">
      <c r="A42" s="2"/>
      <c r="B42" s="66">
        <v>35</v>
      </c>
      <c r="C42" s="67">
        <v>635000</v>
      </c>
      <c r="D42" s="68" t="s">
        <v>3</v>
      </c>
      <c r="E42" s="69">
        <v>665000</v>
      </c>
      <c r="F42" s="66">
        <v>650000</v>
      </c>
      <c r="G42" s="84">
        <v>35</v>
      </c>
      <c r="H42" s="2"/>
    </row>
    <row r="43" spans="1:8" x14ac:dyDescent="0.15">
      <c r="A43" s="2"/>
      <c r="B43" s="66">
        <v>36</v>
      </c>
      <c r="C43" s="67">
        <v>665000</v>
      </c>
      <c r="D43" s="68" t="s">
        <v>3</v>
      </c>
      <c r="E43" s="69">
        <v>695000</v>
      </c>
      <c r="F43" s="66">
        <v>680000</v>
      </c>
      <c r="G43" s="84">
        <v>36</v>
      </c>
      <c r="H43" s="2"/>
    </row>
    <row r="44" spans="1:8" x14ac:dyDescent="0.15">
      <c r="A44" s="2"/>
      <c r="B44" s="66">
        <v>37</v>
      </c>
      <c r="C44" s="67">
        <v>695000</v>
      </c>
      <c r="D44" s="68" t="s">
        <v>3</v>
      </c>
      <c r="E44" s="69">
        <v>730000</v>
      </c>
      <c r="F44" s="66">
        <v>710000</v>
      </c>
      <c r="G44" s="84">
        <v>37</v>
      </c>
      <c r="H44" s="2"/>
    </row>
    <row r="45" spans="1:8" x14ac:dyDescent="0.15">
      <c r="A45" s="2"/>
      <c r="B45" s="66">
        <v>38</v>
      </c>
      <c r="C45" s="67">
        <v>730000</v>
      </c>
      <c r="D45" s="68" t="s">
        <v>3</v>
      </c>
      <c r="E45" s="69">
        <v>770000</v>
      </c>
      <c r="F45" s="66">
        <v>750000</v>
      </c>
      <c r="G45" s="84">
        <v>38</v>
      </c>
      <c r="H45" s="2"/>
    </row>
    <row r="46" spans="1:8" x14ac:dyDescent="0.15">
      <c r="A46" s="2"/>
      <c r="B46" s="66">
        <v>39</v>
      </c>
      <c r="C46" s="67">
        <v>770000</v>
      </c>
      <c r="D46" s="68" t="s">
        <v>3</v>
      </c>
      <c r="E46" s="69">
        <v>810000</v>
      </c>
      <c r="F46" s="66">
        <v>790000</v>
      </c>
      <c r="G46" s="84">
        <v>39</v>
      </c>
      <c r="H46" s="2"/>
    </row>
    <row r="47" spans="1:8" x14ac:dyDescent="0.15">
      <c r="A47" s="2"/>
      <c r="B47" s="66">
        <v>40</v>
      </c>
      <c r="C47" s="67">
        <v>810000</v>
      </c>
      <c r="D47" s="68" t="s">
        <v>3</v>
      </c>
      <c r="E47" s="69">
        <v>855000</v>
      </c>
      <c r="F47" s="66">
        <v>830000</v>
      </c>
      <c r="G47" s="84">
        <v>40</v>
      </c>
      <c r="H47" s="2"/>
    </row>
    <row r="48" spans="1:8" x14ac:dyDescent="0.15">
      <c r="A48" s="2"/>
      <c r="B48" s="66">
        <v>41</v>
      </c>
      <c r="C48" s="67">
        <v>855000</v>
      </c>
      <c r="D48" s="68" t="s">
        <v>3</v>
      </c>
      <c r="E48" s="69">
        <v>905000</v>
      </c>
      <c r="F48" s="66">
        <v>880000</v>
      </c>
      <c r="G48" s="84">
        <v>41</v>
      </c>
      <c r="H48" s="2"/>
    </row>
    <row r="49" spans="1:8" x14ac:dyDescent="0.15">
      <c r="A49" s="2"/>
      <c r="B49" s="66">
        <v>42</v>
      </c>
      <c r="C49" s="67">
        <v>905000</v>
      </c>
      <c r="D49" s="68" t="s">
        <v>3</v>
      </c>
      <c r="E49" s="69">
        <v>955000</v>
      </c>
      <c r="F49" s="66">
        <v>930000</v>
      </c>
      <c r="G49" s="84">
        <v>42</v>
      </c>
      <c r="H49" s="2"/>
    </row>
    <row r="50" spans="1:8" x14ac:dyDescent="0.15">
      <c r="A50" s="2"/>
      <c r="B50" s="66">
        <v>43</v>
      </c>
      <c r="C50" s="67">
        <v>955000</v>
      </c>
      <c r="D50" s="68" t="s">
        <v>3</v>
      </c>
      <c r="E50" s="69">
        <v>1005000</v>
      </c>
      <c r="F50" s="66">
        <v>980000</v>
      </c>
      <c r="G50" s="84">
        <v>43</v>
      </c>
      <c r="H50" s="2"/>
    </row>
    <row r="51" spans="1:8" x14ac:dyDescent="0.15">
      <c r="A51" s="2"/>
      <c r="B51" s="66">
        <v>44</v>
      </c>
      <c r="C51" s="67">
        <v>1005000</v>
      </c>
      <c r="D51" s="68" t="s">
        <v>3</v>
      </c>
      <c r="E51" s="69">
        <v>1055000</v>
      </c>
      <c r="F51" s="66">
        <v>1030000</v>
      </c>
      <c r="G51" s="84">
        <v>44</v>
      </c>
      <c r="H51" s="2"/>
    </row>
    <row r="52" spans="1:8" x14ac:dyDescent="0.15">
      <c r="A52" s="2"/>
      <c r="B52" s="66">
        <v>45</v>
      </c>
      <c r="C52" s="67">
        <v>1055000</v>
      </c>
      <c r="D52" s="68" t="s">
        <v>3</v>
      </c>
      <c r="E52" s="69">
        <v>1115000</v>
      </c>
      <c r="F52" s="66">
        <v>1090000</v>
      </c>
      <c r="G52" s="84">
        <v>45</v>
      </c>
      <c r="H52" s="2"/>
    </row>
    <row r="53" spans="1:8" x14ac:dyDescent="0.15">
      <c r="A53" s="2"/>
      <c r="B53" s="66">
        <v>46</v>
      </c>
      <c r="C53" s="67">
        <v>1115000</v>
      </c>
      <c r="D53" s="68" t="s">
        <v>3</v>
      </c>
      <c r="E53" s="69">
        <v>1175000</v>
      </c>
      <c r="F53" s="66">
        <v>1150000</v>
      </c>
      <c r="G53" s="84">
        <v>46</v>
      </c>
      <c r="H53" s="2"/>
    </row>
    <row r="54" spans="1:8" x14ac:dyDescent="0.15">
      <c r="A54" s="2"/>
      <c r="B54" s="66">
        <v>47</v>
      </c>
      <c r="C54" s="67">
        <v>1175000</v>
      </c>
      <c r="D54" s="68" t="s">
        <v>3</v>
      </c>
      <c r="E54" s="69">
        <v>1235000</v>
      </c>
      <c r="F54" s="66">
        <v>1210000</v>
      </c>
      <c r="G54" s="84">
        <v>47</v>
      </c>
      <c r="H54" s="2"/>
    </row>
    <row r="55" spans="1:8" x14ac:dyDescent="0.15">
      <c r="B55" s="66">
        <v>48</v>
      </c>
      <c r="C55" s="67">
        <v>1235000</v>
      </c>
      <c r="D55" s="68" t="s">
        <v>3</v>
      </c>
      <c r="E55" s="69">
        <v>1295000</v>
      </c>
      <c r="F55" s="66">
        <v>1270000</v>
      </c>
      <c r="G55" s="84">
        <v>48</v>
      </c>
    </row>
    <row r="56" spans="1:8" x14ac:dyDescent="0.15">
      <c r="B56" s="66">
        <v>49</v>
      </c>
      <c r="C56" s="67">
        <v>1295000</v>
      </c>
      <c r="D56" s="68" t="s">
        <v>3</v>
      </c>
      <c r="E56" s="69">
        <v>1355000</v>
      </c>
      <c r="F56" s="66">
        <v>1330000</v>
      </c>
      <c r="G56" s="84">
        <v>49</v>
      </c>
    </row>
    <row r="57" spans="1:8" x14ac:dyDescent="0.15">
      <c r="B57" s="66">
        <v>50</v>
      </c>
      <c r="C57" s="67">
        <v>1355000</v>
      </c>
      <c r="D57" s="68" t="s">
        <v>3</v>
      </c>
      <c r="E57" s="69"/>
      <c r="F57" s="66">
        <v>1390000</v>
      </c>
      <c r="G57" s="84">
        <v>50</v>
      </c>
    </row>
  </sheetData>
  <sheetProtection password="EFD5" sheet="1" objects="1" scenarios="1"/>
  <mergeCells count="4">
    <mergeCell ref="G5:G7"/>
    <mergeCell ref="B5:B7"/>
    <mergeCell ref="C5:E6"/>
    <mergeCell ref="F5:F7"/>
  </mergeCells>
  <phoneticPr fontId="2"/>
  <pageMargins left="0.7" right="0.16" top="0.75" bottom="0.75" header="0.3" footer="0.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16</vt:i4>
      </vt:variant>
    </vt:vector>
  </HeadingPairs>
  <TitlesOfParts>
    <vt:vector size="19" baseType="lpstr">
      <vt:lpstr>Sheet1</vt:lpstr>
      <vt:lpstr>任意継続掛金額試算票</vt:lpstr>
      <vt:lpstr>参考</vt:lpstr>
      <vt:lpstr>任意継続掛金額試算票!Print_Area</vt:lpstr>
      <vt:lpstr>Sheet1!shimei_nm</vt:lpstr>
      <vt:lpstr>Sheet1!shokin_no</vt:lpstr>
      <vt:lpstr>Sheet1!shokin1_no</vt:lpstr>
      <vt:lpstr>Sheet1!shokin2_no</vt:lpstr>
      <vt:lpstr>Sheet1!shokin3_no</vt:lpstr>
      <vt:lpstr>Sheet1!shokin4_no</vt:lpstr>
      <vt:lpstr>Sheet1!shokin5_no</vt:lpstr>
      <vt:lpstr>Sheet1!shokin6_no</vt:lpstr>
      <vt:lpstr>Sheet1!shozm_cd</vt:lpstr>
      <vt:lpstr>Sheet1!shozm_rkj</vt:lpstr>
      <vt:lpstr>Sheet1!shozm1_cd</vt:lpstr>
      <vt:lpstr>Sheet1!shozm2_cd</vt:lpstr>
      <vt:lpstr>Sheet1!shozm3_cd</vt:lpstr>
      <vt:lpstr>Sheet1!shozm4_cd</vt:lpstr>
      <vt:lpstr>Sheet1!shozm5_cd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Keiichi　Sawada</dc:creator>
  <cp:lastModifiedBy>共済組合（峯尾　昂太郎）</cp:lastModifiedBy>
  <cp:lastPrinted>2024-01-22T00:12:04Z</cp:lastPrinted>
  <dcterms:created xsi:type="dcterms:W3CDTF">2003-01-25T12:55:43Z</dcterms:created>
  <dcterms:modified xsi:type="dcterms:W3CDTF">2025-01-24T00:53:33Z</dcterms:modified>
</cp:coreProperties>
</file>