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0175029C-7A00-4394-9B33-6B31F05B01FE}" xr6:coauthVersionLast="36" xr6:coauthVersionMax="47" xr10:uidLastSave="{00000000-0000-0000-0000-000000000000}"/>
  <bookViews>
    <workbookView xWindow="0" yWindow="0" windowWidth="20490" windowHeight="6960" tabRatio="807" xr2:uid="{00000000-000D-0000-FFFF-FFFF00000000}"/>
  </bookViews>
  <sheets>
    <sheet name="入力シート" sheetId="33" r:id="rId1"/>
    <sheet name="請求書（入力シート用）" sheetId="32" r:id="rId2"/>
    <sheet name="請求書（手入力）" sheetId="36" r:id="rId3"/>
    <sheet name="（裏面）注意事項 " sheetId="31" r:id="rId4"/>
    <sheet name="（参考）要件早見表" sheetId="35" r:id="rId5"/>
    <sheet name="育児休業をすることができない申告書" sheetId="19" r:id="rId6"/>
    <sheet name="疎明書 (A)" sheetId="22" r:id="rId7"/>
    <sheet name="疎明書 (B)" sheetId="23" r:id="rId8"/>
    <sheet name="計算" sheetId="37" r:id="rId9"/>
  </sheets>
  <definedNames>
    <definedName name="_xlnm.Print_Area" localSheetId="3">'（裏面）注意事項 '!$A$9:$M$178</definedName>
    <definedName name="_xlnm.Print_Area" localSheetId="2">'請求書（手入力）'!$B$1:$BX$56</definedName>
    <definedName name="_xlnm.Print_Area" localSheetId="1">'請求書（入力シート用）'!$B$1:$BX$56</definedName>
    <definedName name="_xlnm.Print_Area" localSheetId="0">入力シート!$A$1:$AN$95</definedName>
    <definedName name="_xlnm.Print_Titles" localSheetId="0">入力シート!$1:$8</definedName>
    <definedName name="平成">#REF!</definedName>
  </definedNames>
  <calcPr calcId="191029"/>
</workbook>
</file>

<file path=xl/calcChain.xml><?xml version="1.0" encoding="utf-8"?>
<calcChain xmlns="http://schemas.openxmlformats.org/spreadsheetml/2006/main">
  <c r="BA11" i="36" l="1"/>
  <c r="Q10" i="33"/>
  <c r="BQ21" i="36" l="1"/>
  <c r="BI21" i="36"/>
  <c r="BA21" i="36"/>
  <c r="AP21" i="36"/>
  <c r="AH21" i="36"/>
  <c r="Z21" i="36"/>
  <c r="BH37" i="36" l="1"/>
  <c r="BH36" i="36"/>
  <c r="CJ37" i="36" l="1"/>
  <c r="CK37" i="36"/>
  <c r="CK36" i="36"/>
  <c r="CJ36" i="36"/>
  <c r="CK22" i="36"/>
  <c r="CJ22" i="36"/>
  <c r="CJ9" i="36"/>
  <c r="CJ8" i="36"/>
  <c r="CK14" i="36"/>
  <c r="CJ14" i="36"/>
  <c r="CM36" i="36"/>
  <c r="F27" i="36"/>
  <c r="CM23" i="36"/>
  <c r="CN23" i="36" s="1"/>
  <c r="CJ42" i="36"/>
  <c r="AB26" i="32"/>
  <c r="BQ15" i="36" l="1"/>
  <c r="AX15" i="36" s="1"/>
  <c r="BQ36" i="36"/>
  <c r="CN37" i="36"/>
  <c r="BQ23" i="36"/>
  <c r="AX23" i="36" s="1"/>
  <c r="CK13" i="36"/>
  <c r="BA13" i="36" s="1"/>
  <c r="CJ13" i="36"/>
  <c r="AP13" i="36" s="1"/>
  <c r="BI13" i="36"/>
  <c r="Z13" i="36"/>
  <c r="CJ21" i="36"/>
  <c r="AH13" i="36"/>
  <c r="CK42" i="36"/>
  <c r="CL42" i="36" s="1"/>
  <c r="CN36" i="36"/>
  <c r="CN38" i="36" s="1"/>
  <c r="CN15" i="36"/>
  <c r="CM37" i="36"/>
  <c r="BQ37" i="36"/>
  <c r="AR11" i="32"/>
  <c r="BA11" i="32" s="1"/>
  <c r="BQ9" i="32"/>
  <c r="BI9" i="32"/>
  <c r="BA9" i="32"/>
  <c r="W9" i="32"/>
  <c r="BQ8" i="32"/>
  <c r="BI8" i="32"/>
  <c r="BA8" i="32"/>
  <c r="AP23" i="32"/>
  <c r="AN39" i="36" l="1"/>
  <c r="BF39" i="36" s="1"/>
  <c r="BQ13" i="36"/>
  <c r="CK21" i="36"/>
  <c r="F27" i="32"/>
  <c r="K47" i="33"/>
  <c r="K49" i="33" s="1"/>
  <c r="AC74" i="33"/>
  <c r="AC72" i="33"/>
  <c r="AC63" i="33"/>
  <c r="AC61" i="33"/>
  <c r="AC33" i="33"/>
  <c r="AC31" i="33"/>
  <c r="AC22" i="33"/>
  <c r="AC20" i="33"/>
  <c r="CJ14" i="32" s="1"/>
  <c r="AH14" i="32" s="1"/>
  <c r="AC14" i="33"/>
  <c r="CJ9" i="32" s="1"/>
  <c r="AC6" i="33"/>
  <c r="CJ8" i="32" s="1"/>
  <c r="Z14" i="32" l="1"/>
  <c r="AP14" i="32"/>
  <c r="AC18" i="33"/>
  <c r="CK13" i="32" s="1"/>
  <c r="AC59" i="33"/>
  <c r="AC16" i="33"/>
  <c r="U16" i="33" s="1"/>
  <c r="AC57" i="33"/>
  <c r="CJ42" i="32"/>
  <c r="CK42" i="32" s="1"/>
  <c r="CL42" i="32" s="1"/>
  <c r="BQ13" i="32" l="1"/>
  <c r="BI13" i="32"/>
  <c r="BA13" i="32"/>
  <c r="M57" i="33"/>
  <c r="CJ21" i="32"/>
  <c r="M59" i="33"/>
  <c r="CK21" i="32"/>
  <c r="AC24" i="33"/>
  <c r="CJ36" i="32" s="1"/>
  <c r="Y36" i="32" s="1"/>
  <c r="M18" i="33"/>
  <c r="AC35" i="33"/>
  <c r="U35" i="33" s="1"/>
  <c r="M16" i="33"/>
  <c r="AC26" i="33"/>
  <c r="CK14" i="32" s="1"/>
  <c r="AC37" i="33"/>
  <c r="Q37" i="33" s="1"/>
  <c r="Q18" i="33"/>
  <c r="U18" i="33"/>
  <c r="Q16" i="33"/>
  <c r="CJ13" i="32"/>
  <c r="AP15" i="32"/>
  <c r="AC78" i="33"/>
  <c r="Q78" i="33" s="1"/>
  <c r="AC65" i="33"/>
  <c r="CJ22" i="32" s="1"/>
  <c r="AH22" i="32" s="1"/>
  <c r="Q57" i="33"/>
  <c r="AC67" i="33"/>
  <c r="Q67" i="33" s="1"/>
  <c r="AC76" i="33"/>
  <c r="U57" i="33"/>
  <c r="U59" i="33"/>
  <c r="Q59" i="33"/>
  <c r="CN15" i="32" l="1"/>
  <c r="BI14" i="32"/>
  <c r="Z13" i="32"/>
  <c r="AP13" i="32"/>
  <c r="AH13" i="32"/>
  <c r="M78" i="33"/>
  <c r="K80" i="33"/>
  <c r="AP22" i="32"/>
  <c r="M35" i="33"/>
  <c r="U24" i="33"/>
  <c r="M24" i="33"/>
  <c r="Q26" i="33"/>
  <c r="Q24" i="33"/>
  <c r="K28" i="33"/>
  <c r="CJ37" i="32" s="1"/>
  <c r="I36" i="32"/>
  <c r="Q36" i="32"/>
  <c r="BQ21" i="32"/>
  <c r="BA21" i="32"/>
  <c r="BI21" i="32"/>
  <c r="AH21" i="32"/>
  <c r="AP21" i="32"/>
  <c r="Z21" i="32"/>
  <c r="M37" i="33"/>
  <c r="U37" i="33"/>
  <c r="K39" i="33"/>
  <c r="Q35" i="33"/>
  <c r="M26" i="33"/>
  <c r="U26" i="33"/>
  <c r="BQ14" i="32"/>
  <c r="BA14" i="32"/>
  <c r="U78" i="33"/>
  <c r="K69" i="33"/>
  <c r="M76" i="33"/>
  <c r="CK22" i="32"/>
  <c r="BQ22" i="32" s="1"/>
  <c r="M67" i="33"/>
  <c r="U65" i="33"/>
  <c r="Z22" i="32"/>
  <c r="Q65" i="33"/>
  <c r="M65" i="33"/>
  <c r="U67" i="33"/>
  <c r="Q76" i="33"/>
  <c r="U76" i="33"/>
  <c r="K82" i="33" l="1"/>
  <c r="S82" i="33" s="1"/>
  <c r="Y37" i="32"/>
  <c r="I37" i="32"/>
  <c r="Q37" i="32"/>
  <c r="K41" i="33"/>
  <c r="AC43" i="33" s="1"/>
  <c r="CK36" i="32" s="1"/>
  <c r="BQ36" i="32" s="1"/>
  <c r="BI22" i="32"/>
  <c r="CM23" i="32" s="1"/>
  <c r="CN23" i="32" s="1"/>
  <c r="BA22" i="32"/>
  <c r="BQ23" i="32"/>
  <c r="AX23" i="32" s="1"/>
  <c r="BQ15" i="32" l="1"/>
  <c r="AX15" i="32" s="1"/>
  <c r="S41" i="33"/>
  <c r="CK37" i="32"/>
  <c r="BQ37" i="32" s="1"/>
  <c r="AN39" i="32" s="1"/>
  <c r="BF39" i="32" s="1"/>
  <c r="AZ36" i="32"/>
  <c r="U43" i="33"/>
  <c r="Q43" i="33"/>
  <c r="M43" i="33"/>
  <c r="K45" i="33"/>
  <c r="AJ36" i="32" l="1"/>
  <c r="AR36" i="32"/>
  <c r="CM37" i="32" s="1"/>
  <c r="AZ37" i="32"/>
  <c r="AR37" i="32"/>
  <c r="AJ37" i="32"/>
  <c r="K51" i="33"/>
  <c r="CM36" i="32" l="1"/>
  <c r="CN36" i="32" s="1"/>
  <c r="CN38" i="32" s="1"/>
  <c r="CN37"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峯尾　昂太郎</author>
  </authors>
  <commentList>
    <comment ref="BQ36" authorId="0" shapeId="0" xr:uid="{91840195-F7D0-45B7-B2C5-ED333156E8B7}">
      <text>
        <r>
          <rPr>
            <b/>
            <sz val="9"/>
            <color indexed="81"/>
            <rFont val="MS P ゴシック"/>
            <family val="3"/>
            <charset val="128"/>
          </rPr>
          <t xml:space="preserve">週休日（土日）は除く
</t>
        </r>
      </text>
    </comment>
    <comment ref="BQ37" authorId="0" shapeId="0" xr:uid="{CC930573-F01E-4B21-9CF0-4648692D028A}">
      <text>
        <r>
          <rPr>
            <b/>
            <sz val="9"/>
            <color indexed="81"/>
            <rFont val="MS P ゴシック"/>
            <family val="3"/>
            <charset val="128"/>
          </rPr>
          <t xml:space="preserve">週休日（土日）は除く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峯尾　昂太郎</author>
  </authors>
  <commentList>
    <comment ref="BQ36" authorId="0" shapeId="0" xr:uid="{3132AD06-A735-48DD-9094-22E1D3F665D4}">
      <text>
        <r>
          <rPr>
            <b/>
            <sz val="9"/>
            <color indexed="81"/>
            <rFont val="MS P ゴシック"/>
            <family val="3"/>
            <charset val="128"/>
          </rPr>
          <t xml:space="preserve">週休日（土日）は除く
</t>
        </r>
      </text>
    </comment>
    <comment ref="BQ37" authorId="0" shapeId="0" xr:uid="{E300FFF9-631B-41AD-A8DD-E16AB6E6EB2A}">
      <text>
        <r>
          <rPr>
            <b/>
            <sz val="9"/>
            <color indexed="81"/>
            <rFont val="MS P ゴシック"/>
            <family val="3"/>
            <charset val="128"/>
          </rPr>
          <t xml:space="preserve">週休日（土日）は除く
</t>
        </r>
      </text>
    </comment>
  </commentList>
</comments>
</file>

<file path=xl/sharedStrings.xml><?xml version="1.0" encoding="utf-8"?>
<sst xmlns="http://schemas.openxmlformats.org/spreadsheetml/2006/main" count="820" uniqueCount="357">
  <si>
    <t>請求日数</t>
    <rPh sb="0" eb="2">
      <t>セイキュウ</t>
    </rPh>
    <rPh sb="2" eb="4">
      <t>ニッスウ</t>
    </rPh>
    <phoneticPr fontId="2"/>
  </si>
  <si>
    <t>円</t>
    <rPh sb="0" eb="1">
      <t>エン</t>
    </rPh>
    <phoneticPr fontId="2"/>
  </si>
  <si>
    <t>（</t>
    <phoneticPr fontId="2"/>
  </si>
  <si>
    <t>年</t>
    <rPh sb="0" eb="1">
      <t>ネン</t>
    </rPh>
    <phoneticPr fontId="2"/>
  </si>
  <si>
    <t>日</t>
    <rPh sb="0" eb="1">
      <t>ニチ</t>
    </rPh>
    <phoneticPr fontId="2"/>
  </si>
  <si>
    <t>平成</t>
    <rPh sb="0" eb="2">
      <t>ヘイセイ</t>
    </rPh>
    <phoneticPr fontId="2"/>
  </si>
  <si>
    <t>出産日</t>
    <rPh sb="0" eb="3">
      <t>シュッサンビ</t>
    </rPh>
    <phoneticPr fontId="2"/>
  </si>
  <si>
    <t>育児休業期間</t>
    <rPh sb="0" eb="2">
      <t>イクジ</t>
    </rPh>
    <rPh sb="2" eb="4">
      <t>キュウギョウ</t>
    </rPh>
    <rPh sb="4" eb="6">
      <t>キカン</t>
    </rPh>
    <phoneticPr fontId="2"/>
  </si>
  <si>
    <t>月</t>
    <rPh sb="0" eb="1">
      <t>ツキ</t>
    </rPh>
    <phoneticPr fontId="2"/>
  </si>
  <si>
    <t>合計請求金額</t>
    <rPh sb="0" eb="2">
      <t>ゴウケイ</t>
    </rPh>
    <rPh sb="2" eb="4">
      <t>セイキュウ</t>
    </rPh>
    <rPh sb="4" eb="6">
      <t>キンガク</t>
    </rPh>
    <phoneticPr fontId="2"/>
  </si>
  <si>
    <t>　　地方公務員等共済組合法施行規程第１１５条の２の規定に基づき、上記のとおり請求します。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5" eb="27">
      <t>キテイ</t>
    </rPh>
    <rPh sb="28" eb="29">
      <t>モト</t>
    </rPh>
    <rPh sb="32" eb="34">
      <t>ジョウキ</t>
    </rPh>
    <rPh sb="38" eb="40">
      <t>セイキュウ</t>
    </rPh>
    <phoneticPr fontId="2"/>
  </si>
  <si>
    <t>　　　　公立学校共済組合愛知支部長　殿</t>
    <rPh sb="4" eb="6">
      <t>コウリツ</t>
    </rPh>
    <rPh sb="6" eb="8">
      <t>ガッコウ</t>
    </rPh>
    <rPh sb="8" eb="10">
      <t>キョウサイ</t>
    </rPh>
    <rPh sb="10" eb="12">
      <t>クミアイ</t>
    </rPh>
    <rPh sb="12" eb="14">
      <t>アイチ</t>
    </rPh>
    <rPh sb="14" eb="16">
      <t>シブ</t>
    </rPh>
    <rPh sb="16" eb="17">
      <t>チョウ</t>
    </rPh>
    <rPh sb="18" eb="19">
      <t>ドノ</t>
    </rPh>
    <phoneticPr fontId="2"/>
  </si>
  <si>
    <t>請求者</t>
    <rPh sb="0" eb="3">
      <t>セイキュウシャ</t>
    </rPh>
    <phoneticPr fontId="2"/>
  </si>
  <si>
    <t>所属所長</t>
    <rPh sb="0" eb="2">
      <t>ショゾク</t>
    </rPh>
    <rPh sb="2" eb="4">
      <t>ショチョウ</t>
    </rPh>
    <phoneticPr fontId="2"/>
  </si>
  <si>
    <t>から</t>
    <phoneticPr fontId="2"/>
  </si>
  <si>
    <t>月</t>
  </si>
  <si>
    <t>記載上の注意事項</t>
  </si>
  <si>
    <t>勤務先</t>
  </si>
  <si>
    <t>年</t>
  </si>
  <si>
    <t>日</t>
  </si>
  <si>
    <t>～</t>
  </si>
  <si>
    <t>　（注）この自動計算では、NETWORKDAYS関数（アドイン関数）を利用しています。</t>
    <rPh sb="2" eb="3">
      <t>チュウ</t>
    </rPh>
    <rPh sb="6" eb="8">
      <t>ジドウ</t>
    </rPh>
    <rPh sb="8" eb="10">
      <t>ケイサン</t>
    </rPh>
    <rPh sb="24" eb="26">
      <t>カンスウ</t>
    </rPh>
    <rPh sb="31" eb="33">
      <t>カンスウ</t>
    </rPh>
    <rPh sb="35" eb="37">
      <t>リヨウ</t>
    </rPh>
    <phoneticPr fontId="2"/>
  </si>
  <si>
    <t>　　　　　〈分析ツール〉をオン（✔点を付す）⇒〈OK〉をクリック</t>
    <rPh sb="6" eb="8">
      <t>ブンセキ</t>
    </rPh>
    <rPh sb="17" eb="18">
      <t>テン</t>
    </rPh>
    <rPh sb="19" eb="20">
      <t>フ</t>
    </rPh>
    <phoneticPr fontId="2"/>
  </si>
  <si>
    <t>給付上限相当額</t>
    <rPh sb="0" eb="2">
      <t>キュウフ</t>
    </rPh>
    <rPh sb="2" eb="4">
      <t>ジョウゲン</t>
    </rPh>
    <rPh sb="4" eb="6">
      <t>ソウトウ</t>
    </rPh>
    <rPh sb="6" eb="7">
      <t>ガク</t>
    </rPh>
    <phoneticPr fontId="2"/>
  </si>
  <si>
    <t>参 考</t>
    <rPh sb="0" eb="1">
      <t>サン</t>
    </rPh>
    <rPh sb="2" eb="3">
      <t>コウ</t>
    </rPh>
    <phoneticPr fontId="2"/>
  </si>
  <si>
    <t>給付上限相当額</t>
    <phoneticPr fontId="2"/>
  </si>
  <si>
    <t>単位：円</t>
    <rPh sb="0" eb="2">
      <t>タンイ</t>
    </rPh>
    <rPh sb="3" eb="4">
      <t>エン</t>
    </rPh>
    <phoneticPr fontId="2"/>
  </si>
  <si>
    <t>　登録方法：[ツール]をクリック⇒〈アドイン〉を選択⇒〈アドイン〉ダイアログボックスが表示される⇒</t>
    <rPh sb="1" eb="3">
      <t>トウロク</t>
    </rPh>
    <rPh sb="3" eb="5">
      <t>ホウホウ</t>
    </rPh>
    <rPh sb="24" eb="26">
      <t>センタク</t>
    </rPh>
    <rPh sb="43" eb="45">
      <t>ヒョウジ</t>
    </rPh>
    <phoneticPr fontId="2"/>
  </si>
  <si>
    <t>　（注）育児休業を開始した日から２年以内に手当金を請求してください。（それ以降は手当金受給権が時効によって</t>
    <rPh sb="2" eb="3">
      <t>チュウ</t>
    </rPh>
    <rPh sb="4" eb="6">
      <t>イクジ</t>
    </rPh>
    <rPh sb="6" eb="7">
      <t>キュウ</t>
    </rPh>
    <rPh sb="7" eb="8">
      <t>ギョウ</t>
    </rPh>
    <rPh sb="9" eb="11">
      <t>カイシ</t>
    </rPh>
    <rPh sb="13" eb="14">
      <t>ヒ</t>
    </rPh>
    <rPh sb="17" eb="18">
      <t>ネン</t>
    </rPh>
    <rPh sb="18" eb="20">
      <t>イナイ</t>
    </rPh>
    <rPh sb="21" eb="23">
      <t>テアテ</t>
    </rPh>
    <rPh sb="23" eb="24">
      <t>キン</t>
    </rPh>
    <rPh sb="25" eb="27">
      <t>セイキュウ</t>
    </rPh>
    <rPh sb="37" eb="39">
      <t>イコウ</t>
    </rPh>
    <rPh sb="40" eb="42">
      <t>テアテ</t>
    </rPh>
    <rPh sb="42" eb="43">
      <t>キン</t>
    </rPh>
    <rPh sb="43" eb="46">
      <t>ジュキュウケン</t>
    </rPh>
    <rPh sb="47" eb="49">
      <t>ジコウ</t>
    </rPh>
    <phoneticPr fontId="2"/>
  </si>
  <si>
    <t>）</t>
    <phoneticPr fontId="2"/>
  </si>
  <si>
    <t>請求額</t>
    <rPh sb="0" eb="2">
      <t>セイキュウ</t>
    </rPh>
    <rPh sb="2" eb="3">
      <t>ガク</t>
    </rPh>
    <phoneticPr fontId="2"/>
  </si>
  <si>
    <t>　</t>
    <phoneticPr fontId="2"/>
  </si>
  <si>
    <t>なお、自動計算機能が利用できない場合は、別シートの「請求書」をご利用ください。</t>
    <rPh sb="3" eb="5">
      <t>ジドウ</t>
    </rPh>
    <rPh sb="5" eb="7">
      <t>ケイサン</t>
    </rPh>
    <rPh sb="7" eb="9">
      <t>キノウ</t>
    </rPh>
    <rPh sb="10" eb="12">
      <t>リヨウ</t>
    </rPh>
    <rPh sb="16" eb="18">
      <t>バアイ</t>
    </rPh>
    <rPh sb="20" eb="21">
      <t>ベツ</t>
    </rPh>
    <rPh sb="26" eb="29">
      <t>セイキュウショ</t>
    </rPh>
    <rPh sb="32" eb="34">
      <t>リヨウ</t>
    </rPh>
    <phoneticPr fontId="2"/>
  </si>
  <si>
    <t>等級</t>
    <rPh sb="0" eb="2">
      <t>トウキュウ</t>
    </rPh>
    <phoneticPr fontId="2"/>
  </si>
  <si>
    <t>組合員生年月日</t>
    <rPh sb="0" eb="3">
      <t>クミアイイン</t>
    </rPh>
    <rPh sb="3" eb="5">
      <t>セイネン</t>
    </rPh>
    <rPh sb="5" eb="7">
      <t>ガッピ</t>
    </rPh>
    <phoneticPr fontId="2"/>
  </si>
  <si>
    <t>令和</t>
    <rPh sb="0" eb="2">
      <t>レイワ</t>
    </rPh>
    <phoneticPr fontId="2"/>
  </si>
  <si>
    <t>請求区分</t>
    <rPh sb="0" eb="2">
      <t>セイキュウ</t>
    </rPh>
    <rPh sb="2" eb="4">
      <t>クブン</t>
    </rPh>
    <phoneticPr fontId="2"/>
  </si>
  <si>
    <t>組合員氏名</t>
    <rPh sb="0" eb="3">
      <t>クミアイイン</t>
    </rPh>
    <rPh sb="3" eb="5">
      <t>シメイ</t>
    </rPh>
    <phoneticPr fontId="2"/>
  </si>
  <si>
    <t>所属所名</t>
    <rPh sb="0" eb="2">
      <t>ショゾク</t>
    </rPh>
    <rPh sb="2" eb="3">
      <t>ショ</t>
    </rPh>
    <rPh sb="3" eb="4">
      <t>メイ</t>
    </rPh>
    <phoneticPr fontId="2"/>
  </si>
  <si>
    <t>組合員番号</t>
    <rPh sb="0" eb="3">
      <t>クミアイイン</t>
    </rPh>
    <rPh sb="3" eb="5">
      <t>バンゴウ</t>
    </rPh>
    <phoneticPr fontId="2"/>
  </si>
  <si>
    <t>級</t>
    <rPh sb="0" eb="1">
      <t>キュウ</t>
    </rPh>
    <phoneticPr fontId="2"/>
  </si>
  <si>
    <t>チェック欄</t>
    <rPh sb="4" eb="5">
      <t>ラン</t>
    </rPh>
    <phoneticPr fontId="2"/>
  </si>
  <si>
    <t>配偶者が手当金の対象となる育児休業をすることができない理由</t>
    <rPh sb="0" eb="3">
      <t>ハイグウシャ</t>
    </rPh>
    <rPh sb="4" eb="6">
      <t>テアテ</t>
    </rPh>
    <rPh sb="6" eb="7">
      <t>キン</t>
    </rPh>
    <rPh sb="8" eb="10">
      <t>タイショウ</t>
    </rPh>
    <rPh sb="13" eb="15">
      <t>イクジ</t>
    </rPh>
    <rPh sb="15" eb="17">
      <t>キュウギョウ</t>
    </rPh>
    <rPh sb="27" eb="29">
      <t>リユウ</t>
    </rPh>
    <phoneticPr fontId="2"/>
  </si>
  <si>
    <t>・世帯全員が記載された住民票（続柄あり）の写し　
・労働契約の内容が確認できる書類の写し（労働条件通知書等）</t>
    <phoneticPr fontId="2"/>
  </si>
  <si>
    <t>□</t>
    <phoneticPr fontId="2"/>
  </si>
  <si>
    <t>配偶者が日々雇用である場合</t>
    <phoneticPr fontId="2"/>
  </si>
  <si>
    <t>配偶者が育児休業をすることができない労働者で、育児休業の申出を拒まれた場合</t>
    <phoneticPr fontId="2"/>
  </si>
  <si>
    <t>・世帯全員が記載された住民票（続柄あり）の写し　
・任命権者からの不承認の通知書の写し</t>
    <phoneticPr fontId="2"/>
  </si>
  <si>
    <t>必要添付書類</t>
    <rPh sb="0" eb="2">
      <t>ヒツヨウ</t>
    </rPh>
    <rPh sb="2" eb="4">
      <t>テンプ</t>
    </rPh>
    <rPh sb="4" eb="6">
      <t>ショルイ</t>
    </rPh>
    <phoneticPr fontId="2"/>
  </si>
  <si>
    <t>配偶者が手当金の対象となる育児休業をすることができない申告書</t>
    <rPh sb="0" eb="3">
      <t>ハイグウシャ</t>
    </rPh>
    <rPh sb="4" eb="6">
      <t>テアテ</t>
    </rPh>
    <rPh sb="6" eb="7">
      <t>キン</t>
    </rPh>
    <rPh sb="8" eb="10">
      <t>タイショウ</t>
    </rPh>
    <rPh sb="13" eb="15">
      <t>イクジ</t>
    </rPh>
    <rPh sb="15" eb="17">
      <t>キュウギョウ</t>
    </rPh>
    <rPh sb="27" eb="30">
      <t>シンコクショ</t>
    </rPh>
    <phoneticPr fontId="2"/>
  </si>
  <si>
    <t>労働契約の終了予定日</t>
    <rPh sb="0" eb="2">
      <t>ロウドウ</t>
    </rPh>
    <rPh sb="2" eb="4">
      <t>ケイヤク</t>
    </rPh>
    <rPh sb="5" eb="7">
      <t>シュウリョウ</t>
    </rPh>
    <rPh sb="7" eb="9">
      <t>ヨテイ</t>
    </rPh>
    <rPh sb="9" eb="10">
      <t>ビ</t>
    </rPh>
    <phoneticPr fontId="2"/>
  </si>
  <si>
    <t>子の出生日または出産予定日のうち遅い日</t>
    <rPh sb="0" eb="1">
      <t>コ</t>
    </rPh>
    <rPh sb="2" eb="4">
      <t>シュッセイ</t>
    </rPh>
    <rPh sb="4" eb="5">
      <t>ビ</t>
    </rPh>
    <rPh sb="8" eb="10">
      <t>シュッサン</t>
    </rPh>
    <rPh sb="10" eb="13">
      <t>ヨテイビ</t>
    </rPh>
    <rPh sb="16" eb="17">
      <t>オソ</t>
    </rPh>
    <rPh sb="18" eb="19">
      <t>ヒ</t>
    </rPh>
    <phoneticPr fontId="2"/>
  </si>
  <si>
    <t>・世帯全員が記載された住民票（続柄あり）の写し　
・当該労働者に該当することが確認できる書類の写し
・労働契約の内容が確認できる書類の写し（労働条件通知書等）</t>
    <phoneticPr fontId="2"/>
  </si>
  <si>
    <t>当該子の出生日の翌日より後に上記のいずれかに該当したことで、育児休業等をすることができる日数が通算して14日に満たなくなった場合</t>
    <rPh sb="14" eb="16">
      <t>ジョウキ</t>
    </rPh>
    <phoneticPr fontId="2"/>
  </si>
  <si>
    <t>下記に示す場合に該当したときは、別途追加で書類の添付が必要</t>
    <rPh sb="0" eb="2">
      <t>カキ</t>
    </rPh>
    <rPh sb="3" eb="4">
      <t>シメ</t>
    </rPh>
    <rPh sb="5" eb="7">
      <t>バアイ</t>
    </rPh>
    <rPh sb="8" eb="10">
      <t>ガイトウ</t>
    </rPh>
    <rPh sb="16" eb="18">
      <t>ベット</t>
    </rPh>
    <rPh sb="18" eb="20">
      <t>ツイカ</t>
    </rPh>
    <rPh sb="21" eb="23">
      <t>ショルイ</t>
    </rPh>
    <rPh sb="24" eb="26">
      <t>テンプ</t>
    </rPh>
    <rPh sb="27" eb="29">
      <t>ヒツヨウ</t>
    </rPh>
    <phoneticPr fontId="2"/>
  </si>
  <si>
    <t>配偶者が育児休業等の申出を行っていたが、当該子の出生日の翌日より後に上記のいずれかに該当したことで、育児休業等の日数が通算して14日に満たなくなった場合</t>
    <rPh sb="34" eb="36">
      <t>ジョウキ</t>
    </rPh>
    <rPh sb="74" eb="76">
      <t>バアイ</t>
    </rPh>
    <phoneticPr fontId="2"/>
  </si>
  <si>
    <t>・労働契約の内容が確認できる書類の写し（労働条件通知書等）</t>
    <phoneticPr fontId="2"/>
  </si>
  <si>
    <t>公立学校共済組合愛知支部長殿</t>
    <rPh sb="0" eb="8">
      <t>コウリツガッコウキョウサイクミアイ</t>
    </rPh>
    <rPh sb="8" eb="10">
      <t>アイチ</t>
    </rPh>
    <rPh sb="10" eb="12">
      <t>シブ</t>
    </rPh>
    <rPh sb="12" eb="13">
      <t>チョウ</t>
    </rPh>
    <rPh sb="13" eb="14">
      <t>ドノ</t>
    </rPh>
    <phoneticPr fontId="2"/>
  </si>
  <si>
    <t>氏名</t>
    <rPh sb="0" eb="2">
      <t>シメイ</t>
    </rPh>
    <phoneticPr fontId="2"/>
  </si>
  <si>
    <t>　以下に記載する私の配偶者は、育児休業支援手当金の対象となる子の出生日の翌日時点において、以下の理由により手当金の対象となる育児休業をすることができないことを申告します。</t>
    <rPh sb="1" eb="3">
      <t>イカ</t>
    </rPh>
    <rPh sb="4" eb="6">
      <t>キサイ</t>
    </rPh>
    <rPh sb="8" eb="9">
      <t>ワタシ</t>
    </rPh>
    <rPh sb="10" eb="13">
      <t>ハイグウシャ</t>
    </rPh>
    <rPh sb="15" eb="17">
      <t>イクジ</t>
    </rPh>
    <rPh sb="17" eb="19">
      <t>キュウギョウ</t>
    </rPh>
    <rPh sb="19" eb="21">
      <t>シエン</t>
    </rPh>
    <rPh sb="21" eb="23">
      <t>テアテ</t>
    </rPh>
    <rPh sb="23" eb="24">
      <t>キン</t>
    </rPh>
    <rPh sb="25" eb="27">
      <t>タイショウ</t>
    </rPh>
    <rPh sb="30" eb="31">
      <t>コ</t>
    </rPh>
    <rPh sb="32" eb="34">
      <t>シュッショウ</t>
    </rPh>
    <rPh sb="34" eb="35">
      <t>ビ</t>
    </rPh>
    <rPh sb="36" eb="38">
      <t>ヨクジツ</t>
    </rPh>
    <rPh sb="38" eb="40">
      <t>ジテン</t>
    </rPh>
    <rPh sb="45" eb="47">
      <t>イカ</t>
    </rPh>
    <rPh sb="48" eb="50">
      <t>リユウ</t>
    </rPh>
    <rPh sb="53" eb="55">
      <t>テアテ</t>
    </rPh>
    <rPh sb="55" eb="56">
      <t>キン</t>
    </rPh>
    <rPh sb="57" eb="59">
      <t>タイショウ</t>
    </rPh>
    <rPh sb="62" eb="64">
      <t>イクジ</t>
    </rPh>
    <rPh sb="64" eb="66">
      <t>キュウギョウ</t>
    </rPh>
    <rPh sb="79" eb="81">
      <t>シンコク</t>
    </rPh>
    <phoneticPr fontId="2"/>
  </si>
  <si>
    <t>所属所コード</t>
    <rPh sb="0" eb="2">
      <t>ショゾク</t>
    </rPh>
    <rPh sb="2" eb="3">
      <t>ショ</t>
    </rPh>
    <phoneticPr fontId="2"/>
  </si>
  <si>
    <t>氏名カナ</t>
    <rPh sb="0" eb="2">
      <t>シメイ</t>
    </rPh>
    <phoneticPr fontId="2"/>
  </si>
  <si>
    <t>生年月日</t>
    <rPh sb="0" eb="2">
      <t>セイネン</t>
    </rPh>
    <rPh sb="2" eb="4">
      <t>ガッピ</t>
    </rPh>
    <phoneticPr fontId="2"/>
  </si>
  <si>
    <t>配偶者について</t>
    <rPh sb="0" eb="3">
      <t>ハイグウシャ</t>
    </rPh>
    <phoneticPr fontId="2"/>
  </si>
  <si>
    <t>組合員本人について</t>
    <rPh sb="0" eb="3">
      <t>クミアイイン</t>
    </rPh>
    <rPh sb="3" eb="5">
      <t>ホンニン</t>
    </rPh>
    <phoneticPr fontId="2"/>
  </si>
  <si>
    <t>私</t>
    <rPh sb="0" eb="1">
      <t>ワタシ</t>
    </rPh>
    <phoneticPr fontId="2"/>
  </si>
  <si>
    <t>（</t>
    <phoneticPr fontId="2"/>
  </si>
  <si>
    <t>）は、子（</t>
    <rPh sb="3" eb="4">
      <t>コ</t>
    </rPh>
    <phoneticPr fontId="2"/>
  </si>
  <si>
    <t>）の出生日の翌日（</t>
    <rPh sb="2" eb="4">
      <t>シュッショウ</t>
    </rPh>
    <rPh sb="4" eb="5">
      <t>ビ</t>
    </rPh>
    <rPh sb="6" eb="8">
      <t>ヨクジツ</t>
    </rPh>
    <phoneticPr fontId="2"/>
  </si>
  <si>
    <t>月</t>
    <rPh sb="0" eb="1">
      <t>ツキ</t>
    </rPh>
    <phoneticPr fontId="2"/>
  </si>
  <si>
    <t>日</t>
    <rPh sb="0" eb="1">
      <t>ニチ</t>
    </rPh>
    <phoneticPr fontId="2"/>
  </si>
  <si>
    <t>）より後の日</t>
    <phoneticPr fontId="2"/>
  </si>
  <si>
    <t>である</t>
    <phoneticPr fontId="2"/>
  </si>
  <si>
    <t>令和</t>
    <rPh sb="0" eb="2">
      <t>レイワ</t>
    </rPh>
    <phoneticPr fontId="2"/>
  </si>
  <si>
    <t>年</t>
    <rPh sb="0" eb="1">
      <t>ネン</t>
    </rPh>
    <phoneticPr fontId="2"/>
  </si>
  <si>
    <t>氏名</t>
    <rPh sb="0" eb="2">
      <t>シメイ</t>
    </rPh>
    <phoneticPr fontId="2"/>
  </si>
  <si>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トノ</t>
    </rPh>
    <phoneticPr fontId="2"/>
  </si>
  <si>
    <t>）は勤務先に申し出ていた</t>
    <phoneticPr fontId="2"/>
  </si>
  <si>
    <t>日から</t>
    <rPh sb="0" eb="1">
      <t>ニチ</t>
    </rPh>
    <phoneticPr fontId="2"/>
  </si>
  <si>
    <t>配偶者がいない</t>
    <phoneticPr fontId="2"/>
  </si>
  <si>
    <t>□</t>
  </si>
  <si>
    <t>配偶者が組合員の子と法律上親子関係にない</t>
    <phoneticPr fontId="2"/>
  </si>
  <si>
    <t>組合員が配偶者から暴力等を受け別居中</t>
    <phoneticPr fontId="2"/>
  </si>
  <si>
    <t>配偶者が無職者</t>
    <phoneticPr fontId="2"/>
  </si>
  <si>
    <t>配偶者が自営業者やフリーランスなど雇用される労働者でない</t>
    <phoneticPr fontId="2"/>
  </si>
  <si>
    <t>に、以下に☑を付けた事由に該当することとなりました。</t>
    <rPh sb="2" eb="4">
      <t>イカ</t>
    </rPh>
    <phoneticPr fontId="2"/>
  </si>
  <si>
    <t>☑</t>
    <phoneticPr fontId="2"/>
  </si>
  <si>
    <t>１～５以外の理由（注２）で配偶者が育児休業をすることができない</t>
    <rPh sb="9" eb="10">
      <t>チュウ</t>
    </rPh>
    <phoneticPr fontId="2"/>
  </si>
  <si>
    <t>（注２）次の①から④のいずれかに該当する場合とする。</t>
    <rPh sb="1" eb="2">
      <t>チュウ</t>
    </rPh>
    <phoneticPr fontId="2"/>
  </si>
  <si>
    <r>
      <t xml:space="preserve">配偶者の労働契約が満了することが明らかである場合
</t>
    </r>
    <r>
      <rPr>
        <sz val="9"/>
        <rFont val="ＭＳ Ｐゴシック"/>
        <family val="3"/>
        <charset val="128"/>
      </rPr>
      <t>※「子の出生日または出産予定日のうち遅い日から起算して56日が経過する日の翌日から6か月が経過する日」までに労働契約が満了することが明らかな場合に限る</t>
    </r>
    <rPh sb="0" eb="3">
      <t>ハイグウシャ</t>
    </rPh>
    <rPh sb="28" eb="29">
      <t>コ</t>
    </rPh>
    <rPh sb="30" eb="32">
      <t>シュッショウ</t>
    </rPh>
    <rPh sb="32" eb="33">
      <t>ビ</t>
    </rPh>
    <rPh sb="36" eb="41">
      <t>シュッサンヨテイビ</t>
    </rPh>
    <rPh sb="44" eb="45">
      <t>オソ</t>
    </rPh>
    <rPh sb="46" eb="47">
      <t>ヒ</t>
    </rPh>
    <rPh sb="49" eb="51">
      <t>キサン</t>
    </rPh>
    <rPh sb="55" eb="56">
      <t>ニチ</t>
    </rPh>
    <rPh sb="57" eb="59">
      <t>ケイカ</t>
    </rPh>
    <rPh sb="61" eb="62">
      <t>ヒ</t>
    </rPh>
    <rPh sb="63" eb="65">
      <t>ヨクジツ</t>
    </rPh>
    <rPh sb="69" eb="70">
      <t>ゲツ</t>
    </rPh>
    <rPh sb="71" eb="73">
      <t>ケイカ</t>
    </rPh>
    <rPh sb="75" eb="76">
      <t>ヒ</t>
    </rPh>
    <rPh sb="80" eb="82">
      <t>ロウドウ</t>
    </rPh>
    <rPh sb="82" eb="84">
      <t>ケイヤク</t>
    </rPh>
    <rPh sb="85" eb="87">
      <t>マンリョウ</t>
    </rPh>
    <rPh sb="92" eb="93">
      <t>アキ</t>
    </rPh>
    <rPh sb="96" eb="98">
      <t>バアイ</t>
    </rPh>
    <rPh sb="99" eb="100">
      <t>カギ</t>
    </rPh>
    <phoneticPr fontId="2"/>
  </si>
  <si>
    <r>
      <t xml:space="preserve">配偶者が公務員であって育児休業が承認されなかった場合
</t>
    </r>
    <r>
      <rPr>
        <sz val="9"/>
        <rFont val="ＭＳ Ｐゴシック"/>
        <family val="3"/>
        <charset val="128"/>
      </rPr>
      <t>※当該子の出生日から起算して56日を経過する日の翌日までの期間内に限る</t>
    </r>
    <rPh sb="60" eb="61">
      <t>カギ</t>
    </rPh>
    <phoneticPr fontId="2"/>
  </si>
  <si>
    <r>
      <t xml:space="preserve">配偶者が適用事業に雇用される労動者であるが育児休業の取得要件を満たさない場合
</t>
    </r>
    <r>
      <rPr>
        <sz val="9"/>
        <rFont val="ＭＳ Ｐゴシック"/>
        <family val="3"/>
        <charset val="128"/>
      </rPr>
      <t>※当該子の出生日から起算して56日を経過する日の翌日までの期間内に限る</t>
    </r>
    <phoneticPr fontId="2"/>
  </si>
  <si>
    <t>①　配偶者が日々雇用されるものであるものである場合</t>
    <phoneticPr fontId="2"/>
  </si>
  <si>
    <t>③　配偶者が育児休業をすることができない労働者で、育児休業の申出を拒まれた場合</t>
    <phoneticPr fontId="2"/>
  </si>
  <si>
    <t>④　配偶者が公務員であって育児休業が承認されなかった場合</t>
    <phoneticPr fontId="2"/>
  </si>
  <si>
    <t>（当該子の出生日から起算して56日を経過する日の翌日までの期間内に限る）</t>
    <phoneticPr fontId="2"/>
  </si>
  <si>
    <t>⑤　配偶者が適用事業に雇用される労動者であるが育児休業の取得要件を満たさない場合</t>
    <phoneticPr fontId="2"/>
  </si>
  <si>
    <t>②　配偶者が期間を定めて雇用されるものであり、その労働契約が満了することが明らかである場合</t>
    <rPh sb="6" eb="8">
      <t>キカン</t>
    </rPh>
    <rPh sb="9" eb="10">
      <t>サダ</t>
    </rPh>
    <rPh sb="12" eb="14">
      <t>コヨウ</t>
    </rPh>
    <phoneticPr fontId="2"/>
  </si>
  <si>
    <t>までの育児休業を予定通り取得することができなくなり、子の出生後8週間の期間（注１）の育児休業の取得日</t>
    <phoneticPr fontId="2"/>
  </si>
  <si>
    <t>数が14日に満たなくなったことを疎明します。</t>
    <phoneticPr fontId="2"/>
  </si>
  <si>
    <t>　このことにより、私の配偶者（</t>
    <rPh sb="9" eb="10">
      <t>ワタシ</t>
    </rPh>
    <rPh sb="11" eb="14">
      <t>ハイグウシャ</t>
    </rPh>
    <phoneticPr fontId="2"/>
  </si>
  <si>
    <t>※本疎明書に合わせて、☑を付けた事由に該当することが分かる書類を別途添付してください。</t>
    <rPh sb="1" eb="2">
      <t>ホン</t>
    </rPh>
    <rPh sb="2" eb="4">
      <t>ソメイ</t>
    </rPh>
    <rPh sb="4" eb="5">
      <t>ショ</t>
    </rPh>
    <rPh sb="6" eb="7">
      <t>ア</t>
    </rPh>
    <rPh sb="13" eb="14">
      <t>ツ</t>
    </rPh>
    <rPh sb="16" eb="18">
      <t>ジユウ</t>
    </rPh>
    <rPh sb="19" eb="21">
      <t>ガイトウ</t>
    </rPh>
    <rPh sb="26" eb="27">
      <t>ワ</t>
    </rPh>
    <rPh sb="29" eb="31">
      <t>ショルイ</t>
    </rPh>
    <rPh sb="32" eb="34">
      <t>ベット</t>
    </rPh>
    <rPh sb="34" eb="36">
      <t>テンプ</t>
    </rPh>
    <phoneticPr fontId="2"/>
  </si>
  <si>
    <t>疎明書（B)</t>
    <rPh sb="0" eb="2">
      <t>ソメイ</t>
    </rPh>
    <rPh sb="2" eb="3">
      <t>ショ</t>
    </rPh>
    <phoneticPr fontId="2"/>
  </si>
  <si>
    <t>疎明書（A)</t>
    <rPh sb="0" eb="2">
      <t>ソメイ</t>
    </rPh>
    <rPh sb="2" eb="3">
      <t>ショ</t>
    </rPh>
    <phoneticPr fontId="2"/>
  </si>
  <si>
    <t>・疎明書（A)
・配偶者が育児休業を求めたことがわかる書類（育児休業申出書の写し等）</t>
    <rPh sb="1" eb="3">
      <t>ソメイ</t>
    </rPh>
    <rPh sb="3" eb="4">
      <t>ショ</t>
    </rPh>
    <rPh sb="9" eb="12">
      <t>ハイグウシャ</t>
    </rPh>
    <rPh sb="13" eb="15">
      <t>イクジ</t>
    </rPh>
    <rPh sb="15" eb="17">
      <t>キュウギョウ</t>
    </rPh>
    <rPh sb="18" eb="19">
      <t>モト</t>
    </rPh>
    <rPh sb="27" eb="29">
      <t>ショルイ</t>
    </rPh>
    <rPh sb="30" eb="32">
      <t>イクジ</t>
    </rPh>
    <rPh sb="32" eb="34">
      <t>キュウギョウ</t>
    </rPh>
    <rPh sb="34" eb="37">
      <t>モウシデショ</t>
    </rPh>
    <rPh sb="38" eb="39">
      <t>ウツ</t>
    </rPh>
    <rPh sb="40" eb="41">
      <t>トウ</t>
    </rPh>
    <phoneticPr fontId="2"/>
  </si>
  <si>
    <t>・疎明書（B)</t>
    <rPh sb="1" eb="3">
      <t>ソメイ</t>
    </rPh>
    <rPh sb="3" eb="4">
      <t>ショ</t>
    </rPh>
    <phoneticPr fontId="2"/>
  </si>
  <si>
    <t>育児休業支援手当金請求書</t>
    <rPh sb="0" eb="2">
      <t>イクジ</t>
    </rPh>
    <rPh sb="2" eb="4">
      <t>キュウギョウ</t>
    </rPh>
    <rPh sb="4" eb="6">
      <t>シエン</t>
    </rPh>
    <rPh sb="6" eb="8">
      <t>テアテ</t>
    </rPh>
    <rPh sb="8" eb="9">
      <t>キン</t>
    </rPh>
    <rPh sb="9" eb="12">
      <t>セイキュウショ</t>
    </rPh>
    <phoneticPr fontId="14"/>
  </si>
  <si>
    <t>組合員</t>
    <rPh sb="0" eb="3">
      <t>クミアイイン</t>
    </rPh>
    <phoneticPr fontId="2"/>
  </si>
  <si>
    <r>
      <t xml:space="preserve">日
</t>
    </r>
    <r>
      <rPr>
        <sz val="6"/>
        <rFont val="ＭＳ Ｐゴシック"/>
        <family val="3"/>
        <charset val="128"/>
      </rPr>
      <t>まで</t>
    </r>
    <rPh sb="0" eb="1">
      <t>ニチ</t>
    </rPh>
    <phoneticPr fontId="2"/>
  </si>
  <si>
    <r>
      <t xml:space="preserve">日
</t>
    </r>
    <r>
      <rPr>
        <sz val="6"/>
        <rFont val="ＭＳ Ｐゴシック"/>
        <family val="3"/>
        <charset val="128"/>
      </rPr>
      <t>から</t>
    </r>
    <rPh sb="0" eb="1">
      <t>ニチ</t>
    </rPh>
    <phoneticPr fontId="2"/>
  </si>
  <si>
    <t>標準報酬月額</t>
    <rPh sb="0" eb="6">
      <t>ヒョウジュンホウシュウゲツガク</t>
    </rPh>
    <phoneticPr fontId="2"/>
  </si>
  <si>
    <t>日間</t>
    <rPh sb="0" eb="2">
      <t>ニチカン</t>
    </rPh>
    <phoneticPr fontId="2"/>
  </si>
  <si>
    <t>　　上記の記載事項は、事実と相違ないものと認めます。</t>
    <phoneticPr fontId="2"/>
  </si>
  <si>
    <t>職　名</t>
    <rPh sb="0" eb="1">
      <t>ショク</t>
    </rPh>
    <rPh sb="2" eb="3">
      <t>ナ</t>
    </rPh>
    <phoneticPr fontId="2"/>
  </si>
  <si>
    <t>氏　名</t>
    <rPh sb="0" eb="1">
      <t>ウジ</t>
    </rPh>
    <rPh sb="2" eb="3">
      <t>ナ</t>
    </rPh>
    <phoneticPr fontId="2"/>
  </si>
  <si>
    <t>住　所</t>
    <rPh sb="0" eb="1">
      <t>ジュウ</t>
    </rPh>
    <rPh sb="2" eb="3">
      <t>ショ</t>
    </rPh>
    <phoneticPr fontId="2"/>
  </si>
  <si>
    <t>所属所電話番号</t>
    <rPh sb="0" eb="2">
      <t>ショゾク</t>
    </rPh>
    <rPh sb="2" eb="3">
      <t>ショ</t>
    </rPh>
    <rPh sb="3" eb="5">
      <t>デンワ</t>
    </rPh>
    <rPh sb="5" eb="7">
      <t>バンゴウ</t>
    </rPh>
    <phoneticPr fontId="2"/>
  </si>
  <si>
    <t>-</t>
    <phoneticPr fontId="2"/>
  </si>
  <si>
    <t>愛知支部文書受付印</t>
    <rPh sb="0" eb="2">
      <t>アイチ</t>
    </rPh>
    <rPh sb="2" eb="4">
      <t>シブ</t>
    </rPh>
    <rPh sb="4" eb="6">
      <t>ブンショ</t>
    </rPh>
    <rPh sb="6" eb="9">
      <t>ウケツケイン</t>
    </rPh>
    <phoneticPr fontId="2"/>
  </si>
  <si>
    <t>所属所の文書受付印</t>
    <rPh sb="0" eb="2">
      <t>ショゾク</t>
    </rPh>
    <rPh sb="2" eb="3">
      <t>ショ</t>
    </rPh>
    <rPh sb="4" eb="6">
      <t>ブンショ</t>
    </rPh>
    <rPh sb="6" eb="9">
      <t>ウケツケイン</t>
    </rPh>
    <phoneticPr fontId="2"/>
  </si>
  <si>
    <t>［注］　記入前には、必ず注意事項をお読みください。</t>
    <phoneticPr fontId="2"/>
  </si>
  <si>
    <t>(7.6)</t>
    <phoneticPr fontId="2"/>
  </si>
  <si>
    <t>合計請求日数</t>
    <rPh sb="0" eb="2">
      <t>ゴウケイ</t>
    </rPh>
    <rPh sb="2" eb="4">
      <t>セイキュウ</t>
    </rPh>
    <rPh sb="4" eb="6">
      <t>ニッスウ</t>
    </rPh>
    <phoneticPr fontId="2"/>
  </si>
  <si>
    <t>取得する</t>
    <rPh sb="0" eb="2">
      <t>シュトク</t>
    </rPh>
    <phoneticPr fontId="2"/>
  </si>
  <si>
    <t>取得しない</t>
    <rPh sb="0" eb="2">
      <t>シュトク</t>
    </rPh>
    <phoneticPr fontId="2"/>
  </si>
  <si>
    <r>
      <t xml:space="preserve">出産予定日
</t>
    </r>
    <r>
      <rPr>
        <sz val="8"/>
        <rFont val="ＭＳ Ｐゴシック"/>
        <family val="3"/>
        <charset val="128"/>
      </rPr>
      <t>（産前産後休業を取得する場合のみ）</t>
    </r>
    <rPh sb="0" eb="2">
      <t>シュッサン</t>
    </rPh>
    <rPh sb="2" eb="5">
      <t>ヨテイビ</t>
    </rPh>
    <rPh sb="7" eb="11">
      <t>サンゼンサンゴ</t>
    </rPh>
    <rPh sb="11" eb="13">
      <t>キュウギョウ</t>
    </rPh>
    <rPh sb="14" eb="16">
      <t>シュトク</t>
    </rPh>
    <rPh sb="18" eb="20">
      <t>バアイ</t>
    </rPh>
    <phoneticPr fontId="2"/>
  </si>
  <si>
    <t>新規　　・　　変更　　・　　追加</t>
    <rPh sb="0" eb="2">
      <t>シンキ</t>
    </rPh>
    <rPh sb="7" eb="9">
      <t>ヘンコウ</t>
    </rPh>
    <rPh sb="14" eb="16">
      <t>ツイカ</t>
    </rPh>
    <phoneticPr fontId="2"/>
  </si>
  <si>
    <t>新規</t>
    <rPh sb="0" eb="2">
      <t>シンキ</t>
    </rPh>
    <phoneticPr fontId="2"/>
  </si>
  <si>
    <t>変更</t>
    <rPh sb="0" eb="2">
      <t>ヘンコウ</t>
    </rPh>
    <phoneticPr fontId="2"/>
  </si>
  <si>
    <t>追加</t>
    <rPh sb="0" eb="2">
      <t>ツイカ</t>
    </rPh>
    <phoneticPr fontId="2"/>
  </si>
  <si>
    <t>　　ア　配偶者が育児休業を取得しているとき</t>
    <phoneticPr fontId="2"/>
  </si>
  <si>
    <t>　　イ　配偶者が育児休業を取得していないとき</t>
    <phoneticPr fontId="2"/>
  </si>
  <si>
    <t>　育児休業支援手当金請求期間</t>
    <phoneticPr fontId="2"/>
  </si>
  <si>
    <t>配偶者の状態</t>
    <rPh sb="0" eb="3">
      <t>ハイグウシャ</t>
    </rPh>
    <rPh sb="4" eb="6">
      <t>ジョウタイ</t>
    </rPh>
    <phoneticPr fontId="2"/>
  </si>
  <si>
    <r>
      <t>　</t>
    </r>
    <r>
      <rPr>
        <sz val="12"/>
        <rFont val="ＭＳ Ｐゴシック"/>
        <family val="3"/>
        <charset val="128"/>
      </rPr>
      <t>配偶者の状況</t>
    </r>
    <r>
      <rPr>
        <sz val="11"/>
        <rFont val="ＭＳ Ｐゴシック"/>
        <family val="3"/>
        <charset val="128"/>
      </rPr>
      <t>　　　次の　ア　または　イ　のどちらかに記入</t>
    </r>
    <phoneticPr fontId="2"/>
  </si>
  <si>
    <t>令和</t>
    <phoneticPr fontId="2"/>
  </si>
  <si>
    <t>日額</t>
    <rPh sb="0" eb="2">
      <t>ニチガク</t>
    </rPh>
    <phoneticPr fontId="2"/>
  </si>
  <si>
    <t>13ｐ</t>
    <phoneticPr fontId="2"/>
  </si>
  <si>
    <t>給付上限日額</t>
    <rPh sb="0" eb="2">
      <t>キュウフ</t>
    </rPh>
    <rPh sb="2" eb="4">
      <t>ジョウゲン</t>
    </rPh>
    <rPh sb="4" eb="6">
      <t>ニチガク</t>
    </rPh>
    <phoneticPr fontId="2"/>
  </si>
  <si>
    <t>配偶者が産後休業を取得している場合</t>
    <phoneticPr fontId="2"/>
  </si>
  <si>
    <t>　正しく入力したにもかかわらず請求書にエラー値[#NAME？]が表示された場合など、アドイン関数を</t>
    <rPh sb="1" eb="2">
      <t>タダ</t>
    </rPh>
    <rPh sb="4" eb="6">
      <t>ニュウリョク</t>
    </rPh>
    <rPh sb="15" eb="18">
      <t>セイキュウショ</t>
    </rPh>
    <rPh sb="22" eb="23">
      <t>チ</t>
    </rPh>
    <rPh sb="32" eb="34">
      <t>ヒョウジ</t>
    </rPh>
    <rPh sb="37" eb="39">
      <t>バアイ</t>
    </rPh>
    <rPh sb="46" eb="48">
      <t>カンスウ</t>
    </rPh>
    <phoneticPr fontId="2"/>
  </si>
  <si>
    <t>登録すると利用できるようになります。</t>
    <rPh sb="5" eb="7">
      <t>リヨウ</t>
    </rPh>
    <phoneticPr fontId="2"/>
  </si>
  <si>
    <t>　　　　消滅します。）県立学校等の職員は、アイシステムの休業中の職員の事務取扱いにより申請してください。</t>
    <rPh sb="11" eb="13">
      <t>ケンリツ</t>
    </rPh>
    <rPh sb="13" eb="16">
      <t>ガッコウトウ</t>
    </rPh>
    <rPh sb="17" eb="19">
      <t>ショクイン</t>
    </rPh>
    <rPh sb="28" eb="31">
      <t>キュウギョウチュウ</t>
    </rPh>
    <rPh sb="32" eb="34">
      <t>ショクイン</t>
    </rPh>
    <rPh sb="35" eb="37">
      <t>ジム</t>
    </rPh>
    <rPh sb="37" eb="39">
      <t>トリアツカ</t>
    </rPh>
    <rPh sb="43" eb="45">
      <t>シンセイ</t>
    </rPh>
    <phoneticPr fontId="2"/>
  </si>
  <si>
    <t>　　</t>
    <phoneticPr fontId="2"/>
  </si>
  <si>
    <t xml:space="preserve">（1）
</t>
    <phoneticPr fontId="2"/>
  </si>
  <si>
    <t xml:space="preserve">（2）
</t>
    <phoneticPr fontId="2"/>
  </si>
  <si>
    <t>請求区分欄</t>
    <phoneticPr fontId="2"/>
  </si>
  <si>
    <t>該当する分類を○で囲んでください。</t>
    <phoneticPr fontId="2"/>
  </si>
  <si>
    <t>　・・・</t>
    <phoneticPr fontId="2"/>
  </si>
  <si>
    <t>・新規</t>
    <phoneticPr fontId="2"/>
  </si>
  <si>
    <t>・変更</t>
    <phoneticPr fontId="2"/>
  </si>
  <si>
    <t>添付書類</t>
    <rPh sb="0" eb="1">
      <t>ソウ</t>
    </rPh>
    <rPh sb="1" eb="2">
      <t>ヅケ</t>
    </rPh>
    <rPh sb="2" eb="3">
      <t>ショ</t>
    </rPh>
    <rPh sb="3" eb="4">
      <t>タグイ</t>
    </rPh>
    <phoneticPr fontId="2"/>
  </si>
  <si>
    <t>配偶者がいる</t>
    <rPh sb="0" eb="3">
      <t>ハイグウシャ</t>
    </rPh>
    <phoneticPr fontId="2"/>
  </si>
  <si>
    <t>配偶者がいない</t>
    <rPh sb="0" eb="3">
      <t>ハイグウシャ</t>
    </rPh>
    <phoneticPr fontId="2"/>
  </si>
  <si>
    <t>　育児休業支援手当金の支給を受けるには、組合員が配偶者の要件を満たしたうえで、対象期間内に育児休業を通算１４日以上取得している必要があります。</t>
    <rPh sb="1" eb="3">
      <t>イクジ</t>
    </rPh>
    <rPh sb="3" eb="5">
      <t>キュウギョウ</t>
    </rPh>
    <rPh sb="5" eb="7">
      <t>シエン</t>
    </rPh>
    <rPh sb="7" eb="9">
      <t>テアテ</t>
    </rPh>
    <rPh sb="9" eb="10">
      <t>キン</t>
    </rPh>
    <rPh sb="11" eb="13">
      <t>シキュウ</t>
    </rPh>
    <rPh sb="14" eb="15">
      <t>ウ</t>
    </rPh>
    <rPh sb="20" eb="23">
      <t>クミアイイン</t>
    </rPh>
    <rPh sb="24" eb="27">
      <t>ハイグウシャ</t>
    </rPh>
    <rPh sb="28" eb="30">
      <t>ヨウケン</t>
    </rPh>
    <rPh sb="31" eb="32">
      <t>ミ</t>
    </rPh>
    <rPh sb="39" eb="41">
      <t>タイショウ</t>
    </rPh>
    <rPh sb="41" eb="43">
      <t>キカン</t>
    </rPh>
    <rPh sb="43" eb="44">
      <t>ナイ</t>
    </rPh>
    <rPh sb="45" eb="47">
      <t>イクジ</t>
    </rPh>
    <rPh sb="47" eb="49">
      <t>キュウギョウ</t>
    </rPh>
    <rPh sb="50" eb="52">
      <t>ツウサン</t>
    </rPh>
    <rPh sb="54" eb="57">
      <t>ニチイジョウ</t>
    </rPh>
    <rPh sb="57" eb="59">
      <t>シュトク</t>
    </rPh>
    <rPh sb="63" eb="65">
      <t>ヒツヨウ</t>
    </rPh>
    <phoneticPr fontId="2"/>
  </si>
  <si>
    <t>育児休業支援手当金　要件早見表</t>
    <rPh sb="0" eb="2">
      <t>イクジ</t>
    </rPh>
    <rPh sb="2" eb="4">
      <t>キュウギョウ</t>
    </rPh>
    <rPh sb="4" eb="6">
      <t>シエン</t>
    </rPh>
    <rPh sb="6" eb="8">
      <t>テアテ</t>
    </rPh>
    <rPh sb="8" eb="9">
      <t>キン</t>
    </rPh>
    <rPh sb="10" eb="12">
      <t>ヨウケン</t>
    </rPh>
    <rPh sb="12" eb="15">
      <t>ハヤミヒョウ</t>
    </rPh>
    <phoneticPr fontId="2"/>
  </si>
  <si>
    <t>配偶者から暴力を受け、配偶者と別居している場合</t>
    <phoneticPr fontId="2"/>
  </si>
  <si>
    <t>配偶者が行方不明となっている場合（配偶者が勤務先において３か月以上無断欠勤が続いている場合又は災害により行方不明となっている場合に限る）</t>
    <phoneticPr fontId="2"/>
  </si>
  <si>
    <t>ア</t>
    <phoneticPr fontId="2"/>
  </si>
  <si>
    <t>イ</t>
    <phoneticPr fontId="2"/>
  </si>
  <si>
    <t>ウ</t>
    <phoneticPr fontId="2"/>
  </si>
  <si>
    <t>エ</t>
    <phoneticPr fontId="2"/>
  </si>
  <si>
    <t xml:space="preserve">（3）
</t>
  </si>
  <si>
    <t xml:space="preserve">（4）
</t>
  </si>
  <si>
    <t>組合員が父親の場合</t>
    <rPh sb="0" eb="3">
      <t>クミアイイン</t>
    </rPh>
    <rPh sb="4" eb="6">
      <t>チチオヤ</t>
    </rPh>
    <rPh sb="7" eb="9">
      <t>バアイ</t>
    </rPh>
    <phoneticPr fontId="2"/>
  </si>
  <si>
    <t>組合員が母親の場合</t>
    <rPh sb="0" eb="3">
      <t>クミアイイン</t>
    </rPh>
    <rPh sb="4" eb="6">
      <t>ハハオヤ</t>
    </rPh>
    <rPh sb="7" eb="9">
      <t>バアイ</t>
    </rPh>
    <phoneticPr fontId="2"/>
  </si>
  <si>
    <t>該当子が配偶者の子に該当しない</t>
    <rPh sb="0" eb="2">
      <t>ガイトウ</t>
    </rPh>
    <rPh sb="2" eb="3">
      <t>コ</t>
    </rPh>
    <rPh sb="4" eb="7">
      <t>ハイグウシャ</t>
    </rPh>
    <rPh sb="8" eb="9">
      <t>コ</t>
    </rPh>
    <rPh sb="10" eb="12">
      <t>ガイトウ</t>
    </rPh>
    <phoneticPr fontId="2"/>
  </si>
  <si>
    <t>該当子が配偶者の子に該当する</t>
    <rPh sb="0" eb="2">
      <t>ガイトウ</t>
    </rPh>
    <rPh sb="2" eb="3">
      <t>コ</t>
    </rPh>
    <rPh sb="4" eb="7">
      <t>ハイグウシャ</t>
    </rPh>
    <rPh sb="8" eb="9">
      <t>コ</t>
    </rPh>
    <rPh sb="10" eb="12">
      <t>ガイトウ</t>
    </rPh>
    <phoneticPr fontId="2"/>
  </si>
  <si>
    <t>配偶者が雇用保険法上の適用事業に雇用される労働者ではない場合
（配偶者が無職者、自営業やフリーランス等）</t>
    <rPh sb="0" eb="3">
      <t>ハイグウシャ</t>
    </rPh>
    <rPh sb="36" eb="38">
      <t>ムショク</t>
    </rPh>
    <rPh sb="38" eb="39">
      <t>シャ</t>
    </rPh>
    <phoneticPr fontId="2"/>
  </si>
  <si>
    <t>※１　対象期間は、次のア及びイのとおり</t>
    <rPh sb="9" eb="10">
      <t>ツギ</t>
    </rPh>
    <rPh sb="12" eb="13">
      <t>オヨ</t>
    </rPh>
    <phoneticPr fontId="2"/>
  </si>
  <si>
    <t>ア　組合員が当該育児休業等に係る子について産後休業等をしなかったとき</t>
    <phoneticPr fontId="2"/>
  </si>
  <si>
    <t>イ　組合員が当該育児休業等に係る子について産後休業等をしたとき</t>
    <phoneticPr fontId="2"/>
  </si>
  <si>
    <t>支給額</t>
    <rPh sb="0" eb="3">
      <t>シキュウガク</t>
    </rPh>
    <phoneticPr fontId="2"/>
  </si>
  <si>
    <t>支給要件</t>
    <rPh sb="0" eb="2">
      <t>シキュウ</t>
    </rPh>
    <rPh sb="2" eb="4">
      <t>ヨウケン</t>
    </rPh>
    <phoneticPr fontId="2"/>
  </si>
  <si>
    <t>・・・子の出生日から、出生日から起算して56日を経過する日の翌日までの期間</t>
    <rPh sb="11" eb="13">
      <t>シュッセイ</t>
    </rPh>
    <rPh sb="13" eb="14">
      <t>ビ</t>
    </rPh>
    <phoneticPr fontId="2"/>
  </si>
  <si>
    <t>対象期間</t>
    <rPh sb="0" eb="2">
      <t>タイショウ</t>
    </rPh>
    <rPh sb="2" eb="4">
      <t>キカン</t>
    </rPh>
    <phoneticPr fontId="2"/>
  </si>
  <si>
    <t>START</t>
    <phoneticPr fontId="2"/>
  </si>
  <si>
    <t>※この場合、基本的には配偶者が産休中・無職者・自営業等のいずれかに該当することになるため、支給要件を満たす。</t>
    <rPh sb="3" eb="5">
      <t>バアイ</t>
    </rPh>
    <rPh sb="6" eb="8">
      <t>キホン</t>
    </rPh>
    <rPh sb="8" eb="9">
      <t>テキ</t>
    </rPh>
    <rPh sb="11" eb="14">
      <t>ハイグウシャ</t>
    </rPh>
    <rPh sb="15" eb="17">
      <t>サンキュウ</t>
    </rPh>
    <rPh sb="17" eb="18">
      <t>チュウ</t>
    </rPh>
    <rPh sb="19" eb="22">
      <t>ムショクシャ</t>
    </rPh>
    <rPh sb="23" eb="26">
      <t>ジエイギョウ</t>
    </rPh>
    <rPh sb="26" eb="27">
      <t>トウ</t>
    </rPh>
    <rPh sb="33" eb="35">
      <t>ガイトウ</t>
    </rPh>
    <rPh sb="45" eb="47">
      <t>シキュウ</t>
    </rPh>
    <rPh sb="47" eb="49">
      <t>ヨウケン</t>
    </rPh>
    <rPh sb="50" eb="51">
      <t>ミ</t>
    </rPh>
    <phoneticPr fontId="2"/>
  </si>
  <si>
    <t>※配偶者が行方不明（３か月以上無断欠勤が続いている場合又は災害により行方不明となっている場合に限る）、又は配偶者から暴力を受け別居している場合もここに該当する。</t>
    <rPh sb="1" eb="4">
      <t>ハイグウシャ</t>
    </rPh>
    <rPh sb="5" eb="7">
      <t>ユクエ</t>
    </rPh>
    <rPh sb="7" eb="9">
      <t>フメイ</t>
    </rPh>
    <rPh sb="47" eb="48">
      <t>カギ</t>
    </rPh>
    <rPh sb="51" eb="52">
      <t>マタ</t>
    </rPh>
    <rPh sb="53" eb="56">
      <t>ハイグウシャ</t>
    </rPh>
    <rPh sb="58" eb="60">
      <t>ボウリョク</t>
    </rPh>
    <rPh sb="61" eb="62">
      <t>ウ</t>
    </rPh>
    <rPh sb="63" eb="65">
      <t>ベッキョ</t>
    </rPh>
    <rPh sb="69" eb="71">
      <t>バアイ</t>
    </rPh>
    <rPh sb="75" eb="77">
      <t>ガイトウ</t>
    </rPh>
    <phoneticPr fontId="2"/>
  </si>
  <si>
    <t>ア</t>
    <phoneticPr fontId="2"/>
  </si>
  <si>
    <t>配偶者がいない場合</t>
    <rPh sb="0" eb="3">
      <t>ハイグウシャ</t>
    </rPh>
    <rPh sb="7" eb="9">
      <t>バアイ</t>
    </rPh>
    <phoneticPr fontId="2"/>
  </si>
  <si>
    <t>該当子が配偶者の子に該当しない場合</t>
    <rPh sb="15" eb="17">
      <t>バアイ</t>
    </rPh>
    <phoneticPr fontId="2"/>
  </si>
  <si>
    <t>組合員が配偶者のない者等である場合
（以下のアからエのいずれかに当てはまる場合）</t>
    <rPh sb="11" eb="12">
      <t>トウ</t>
    </rPh>
    <rPh sb="19" eb="21">
      <t>イカ</t>
    </rPh>
    <rPh sb="32" eb="33">
      <t>ア</t>
    </rPh>
    <rPh sb="37" eb="39">
      <t>バアイ</t>
    </rPh>
    <phoneticPr fontId="2"/>
  </si>
  <si>
    <t>配偶者が、当該育児休業に係る子の出生日から起算して56日を経過する日の翌日までの期間内において、当該子を養育するための休業をすることができない場合
（以下のアからエのいずれかに当てはまる場合）</t>
    <rPh sb="75" eb="77">
      <t>イカ</t>
    </rPh>
    <rPh sb="88" eb="89">
      <t>ア</t>
    </rPh>
    <rPh sb="93" eb="95">
      <t>バアイ</t>
    </rPh>
    <phoneticPr fontId="2"/>
  </si>
  <si>
    <t>オ</t>
    <phoneticPr fontId="2"/>
  </si>
  <si>
    <t>配偶者が日々雇用される者である場合</t>
    <rPh sb="11" eb="12">
      <t>モノ</t>
    </rPh>
    <phoneticPr fontId="2"/>
  </si>
  <si>
    <t>　育児休業支援手当金は、次の①及び②に該当する場合に支給されます。
①組合員が、対象期間（※１）内に育児休業等を取得した日数が通算して14日以上あるとき
②当該組合員の配偶者が当該育児休業等に係る子について、出生日から起算して56日以内に育児休業を取得しているとき
　なお、以下「配偶者の要件が緩和される場合」のいずれかに該当する場合は、上記①を満たせば支給対象になります。</t>
    <rPh sb="1" eb="3">
      <t>イクジ</t>
    </rPh>
    <rPh sb="3" eb="5">
      <t>キュウギョウ</t>
    </rPh>
    <rPh sb="5" eb="7">
      <t>シエン</t>
    </rPh>
    <rPh sb="7" eb="10">
      <t>テアテキン</t>
    </rPh>
    <rPh sb="12" eb="13">
      <t>ツギ</t>
    </rPh>
    <rPh sb="15" eb="16">
      <t>オヨ</t>
    </rPh>
    <rPh sb="19" eb="21">
      <t>ガイトウ</t>
    </rPh>
    <rPh sb="105" eb="107">
      <t>シュッセイ</t>
    </rPh>
    <rPh sb="107" eb="108">
      <t>ビ</t>
    </rPh>
    <rPh sb="110" eb="112">
      <t>キサン</t>
    </rPh>
    <rPh sb="116" eb="117">
      <t>ニチ</t>
    </rPh>
    <rPh sb="117" eb="119">
      <t>イナイ</t>
    </rPh>
    <rPh sb="139" eb="141">
      <t>イカ</t>
    </rPh>
    <rPh sb="142" eb="145">
      <t>ハイグウシャ</t>
    </rPh>
    <rPh sb="146" eb="148">
      <t>ヨウケン</t>
    </rPh>
    <rPh sb="149" eb="151">
      <t>カンワ</t>
    </rPh>
    <rPh sb="154" eb="156">
      <t>バアイ</t>
    </rPh>
    <rPh sb="163" eb="165">
      <t>ガイトウ</t>
    </rPh>
    <rPh sb="167" eb="169">
      <t>バアイ</t>
    </rPh>
    <rPh sb="171" eb="173">
      <t>ジョウキ</t>
    </rPh>
    <rPh sb="175" eb="176">
      <t>ミ</t>
    </rPh>
    <rPh sb="179" eb="181">
      <t>シキュウ</t>
    </rPh>
    <rPh sb="181" eb="183">
      <t>タイショウ</t>
    </rPh>
    <phoneticPr fontId="2"/>
  </si>
  <si>
    <t>配偶者が育児休業をすることができない者として定められた労働者であって、雇用主から育児休業の申出を拒まれた場合</t>
    <rPh sb="18" eb="19">
      <t>モノ</t>
    </rPh>
    <rPh sb="22" eb="23">
      <t>サダ</t>
    </rPh>
    <rPh sb="35" eb="38">
      <t>コヨウヌシ</t>
    </rPh>
    <phoneticPr fontId="2"/>
  </si>
  <si>
    <t>配偶者が公務員であって、任命権者から育児休業が承認されなかった場合</t>
    <rPh sb="12" eb="16">
      <t>ニンメイケンジャ</t>
    </rPh>
    <phoneticPr fontId="2"/>
  </si>
  <si>
    <t>配偶者が適用事業に雇用される労動者であるが、期間を定めて雇用される者である等の理由により育児休業の取得要件を満たさない場合</t>
    <phoneticPr fontId="2"/>
  </si>
  <si>
    <t>　　子の出生日と出産予定日によって変わります。以下３パターンに分かれます。</t>
    <rPh sb="2" eb="3">
      <t>コ</t>
    </rPh>
    <rPh sb="4" eb="6">
      <t>シュッショウ</t>
    </rPh>
    <rPh sb="6" eb="7">
      <t>ビ</t>
    </rPh>
    <rPh sb="8" eb="10">
      <t>シュッサン</t>
    </rPh>
    <rPh sb="10" eb="13">
      <t>ヨテイビ</t>
    </rPh>
    <rPh sb="17" eb="18">
      <t>カ</t>
    </rPh>
    <rPh sb="23" eb="25">
      <t>イカ</t>
    </rPh>
    <rPh sb="31" eb="32">
      <t>ワ</t>
    </rPh>
    <phoneticPr fontId="2"/>
  </si>
  <si>
    <t>　　①　出産予定日前に子が出生した場合</t>
    <phoneticPr fontId="2"/>
  </si>
  <si>
    <t>　　②　出産予定日に子が出生した場合</t>
    <phoneticPr fontId="2"/>
  </si>
  <si>
    <t>　　③　出産予定日後に子が出生した場合</t>
    <phoneticPr fontId="2"/>
  </si>
  <si>
    <t>　　・・・子の出生日から、出産予定日から起算して112日を経過する日の翌日までの期間</t>
    <rPh sb="7" eb="9">
      <t>シュッショウ</t>
    </rPh>
    <rPh sb="9" eb="10">
      <t>ビ</t>
    </rPh>
    <rPh sb="13" eb="15">
      <t>シュッサン</t>
    </rPh>
    <rPh sb="15" eb="18">
      <t>ヨテイビ</t>
    </rPh>
    <rPh sb="20" eb="22">
      <t>キサン</t>
    </rPh>
    <rPh sb="27" eb="28">
      <t>ニチ</t>
    </rPh>
    <rPh sb="29" eb="31">
      <t>ケイカ</t>
    </rPh>
    <rPh sb="33" eb="34">
      <t>ヒ</t>
    </rPh>
    <rPh sb="35" eb="37">
      <t>ヨクジツ</t>
    </rPh>
    <rPh sb="40" eb="42">
      <t>キカン</t>
    </rPh>
    <phoneticPr fontId="2"/>
  </si>
  <si>
    <t>　　・・・子の出生日から、出生日から起算して112日を経過する日の翌日までの期間</t>
    <rPh sb="7" eb="9">
      <t>シュッショウ</t>
    </rPh>
    <rPh sb="9" eb="10">
      <t>ビ</t>
    </rPh>
    <rPh sb="13" eb="15">
      <t>シュッショウ</t>
    </rPh>
    <rPh sb="15" eb="16">
      <t>ヒ</t>
    </rPh>
    <rPh sb="18" eb="20">
      <t>キサン</t>
    </rPh>
    <rPh sb="25" eb="26">
      <t>ニチ</t>
    </rPh>
    <rPh sb="27" eb="29">
      <t>ケイカ</t>
    </rPh>
    <rPh sb="31" eb="32">
      <t>ヒ</t>
    </rPh>
    <rPh sb="33" eb="35">
      <t>ヨクジツ</t>
    </rPh>
    <rPh sb="38" eb="40">
      <t>キカン</t>
    </rPh>
    <phoneticPr fontId="2"/>
  </si>
  <si>
    <t>　　・・・出産予定日から、出生日から起算して112日を経過する日の翌日までの期間</t>
    <rPh sb="5" eb="7">
      <t>シュッサン</t>
    </rPh>
    <rPh sb="7" eb="10">
      <t>ヨテイビ</t>
    </rPh>
    <rPh sb="13" eb="15">
      <t>シュッショウ</t>
    </rPh>
    <rPh sb="15" eb="16">
      <t>ヒ</t>
    </rPh>
    <rPh sb="18" eb="20">
      <t>キサン</t>
    </rPh>
    <rPh sb="25" eb="26">
      <t>ニチ</t>
    </rPh>
    <rPh sb="27" eb="29">
      <t>ケイカ</t>
    </rPh>
    <rPh sb="31" eb="32">
      <t>ヒ</t>
    </rPh>
    <rPh sb="33" eb="35">
      <t>ヨクジツ</t>
    </rPh>
    <rPh sb="38" eb="40">
      <t>キカン</t>
    </rPh>
    <phoneticPr fontId="2"/>
  </si>
  <si>
    <t>　なお、上記（１）から（４）までのいずれかに該当するかは、原則子の出生日の翌日の状況によって確認します。
　ただし、当該子の出生日の翌日より後に上記（１）から（４）までのいずれかに該当することとなった場合は、以下のいずれかに該当する場合に限り支給対象となります。</t>
    <phoneticPr fontId="2"/>
  </si>
  <si>
    <t>配偶者が育児休業の申出を行っていたが、上記（１）（２）（４）のいずれかに該当したことにより、育児休業等の日数が通算して14日に満たなかったとき</t>
    <phoneticPr fontId="2"/>
  </si>
  <si>
    <t>当該子の出生日から14日を経過するまでに上記（１）（２）（４）のいずれかに該当したことにより、育児休業等をすることができる日数が14日に満たなくなったとき</t>
    <phoneticPr fontId="2"/>
  </si>
  <si>
    <t xml:space="preserve">（5）
</t>
    <phoneticPr fontId="2"/>
  </si>
  <si>
    <t>イ</t>
    <phoneticPr fontId="2"/>
  </si>
  <si>
    <t>支給対象外となる場合</t>
    <rPh sb="0" eb="2">
      <t>シキュウ</t>
    </rPh>
    <rPh sb="2" eb="4">
      <t>タイショウ</t>
    </rPh>
    <rPh sb="4" eb="5">
      <t>ガイ</t>
    </rPh>
    <rPh sb="8" eb="10">
      <t>バアイ</t>
    </rPh>
    <phoneticPr fontId="2"/>
  </si>
  <si>
    <t>　次のアからウまでのいずれかに該当する育児休業等をしたときは、育児休業支援手当金の支給対象外となります。</t>
    <rPh sb="43" eb="45">
      <t>タイショウ</t>
    </rPh>
    <rPh sb="45" eb="46">
      <t>ガイ</t>
    </rPh>
    <phoneticPr fontId="2"/>
  </si>
  <si>
    <t>ウ</t>
    <phoneticPr fontId="2"/>
  </si>
  <si>
    <t>エ</t>
    <phoneticPr fontId="2"/>
  </si>
  <si>
    <t>オ</t>
    <phoneticPr fontId="2"/>
  </si>
  <si>
    <t>カ</t>
    <phoneticPr fontId="2"/>
  </si>
  <si>
    <t>キ</t>
    <phoneticPr fontId="2"/>
  </si>
  <si>
    <t>ク</t>
    <phoneticPr fontId="2"/>
  </si>
  <si>
    <t>ケ</t>
    <phoneticPr fontId="2"/>
  </si>
  <si>
    <t>a</t>
    <phoneticPr fontId="2"/>
  </si>
  <si>
    <t>b</t>
    <phoneticPr fontId="2"/>
  </si>
  <si>
    <t>育児休業等の申出をした組合員について産前産後休業期間が始まったことにより、当該申出に係る休業をする期間が終了した場合であって、当該産前産後休業期間が終了する日（当該産前産後休業期間の終了後に引き続き当該産前産後休業期間中に出産した子に係る新たな育児休業等の期間が始まった場合には、当該新たな育児休業等の期間が終了する日）までに、当該産前産後休業期間に係る子の全てが、次のいずれかに該当するに至った場合</t>
    <rPh sb="183" eb="185">
      <t>シボウ</t>
    </rPh>
    <phoneticPr fontId="2"/>
  </si>
  <si>
    <t>養子となったことその他の事情により当該組合員と同居しないこととなったとき。</t>
    <phoneticPr fontId="2"/>
  </si>
  <si>
    <t>死亡したとき。</t>
    <phoneticPr fontId="2"/>
  </si>
  <si>
    <t>育児休業等の申出をした組合員について介護休業を開始するため、当該申出に係る育児休業等をする期間が終了した場合であって、当該介護休業の期間が終了する日までに、当該介護休業の期間の休業に係る対象家族が、次のいずれかに該当するに至った場合</t>
    <phoneticPr fontId="2"/>
  </si>
  <si>
    <t>離婚、婚姻の取消、離縁等により当該対象家族と組合員との親族関係が消滅したとき。</t>
    <phoneticPr fontId="2"/>
  </si>
  <si>
    <t>育児休業等の申出をした組合員について新たな育児休業等の期間が始まったことにより、当該申出に係る育児休業等をする期間が終了した場合であって、当該新たな育児休業等の期間が終了するまでに、当該新たな育児休業等の期間の休業に係る子の全てが、次のいずれかに該当するに至った場合</t>
    <phoneticPr fontId="2"/>
  </si>
  <si>
    <t>ｃ</t>
    <phoneticPr fontId="2"/>
  </si>
  <si>
    <t>民法第817条の２第１項の規定による請求に係る家事審判事件が終了したとき（特別養子縁組の成立の審判が確定した場合を除く。）又は養子縁組が成立しないまま児童福祉法第27条第１項第３号の規定による措置が解除されたとき。</t>
    <phoneticPr fontId="2"/>
  </si>
  <si>
    <t>育児休業等の申出に係る子の養育を行っている配偶者が死亡した場合</t>
    <phoneticPr fontId="2"/>
  </si>
  <si>
    <t>育児休業等の申出に係る子の養育を行っている配偶者が負傷、疾病又は身体上若しくは精神上の障害により当該育児休業等の申出に係る子を養育することが困難な状態になった場合</t>
    <phoneticPr fontId="2"/>
  </si>
  <si>
    <t>婚姻の解消その他の事情により育児休業等の申出に係る子の養育を行っている配偶者が当該育児休業等の申出に係る子と同居しないこととなった場合</t>
    <phoneticPr fontId="2"/>
  </si>
  <si>
    <t>育児休業等の申出に係る子が負傷、疾病又は身体上若しくは精神上の障害により14日以上の期間にわたり世話を必要とする状態になった場合</t>
    <phoneticPr fontId="2"/>
  </si>
  <si>
    <t>育児休業等の申出に係る子について、保育所における保育等の利用を希望し、申込みを行っているが、当面その実施が行われない場合</t>
    <phoneticPr fontId="2"/>
  </si>
  <si>
    <t>育児休業等の申出をした組合員について出向をした日の前日において育児休業等をしている場合であって、出向をした日以後も引き続き当該育児休業等をする場合（出向をした日以後も引き続き組合員であるときに限る。）</t>
    <phoneticPr fontId="2"/>
  </si>
  <si>
    <t>（１）組合員が取得する育児休業等であって、育児休業手当金が支給されるものを合計２回以上する場合に該当しない場合における２回目以後の育児休業等</t>
    <phoneticPr fontId="2"/>
  </si>
  <si>
    <t>（２）同一の子について、当該組合員が５回以上の育児休業等（※２）をした場合における５回目以後の育児休業等</t>
    <rPh sb="43" eb="44">
      <t>メ</t>
    </rPh>
    <rPh sb="47" eb="48">
      <t>イク</t>
    </rPh>
    <phoneticPr fontId="2"/>
  </si>
  <si>
    <t>※２　次のアからケのいずれかに該当する場合は、育児休業等を５回以上取得することについてやむをえない理由があるため、５回以上の育児休業等をした場合から除く。</t>
    <phoneticPr fontId="2"/>
  </si>
  <si>
    <t>　
　対象期間内に当該育児休業等をした日１日につき標準報酬日額 × 13/100 に相当する金額
　が育児休業支援手当金の額となります。
　なお、週休日は支給の対象外になります。</t>
    <rPh sb="76" eb="78">
      <t>シュウキュウ</t>
    </rPh>
    <rPh sb="78" eb="79">
      <t>ビ</t>
    </rPh>
    <rPh sb="80" eb="82">
      <t>シキュウ</t>
    </rPh>
    <rPh sb="83" eb="86">
      <t>タイショウガイ</t>
    </rPh>
    <phoneticPr fontId="2"/>
  </si>
  <si>
    <t>①　組合員の育児休業に係る辞令の写し</t>
    <rPh sb="2" eb="5">
      <t>クミアイイン</t>
    </rPh>
    <rPh sb="6" eb="8">
      <t>イクジ</t>
    </rPh>
    <rPh sb="8" eb="10">
      <t>キュウギョウ</t>
    </rPh>
    <rPh sb="11" eb="12">
      <t>カカ</t>
    </rPh>
    <rPh sb="13" eb="15">
      <t>ジレイ</t>
    </rPh>
    <rPh sb="16" eb="17">
      <t>ウツ</t>
    </rPh>
    <phoneticPr fontId="2"/>
  </si>
  <si>
    <t>必要書類</t>
    <rPh sb="0" eb="2">
      <t>ヒツヨウ</t>
    </rPh>
    <rPh sb="2" eb="4">
      <t>ショルイ</t>
    </rPh>
    <phoneticPr fontId="2"/>
  </si>
  <si>
    <t>・世帯全員が記載された住民票（続柄あり）の写し
・配偶者の育児休業取得を証明できる書類</t>
    <phoneticPr fontId="2"/>
  </si>
  <si>
    <t>・戸籍謄本
・世帯全員が記載された住民票（続柄あり）の写し</t>
    <phoneticPr fontId="2"/>
  </si>
  <si>
    <t>・戸籍謄本（住民票上の世帯主が配偶者であり、該当子の続柄が「夫の子」又は「妻の子」となっている場合は、世帯全員について記載された住民票の写しでも可）</t>
    <phoneticPr fontId="2"/>
  </si>
  <si>
    <t>配偶者がいない場合</t>
    <phoneticPr fontId="2"/>
  </si>
  <si>
    <t>該当子が配偶者の子ではない場合</t>
    <phoneticPr fontId="2"/>
  </si>
  <si>
    <t>ＤＶにより配偶者と別居している場合</t>
    <phoneticPr fontId="2"/>
  </si>
  <si>
    <t>・ＤＶ防止法に基づく保護命令に係る書類の写し</t>
    <phoneticPr fontId="2"/>
  </si>
  <si>
    <t>配偶者が行方不明となっている場合</t>
    <phoneticPr fontId="2"/>
  </si>
  <si>
    <t>・世帯全員が記載された住民票（続柄あり）の写し
・配偶者の勤務先において無断欠勤が3か月以上続いていることについて配偶者の事業主の証明書又は罹災証明書</t>
    <phoneticPr fontId="2"/>
  </si>
  <si>
    <t>配偶者が労働者でない場合</t>
    <phoneticPr fontId="2"/>
  </si>
  <si>
    <t>配偶者が就業しているが、雇用保険法上の適用事業に雇用される労働者ではない場合（配偶者が自営業やフリーランス等）</t>
    <phoneticPr fontId="2"/>
  </si>
  <si>
    <t>・世帯全員が記載された住民票（続柄あり）の写し
・配偶者の直近の所得証明書
※所得証明書に給与収入金額が記載されている場合は、子の出生日の翌日時点で退職していることがわかる書類も必要</t>
    <phoneticPr fontId="2"/>
  </si>
  <si>
    <t>配偶者が産後休業を取得している場合</t>
    <phoneticPr fontId="2"/>
  </si>
  <si>
    <t>・世帯全員が記載された住民票（続柄あり）の写し
・配偶者が産後休業を取得していることが分かる書類の写し</t>
    <phoneticPr fontId="2"/>
  </si>
  <si>
    <t>配偶者が公務員であって育児休業が承認されなかった場合</t>
    <phoneticPr fontId="2"/>
  </si>
  <si>
    <t>・世帯全員が記載された住民票（続柄あり）の写し　
・配偶者が育児休業等をすることができないことの申告書
・任命権者からの不承認の通知書の写し</t>
    <phoneticPr fontId="2"/>
  </si>
  <si>
    <t>配偶者が適用事業に雇用される労動者であるが育児休業の取得要件を満たさない場合</t>
    <phoneticPr fontId="2"/>
  </si>
  <si>
    <t>・世帯全員が記載された住民票（続柄あり）の写し　
・配偶者が育児休業等をすることができないことの申告書
・当該労働者に該当することが確認できる書類の写し
・労働契約内容が確認できる書類の写し（労働条件通知書等）</t>
    <phoneticPr fontId="2"/>
  </si>
  <si>
    <t>・世帯全員が記載された住民票（続柄あり）の写し
・配偶者が育児休業等をすることができないことの申告書
・労働契約内容が確認できる書類の写し（労働条件通知書等）</t>
    <phoneticPr fontId="2"/>
  </si>
  <si>
    <t>・世帯全員が記載された住民票（続柄あり）の写し　
・配偶者が育児休業等をすることができないことの申告書
・労働契約内容が確認できる書類の写し（労働条件通知書等）</t>
    <phoneticPr fontId="2"/>
  </si>
  <si>
    <r>
      <t>②　子の出産予定日が確認できる書類〈組合員が産後休業を</t>
    </r>
    <r>
      <rPr>
        <b/>
        <sz val="12"/>
        <rFont val="ＭＳ 明朝"/>
        <family val="1"/>
        <charset val="128"/>
      </rPr>
      <t>取得する場合のみ</t>
    </r>
    <r>
      <rPr>
        <sz val="12"/>
        <rFont val="ＭＳ 明朝"/>
        <family val="1"/>
        <charset val="128"/>
      </rPr>
      <t>必須〉</t>
    </r>
    <phoneticPr fontId="2"/>
  </si>
  <si>
    <t>(1)ア</t>
    <phoneticPr fontId="2"/>
  </si>
  <si>
    <t>(1)イ</t>
    <phoneticPr fontId="2"/>
  </si>
  <si>
    <t>(1)ウ</t>
    <phoneticPr fontId="2"/>
  </si>
  <si>
    <t>(1)エ</t>
    <phoneticPr fontId="2"/>
  </si>
  <si>
    <t>(2)</t>
    <phoneticPr fontId="2"/>
  </si>
  <si>
    <t>(3)</t>
    <phoneticPr fontId="2"/>
  </si>
  <si>
    <t>(4)ア
(4)イ</t>
    <phoneticPr fontId="2"/>
  </si>
  <si>
    <t>(4)ウ</t>
    <phoneticPr fontId="2"/>
  </si>
  <si>
    <t>(4)エ</t>
    <phoneticPr fontId="2"/>
  </si>
  <si>
    <t>(4)オ</t>
    <phoneticPr fontId="2"/>
  </si>
  <si>
    <t>配偶者が日々雇用である場合</t>
    <phoneticPr fontId="2"/>
  </si>
  <si>
    <t>R7.4.1～</t>
    <phoneticPr fontId="2"/>
  </si>
  <si>
    <t>育児休業支援手当金の支給要件に定める場合に該当し、新規に請求するとき</t>
    <rPh sb="0" eb="2">
      <t>イクジ</t>
    </rPh>
    <rPh sb="2" eb="4">
      <t>キュウギョウ</t>
    </rPh>
    <rPh sb="4" eb="6">
      <t>シエン</t>
    </rPh>
    <rPh sb="6" eb="8">
      <t>テアテ</t>
    </rPh>
    <rPh sb="8" eb="9">
      <t>キン</t>
    </rPh>
    <rPh sb="10" eb="12">
      <t>シキュウ</t>
    </rPh>
    <rPh sb="12" eb="14">
      <t>ヨウケン</t>
    </rPh>
    <phoneticPr fontId="2"/>
  </si>
  <si>
    <t>・追加</t>
    <rPh sb="1" eb="3">
      <t>ツイカ</t>
    </rPh>
    <phoneticPr fontId="2"/>
  </si>
  <si>
    <t>育児休業支援手当金の請求期間の追加をするとき</t>
    <rPh sb="4" eb="6">
      <t>シエン</t>
    </rPh>
    <rPh sb="6" eb="8">
      <t>テアテ</t>
    </rPh>
    <rPh sb="8" eb="9">
      <t>キン</t>
    </rPh>
    <rPh sb="10" eb="12">
      <t>セイキュウ</t>
    </rPh>
    <rPh sb="15" eb="17">
      <t>ツイカ</t>
    </rPh>
    <phoneticPr fontId="2"/>
  </si>
  <si>
    <t>育児休業支援手当金の請求期間が短縮となったとき（支給要件に該当しなくなった場合は、愛知支部へ連絡してください。）</t>
    <rPh sb="15" eb="17">
      <t>タンシュク</t>
    </rPh>
    <rPh sb="24" eb="26">
      <t>シキュウ</t>
    </rPh>
    <rPh sb="26" eb="28">
      <t>ヨウケン</t>
    </rPh>
    <rPh sb="29" eb="31">
      <t>ガイトウ</t>
    </rPh>
    <rPh sb="37" eb="39">
      <t>バアイ</t>
    </rPh>
    <rPh sb="41" eb="43">
      <t>アイチ</t>
    </rPh>
    <rPh sb="43" eb="45">
      <t>シブ</t>
    </rPh>
    <rPh sb="46" eb="48">
      <t>レンラク</t>
    </rPh>
    <phoneticPr fontId="2"/>
  </si>
  <si>
    <t>出産予定日欄</t>
    <rPh sb="0" eb="5">
      <t>シュッサンヨテイビ</t>
    </rPh>
    <phoneticPr fontId="2"/>
  </si>
  <si>
    <t>育児休業期間欄</t>
    <rPh sb="4" eb="6">
      <t>キカン</t>
    </rPh>
    <phoneticPr fontId="2"/>
  </si>
  <si>
    <t>配偶者の状況欄</t>
    <rPh sb="0" eb="2">
      <t>ハイグウ</t>
    </rPh>
    <rPh sb="2" eb="3">
      <t>シャ</t>
    </rPh>
    <rPh sb="4" eb="6">
      <t>ジョウキョウ</t>
    </rPh>
    <phoneticPr fontId="2"/>
  </si>
  <si>
    <t>育児休業支援手当金請求期間欄</t>
    <rPh sb="0" eb="2">
      <t>イクジ</t>
    </rPh>
    <rPh sb="2" eb="4">
      <t>キュウギョウ</t>
    </rPh>
    <rPh sb="4" eb="6">
      <t>シエン</t>
    </rPh>
    <rPh sb="6" eb="8">
      <t>テアテ</t>
    </rPh>
    <rPh sb="8" eb="9">
      <t>キン</t>
    </rPh>
    <rPh sb="9" eb="11">
      <t>セイキュウ</t>
    </rPh>
    <rPh sb="11" eb="13">
      <t>キカン</t>
    </rPh>
    <phoneticPr fontId="2"/>
  </si>
  <si>
    <t>その他留意事項</t>
    <rPh sb="2" eb="3">
      <t>タ</t>
    </rPh>
    <rPh sb="3" eb="5">
      <t>リュウイ</t>
    </rPh>
    <rPh sb="5" eb="7">
      <t>ジコウ</t>
    </rPh>
    <phoneticPr fontId="2"/>
  </si>
  <si>
    <t>【配偶者の要件が緩和される場合】</t>
    <rPh sb="1" eb="4">
      <t>ハイグウシャ</t>
    </rPh>
    <rPh sb="5" eb="7">
      <t>ヨウケン</t>
    </rPh>
    <rPh sb="8" eb="10">
      <t>カンワ</t>
    </rPh>
    <rPh sb="13" eb="15">
      <t>バアイ</t>
    </rPh>
    <phoneticPr fontId="2"/>
  </si>
  <si>
    <t>配偶者が手当金支給要件を満たす育児休業を取得している場合</t>
    <rPh sb="4" eb="6">
      <t>テアテ</t>
    </rPh>
    <rPh sb="6" eb="7">
      <t>キン</t>
    </rPh>
    <rPh sb="7" eb="9">
      <t>シキュウ</t>
    </rPh>
    <rPh sb="9" eb="11">
      <t>ヨウケン</t>
    </rPh>
    <rPh sb="12" eb="13">
      <t>ミ</t>
    </rPh>
    <phoneticPr fontId="2"/>
  </si>
  <si>
    <t>(5)ア
(5)イ</t>
    <phoneticPr fontId="2"/>
  </si>
  <si>
    <t>・疎明書(Ａ)又は疎明書(Ｂ)
・(1)ア～エ、(2)、(4)ア～オで定める書類
・（育児休業を申し出ていた場合は必須）配偶者が育児休業を求めたことがわかる書類</t>
    <rPh sb="7" eb="8">
      <t>マタ</t>
    </rPh>
    <rPh sb="9" eb="11">
      <t>ソメイ</t>
    </rPh>
    <rPh sb="11" eb="12">
      <t>ショ</t>
    </rPh>
    <rPh sb="43" eb="45">
      <t>イクジ</t>
    </rPh>
    <rPh sb="45" eb="47">
      <t>キュウギョウ</t>
    </rPh>
    <rPh sb="48" eb="49">
      <t>モウ</t>
    </rPh>
    <rPh sb="50" eb="51">
      <t>デ</t>
    </rPh>
    <rPh sb="54" eb="56">
      <t>バアイ</t>
    </rPh>
    <rPh sb="57" eb="59">
      <t>ヒッス</t>
    </rPh>
    <phoneticPr fontId="2"/>
  </si>
  <si>
    <t>子の出生日の翌日時点での配偶者の状況</t>
    <rPh sb="12" eb="15">
      <t>ハイグウシャ</t>
    </rPh>
    <rPh sb="16" eb="18">
      <t>ジョウキョウ</t>
    </rPh>
    <phoneticPr fontId="2"/>
  </si>
  <si>
    <t>以下は配偶者が手当金支給要件を満たす育児休業を取得していないことが前提</t>
    <rPh sb="0" eb="2">
      <t>イカ</t>
    </rPh>
    <rPh sb="33" eb="35">
      <t>ゼンテイ</t>
    </rPh>
    <phoneticPr fontId="2"/>
  </si>
  <si>
    <t>配偶者が期間を定めて雇用される者で、その養育する子の出生日（出産予定日前に子が出生した場合は出産予定日）から起算して56日を経過する日の翌日から６カ月を経過する日までに、労働契約が満了することが明らかである場合</t>
    <phoneticPr fontId="2"/>
  </si>
  <si>
    <t>当該子の出生日の翌日より後に上記(1)ア～エ、(2)、(4)ア～オまでのいずれかに該当することとなり、育児休業等をすることができる日数が14日に満たなくなった場合</t>
    <rPh sb="79" eb="81">
      <t>バアイ</t>
    </rPh>
    <phoneticPr fontId="2"/>
  </si>
  <si>
    <t>：</t>
    <phoneticPr fontId="2"/>
  </si>
  <si>
    <t>　請求する組合員本人が産後休業を取得する場合に記入してください。
　産後休業を取得しない場合は記入不要です。</t>
    <rPh sb="1" eb="3">
      <t>セイキュウ</t>
    </rPh>
    <rPh sb="5" eb="8">
      <t>クミアイイン</t>
    </rPh>
    <rPh sb="8" eb="10">
      <t>ホンニン</t>
    </rPh>
    <rPh sb="11" eb="13">
      <t>サンゴ</t>
    </rPh>
    <rPh sb="13" eb="15">
      <t>キュウギョウ</t>
    </rPh>
    <rPh sb="16" eb="18">
      <t>シュトク</t>
    </rPh>
    <rPh sb="20" eb="22">
      <t>バアイ</t>
    </rPh>
    <rPh sb="23" eb="25">
      <t>キニュウ</t>
    </rPh>
    <rPh sb="34" eb="36">
      <t>サンゴ</t>
    </rPh>
    <rPh sb="36" eb="38">
      <t>キュウギョウ</t>
    </rPh>
    <rPh sb="39" eb="41">
      <t>シュトク</t>
    </rPh>
    <rPh sb="44" eb="46">
      <t>バアイ</t>
    </rPh>
    <rPh sb="47" eb="49">
      <t>キニュウ</t>
    </rPh>
    <rPh sb="49" eb="51">
      <t>フヨウ</t>
    </rPh>
    <phoneticPr fontId="2"/>
  </si>
  <si>
    <t>（配偶者の状態）
　１　　配偶者がいない
　２　　配偶者が組合員の子と法律上親子関係にない
　３　　組合員が配偶者から暴力等を受け別居中
　４　　配偶者が行方不明
　５　　配偶者が無職者
　６　　配偶者が自営業者やフリーランスなど雇用される労働者でない
　７　　配偶者が産後休暇中
　８　　１～７以外の理由で配偶者が育児休業をすることができない</t>
    <rPh sb="73" eb="76">
      <t>ハイグウシャ</t>
    </rPh>
    <rPh sb="77" eb="79">
      <t>ユクエ</t>
    </rPh>
    <rPh sb="79" eb="81">
      <t>フメイ</t>
    </rPh>
    <phoneticPr fontId="2"/>
  </si>
  <si>
    <t>※配偶者が次のいずれかに該当する場合に限られる
 ・日々雇用される労働者の場合
 ・労働契約の満了が明らかである労働者の場合
 ・民間企業等で育休の申出をしたが拒まれた場合
 ・公務員で任命権者から育休が承認されなかった場合
 ・育休取得の要件を満たさない労働者の場合</t>
    <rPh sb="1" eb="4">
      <t>ハイグウシャ</t>
    </rPh>
    <rPh sb="5" eb="6">
      <t>ツギ</t>
    </rPh>
    <rPh sb="12" eb="14">
      <t>ガイトウ</t>
    </rPh>
    <rPh sb="16" eb="18">
      <t>バアイ</t>
    </rPh>
    <rPh sb="19" eb="20">
      <t>カギ</t>
    </rPh>
    <rPh sb="26" eb="28">
      <t>ヒビ</t>
    </rPh>
    <rPh sb="28" eb="30">
      <t>コヨウ</t>
    </rPh>
    <rPh sb="33" eb="35">
      <t>ロウドウ</t>
    </rPh>
    <rPh sb="35" eb="36">
      <t>シャ</t>
    </rPh>
    <rPh sb="37" eb="39">
      <t>バアイ</t>
    </rPh>
    <rPh sb="42" eb="44">
      <t>ロウドウ</t>
    </rPh>
    <rPh sb="44" eb="46">
      <t>ケイヤク</t>
    </rPh>
    <rPh sb="47" eb="49">
      <t>マンリョウ</t>
    </rPh>
    <rPh sb="50" eb="51">
      <t>アキ</t>
    </rPh>
    <rPh sb="56" eb="59">
      <t>ロウドウシャ</t>
    </rPh>
    <rPh sb="60" eb="62">
      <t>バアイ</t>
    </rPh>
    <rPh sb="65" eb="67">
      <t>ミンカン</t>
    </rPh>
    <rPh sb="67" eb="69">
      <t>キギョウ</t>
    </rPh>
    <rPh sb="69" eb="70">
      <t>トウ</t>
    </rPh>
    <rPh sb="71" eb="73">
      <t>イクキュウ</t>
    </rPh>
    <rPh sb="74" eb="75">
      <t>モウ</t>
    </rPh>
    <rPh sb="75" eb="76">
      <t>デ</t>
    </rPh>
    <rPh sb="80" eb="81">
      <t>コバ</t>
    </rPh>
    <rPh sb="84" eb="86">
      <t>バアイ</t>
    </rPh>
    <rPh sb="89" eb="92">
      <t>コウムイン</t>
    </rPh>
    <rPh sb="93" eb="97">
      <t>ニンメイケンジャ</t>
    </rPh>
    <rPh sb="99" eb="101">
      <t>イクキュウ</t>
    </rPh>
    <rPh sb="102" eb="104">
      <t>ショウニン</t>
    </rPh>
    <rPh sb="110" eb="112">
      <t>バアイ</t>
    </rPh>
    <rPh sb="115" eb="117">
      <t>イクキュウ</t>
    </rPh>
    <rPh sb="117" eb="119">
      <t>シュトク</t>
    </rPh>
    <rPh sb="120" eb="122">
      <t>ヨウケン</t>
    </rPh>
    <rPh sb="123" eb="124">
      <t>ミ</t>
    </rPh>
    <rPh sb="128" eb="131">
      <t>ロウドウシャ</t>
    </rPh>
    <rPh sb="132" eb="134">
      <t>バアイ</t>
    </rPh>
    <phoneticPr fontId="2"/>
  </si>
  <si>
    <t>配偶者が労使協定により育児休業をすることができないと定められた労働者で、育児休業の申出を拒まれた場合</t>
    <rPh sb="4" eb="6">
      <t>ロウシ</t>
    </rPh>
    <rPh sb="6" eb="8">
      <t>キョウテイ</t>
    </rPh>
    <rPh sb="26" eb="27">
      <t>サダ</t>
    </rPh>
    <phoneticPr fontId="2"/>
  </si>
  <si>
    <t>出生日</t>
    <rPh sb="0" eb="2">
      <t>シュッショウ</t>
    </rPh>
    <rPh sb="2" eb="3">
      <t>ビ</t>
    </rPh>
    <phoneticPr fontId="2"/>
  </si>
  <si>
    <t>（取得する場合）
出産予定日</t>
    <rPh sb="1" eb="3">
      <t>シュトク</t>
    </rPh>
    <rPh sb="5" eb="7">
      <t>バアイ</t>
    </rPh>
    <rPh sb="9" eb="11">
      <t>シュッサン</t>
    </rPh>
    <rPh sb="11" eb="14">
      <t>ヨテイビ</t>
    </rPh>
    <phoneticPr fontId="2"/>
  </si>
  <si>
    <t>標準報酬月額（短期）</t>
    <rPh sb="0" eb="2">
      <t>ヒョウジュン</t>
    </rPh>
    <rPh sb="2" eb="4">
      <t>ホウシュウ</t>
    </rPh>
    <rPh sb="4" eb="6">
      <t>ゲツガク</t>
    </rPh>
    <rPh sb="7" eb="9">
      <t>タンキ</t>
    </rPh>
    <phoneticPr fontId="2"/>
  </si>
  <si>
    <t>（対象期間内に複数回育児休業を取得する場合）</t>
    <rPh sb="1" eb="3">
      <t>タイショウ</t>
    </rPh>
    <rPh sb="3" eb="5">
      <t>キカン</t>
    </rPh>
    <rPh sb="5" eb="6">
      <t>ナイ</t>
    </rPh>
    <rPh sb="7" eb="10">
      <t>フクスウカイ</t>
    </rPh>
    <rPh sb="10" eb="12">
      <t>イクジ</t>
    </rPh>
    <rPh sb="12" eb="14">
      <t>キュウギョウ</t>
    </rPh>
    <rPh sb="15" eb="17">
      <t>シュトク</t>
    </rPh>
    <rPh sb="19" eb="21">
      <t>バアイ</t>
    </rPh>
    <phoneticPr fontId="2"/>
  </si>
  <si>
    <t>（取得しない場合）
配偶者の状態</t>
    <rPh sb="1" eb="3">
      <t>シュトク</t>
    </rPh>
    <rPh sb="6" eb="8">
      <t>バアイ</t>
    </rPh>
    <rPh sb="10" eb="13">
      <t>ハイグウシャ</t>
    </rPh>
    <rPh sb="14" eb="16">
      <t>ジョウタイ</t>
    </rPh>
    <phoneticPr fontId="2"/>
  </si>
  <si>
    <t>まで</t>
    <phoneticPr fontId="2"/>
  </si>
  <si>
    <t>育児休業２期間</t>
    <rPh sb="0" eb="2">
      <t>イクジ</t>
    </rPh>
    <rPh sb="2" eb="4">
      <t>キュウギョウ</t>
    </rPh>
    <rPh sb="5" eb="7">
      <t>キカン</t>
    </rPh>
    <phoneticPr fontId="2"/>
  </si>
  <si>
    <t>対象期間内の
育児休業期間</t>
    <rPh sb="0" eb="2">
      <t>タイショウ</t>
    </rPh>
    <rPh sb="2" eb="4">
      <t>キカン</t>
    </rPh>
    <rPh sb="4" eb="5">
      <t>ナイ</t>
    </rPh>
    <rPh sb="7" eb="9">
      <t>イクジ</t>
    </rPh>
    <rPh sb="9" eb="11">
      <t>キュウギョウ</t>
    </rPh>
    <rPh sb="11" eb="13">
      <t>キカン</t>
    </rPh>
    <phoneticPr fontId="2"/>
  </si>
  <si>
    <t>対象期間内の
育児休業２期間</t>
    <rPh sb="0" eb="2">
      <t>タイショウ</t>
    </rPh>
    <rPh sb="2" eb="4">
      <t>キカン</t>
    </rPh>
    <rPh sb="4" eb="5">
      <t>ナイ</t>
    </rPh>
    <rPh sb="7" eb="9">
      <t>イクジ</t>
    </rPh>
    <rPh sb="9" eb="11">
      <t>キュウギョウ</t>
    </rPh>
    <rPh sb="12" eb="14">
      <t>キカン</t>
    </rPh>
    <phoneticPr fontId="2"/>
  </si>
  <si>
    <t>対象期間内の
育児休業日数</t>
    <rPh sb="0" eb="2">
      <t>タイショウ</t>
    </rPh>
    <rPh sb="2" eb="4">
      <t>キカン</t>
    </rPh>
    <rPh sb="4" eb="5">
      <t>ナイ</t>
    </rPh>
    <rPh sb="7" eb="9">
      <t>イクジ</t>
    </rPh>
    <rPh sb="9" eb="11">
      <t>キュウギョウ</t>
    </rPh>
    <rPh sb="11" eb="13">
      <t>ニッスウ</t>
    </rPh>
    <phoneticPr fontId="2"/>
  </si>
  <si>
    <t>請求対象日数</t>
    <rPh sb="0" eb="2">
      <t>セイキュウ</t>
    </rPh>
    <rPh sb="2" eb="4">
      <t>タイショウ</t>
    </rPh>
    <rPh sb="4" eb="6">
      <t>ニッスウ</t>
    </rPh>
    <phoneticPr fontId="2"/>
  </si>
  <si>
    <t>請求対象末日</t>
    <rPh sb="0" eb="2">
      <t>セイキュウ</t>
    </rPh>
    <rPh sb="2" eb="4">
      <t>タイショウ</t>
    </rPh>
    <rPh sb="4" eb="5">
      <t>マツ</t>
    </rPh>
    <phoneticPr fontId="2"/>
  </si>
  <si>
    <t>対象期間内の
育児休業２日数</t>
    <rPh sb="0" eb="2">
      <t>タイショウ</t>
    </rPh>
    <rPh sb="2" eb="4">
      <t>キカン</t>
    </rPh>
    <rPh sb="4" eb="5">
      <t>ナイ</t>
    </rPh>
    <rPh sb="7" eb="9">
      <t>イクジ</t>
    </rPh>
    <rPh sb="9" eb="11">
      <t>キュウギョウ</t>
    </rPh>
    <rPh sb="12" eb="14">
      <t>ニッスウ</t>
    </rPh>
    <phoneticPr fontId="2"/>
  </si>
  <si>
    <t>対象期間内の
合計育児休業日数</t>
    <rPh sb="0" eb="2">
      <t>タイショウ</t>
    </rPh>
    <rPh sb="2" eb="4">
      <t>キカン</t>
    </rPh>
    <rPh sb="4" eb="5">
      <t>ナイ</t>
    </rPh>
    <rPh sb="7" eb="9">
      <t>ゴウケイ</t>
    </rPh>
    <rPh sb="9" eb="11">
      <t>イクジ</t>
    </rPh>
    <rPh sb="11" eb="13">
      <t>キュウギョウ</t>
    </rPh>
    <rPh sb="13" eb="15">
      <t>ニッスウ</t>
    </rPh>
    <phoneticPr fontId="2"/>
  </si>
  <si>
    <t>標準報酬日額</t>
    <rPh sb="0" eb="2">
      <t>ヒョウジュン</t>
    </rPh>
    <rPh sb="2" eb="4">
      <t>ホウシュウ</t>
    </rPh>
    <rPh sb="4" eb="6">
      <t>ニチガク</t>
    </rPh>
    <phoneticPr fontId="2"/>
  </si>
  <si>
    <t>支給日額</t>
    <rPh sb="0" eb="2">
      <t>シキュウ</t>
    </rPh>
    <rPh sb="2" eb="4">
      <t>ニチガク</t>
    </rPh>
    <phoneticPr fontId="2"/>
  </si>
  <si>
    <t>配偶者育児休業</t>
    <rPh sb="0" eb="3">
      <t>ハイグウシャ</t>
    </rPh>
    <rPh sb="3" eb="5">
      <t>イクジ</t>
    </rPh>
    <rPh sb="5" eb="7">
      <t>キュウギョウ</t>
    </rPh>
    <phoneticPr fontId="2"/>
  </si>
  <si>
    <t>対象期間における育児休業期間</t>
    <rPh sb="0" eb="2">
      <t>タイショウ</t>
    </rPh>
    <rPh sb="2" eb="4">
      <t>キカン</t>
    </rPh>
    <rPh sb="8" eb="10">
      <t>イクジ</t>
    </rPh>
    <rPh sb="10" eb="12">
      <t>キュウギョウ</t>
    </rPh>
    <rPh sb="12" eb="14">
      <t>キカン</t>
    </rPh>
    <phoneticPr fontId="2"/>
  </si>
  <si>
    <t>上記期間のうち復職した日数</t>
    <rPh sb="0" eb="2">
      <t>ジョウキ</t>
    </rPh>
    <rPh sb="2" eb="4">
      <t>キカン</t>
    </rPh>
    <rPh sb="7" eb="9">
      <t>フクショク</t>
    </rPh>
    <rPh sb="11" eb="13">
      <t>ニッスウ</t>
    </rPh>
    <phoneticPr fontId="2"/>
  </si>
  <si>
    <t>・・・入力必須項目</t>
    <rPh sb="3" eb="5">
      <t>ニュウリョク</t>
    </rPh>
    <rPh sb="5" eb="7">
      <t>ヒッス</t>
    </rPh>
    <rPh sb="7" eb="9">
      <t>コウモク</t>
    </rPh>
    <phoneticPr fontId="2"/>
  </si>
  <si>
    <t>・・・該当者のみ入力</t>
    <rPh sb="3" eb="6">
      <t>ガイトウシャ</t>
    </rPh>
    <rPh sb="8" eb="10">
      <t>ニュウリョク</t>
    </rPh>
    <phoneticPr fontId="2"/>
  </si>
  <si>
    <t>対象期間における
配偶者の育児休業期間</t>
    <rPh sb="0" eb="2">
      <t>タイショウ</t>
    </rPh>
    <rPh sb="2" eb="4">
      <t>キカン</t>
    </rPh>
    <rPh sb="9" eb="11">
      <t>ハイグウ</t>
    </rPh>
    <rPh sb="11" eb="12">
      <t>シャ</t>
    </rPh>
    <rPh sb="13" eb="15">
      <t>イクジ</t>
    </rPh>
    <rPh sb="15" eb="17">
      <t>キュウギョウ</t>
    </rPh>
    <rPh sb="17" eb="19">
      <t>キカン</t>
    </rPh>
    <phoneticPr fontId="2"/>
  </si>
  <si>
    <t>　育児休業期間は、開始日と終了日を記入してください。途中復職をして育児休業期間が２回以上に分かれる場合は、「上記期間のうち復職した日数」に該当日数を記入してください。（入力シートを使用する場合は、復職した日数ではなくそれぞれの育児休業期間を入力してください。
　なお、 「上記期間のうち復職した日数」の算出方法が不明の場合は、「日付計算」シートをご使用ください。</t>
    <rPh sb="84" eb="86">
      <t>ニュウリョク</t>
    </rPh>
    <rPh sb="90" eb="92">
      <t>シヨウ</t>
    </rPh>
    <rPh sb="94" eb="96">
      <t>バアイ</t>
    </rPh>
    <rPh sb="98" eb="100">
      <t>フクショク</t>
    </rPh>
    <rPh sb="102" eb="104">
      <t>ニッスウ</t>
    </rPh>
    <rPh sb="113" eb="115">
      <t>イクジ</t>
    </rPh>
    <rPh sb="115" eb="117">
      <t>キュウギョウ</t>
    </rPh>
    <rPh sb="117" eb="119">
      <t>キカン</t>
    </rPh>
    <rPh sb="120" eb="122">
      <t>ニュウリョク</t>
    </rPh>
    <rPh sb="151" eb="153">
      <t>サンシュツ</t>
    </rPh>
    <rPh sb="153" eb="155">
      <t>ホウホウ</t>
    </rPh>
    <rPh sb="156" eb="158">
      <t>フメイ</t>
    </rPh>
    <rPh sb="159" eb="161">
      <t>バアイ</t>
    </rPh>
    <rPh sb="164" eb="166">
      <t>ヒヅケ</t>
    </rPh>
    <rPh sb="166" eb="168">
      <t>ケイサン</t>
    </rPh>
    <rPh sb="174" eb="176">
      <t>シヨウ</t>
    </rPh>
    <phoneticPr fontId="2"/>
  </si>
  <si>
    <t>・日々雇用される者</t>
    <rPh sb="1" eb="3">
      <t>ヒビ</t>
    </rPh>
    <rPh sb="3" eb="5">
      <t>コヨウ</t>
    </rPh>
    <rPh sb="8" eb="9">
      <t>モノ</t>
    </rPh>
    <phoneticPr fontId="2"/>
  </si>
  <si>
    <t>・対象期間の初日の56日後から６か月以内に労働契約が満了する者</t>
    <phoneticPr fontId="2"/>
  </si>
  <si>
    <t>・公務員であって、任命権者から育児休業が承認されなかった者</t>
    <rPh sb="1" eb="4">
      <t>コウムイン</t>
    </rPh>
    <rPh sb="9" eb="12">
      <t>ニンメイケン</t>
    </rPh>
    <rPh sb="12" eb="13">
      <t>シャ</t>
    </rPh>
    <rPh sb="15" eb="17">
      <t>イクジ</t>
    </rPh>
    <rPh sb="17" eb="19">
      <t>キュウギョウ</t>
    </rPh>
    <rPh sb="20" eb="22">
      <t>ショウニン</t>
    </rPh>
    <rPh sb="28" eb="29">
      <t>モノ</t>
    </rPh>
    <phoneticPr fontId="2"/>
  </si>
  <si>
    <t>・適用事業に雇用される労働者であるが、有期雇用者である等の理由により</t>
    <rPh sb="1" eb="3">
      <t>テキヨウ</t>
    </rPh>
    <rPh sb="3" eb="5">
      <t>ジギョウ</t>
    </rPh>
    <rPh sb="6" eb="8">
      <t>コヨウ</t>
    </rPh>
    <rPh sb="11" eb="14">
      <t>ロウドウシャ</t>
    </rPh>
    <rPh sb="19" eb="21">
      <t>ユウキ</t>
    </rPh>
    <rPh sb="21" eb="23">
      <t>コヨウ</t>
    </rPh>
    <rPh sb="23" eb="24">
      <t>モノ</t>
    </rPh>
    <rPh sb="27" eb="28">
      <t>トウ</t>
    </rPh>
    <rPh sb="29" eb="31">
      <t>リユウ</t>
    </rPh>
    <phoneticPr fontId="2"/>
  </si>
  <si>
    <t>　育児休業の取得要件を満たさない者</t>
    <rPh sb="1" eb="3">
      <t>イクジ</t>
    </rPh>
    <rPh sb="3" eb="5">
      <t>キュウギョウ</t>
    </rPh>
    <rPh sb="6" eb="8">
      <t>シュトク</t>
    </rPh>
    <rPh sb="8" eb="10">
      <t>ヨウケン</t>
    </rPh>
    <rPh sb="11" eb="12">
      <t>ミ</t>
    </rPh>
    <rPh sb="16" eb="17">
      <t>モノ</t>
    </rPh>
    <phoneticPr fontId="2"/>
  </si>
  <si>
    <t>配偶者が、</t>
    <rPh sb="0" eb="3">
      <t>ハイグウシャ</t>
    </rPh>
    <phoneticPr fontId="2"/>
  </si>
  <si>
    <t>配偶者が対象期間内に
育児休業を取得することができない</t>
    <rPh sb="0" eb="3">
      <t>ハイグウシャ</t>
    </rPh>
    <rPh sb="4" eb="6">
      <t>タイショウ</t>
    </rPh>
    <rPh sb="6" eb="8">
      <t>キカン</t>
    </rPh>
    <rPh sb="8" eb="9">
      <t>ナイ</t>
    </rPh>
    <rPh sb="11" eb="13">
      <t>イクジ</t>
    </rPh>
    <rPh sb="13" eb="15">
      <t>キュウギョウ</t>
    </rPh>
    <rPh sb="16" eb="18">
      <t>シュトク</t>
    </rPh>
    <phoneticPr fontId="2"/>
  </si>
  <si>
    <t>配偶者が対象期間内に
育児休業を取得することができる</t>
    <rPh sb="0" eb="3">
      <t>ハイグウシャ</t>
    </rPh>
    <rPh sb="4" eb="6">
      <t>タイショウ</t>
    </rPh>
    <rPh sb="6" eb="8">
      <t>キカン</t>
    </rPh>
    <rPh sb="8" eb="9">
      <t>ナイ</t>
    </rPh>
    <rPh sb="11" eb="13">
      <t>イクジ</t>
    </rPh>
    <rPh sb="13" eb="15">
      <t>キュウギョウ</t>
    </rPh>
    <rPh sb="16" eb="18">
      <t>シュトク</t>
    </rPh>
    <phoneticPr fontId="2"/>
  </si>
  <si>
    <t>・・・組合員が対象期間内に14日以上育児休業を取得している</t>
    <rPh sb="3" eb="6">
      <t>クミアイイン</t>
    </rPh>
    <rPh sb="7" eb="9">
      <t>タイショウ</t>
    </rPh>
    <rPh sb="9" eb="11">
      <t>キカン</t>
    </rPh>
    <rPh sb="11" eb="12">
      <t>ナイ</t>
    </rPh>
    <rPh sb="15" eb="16">
      <t>ニチ</t>
    </rPh>
    <rPh sb="16" eb="18">
      <t>イジョウ</t>
    </rPh>
    <rPh sb="18" eb="20">
      <t>イクジ</t>
    </rPh>
    <rPh sb="20" eb="22">
      <t>キュウギョウ</t>
    </rPh>
    <rPh sb="23" eb="25">
      <t>シュトク</t>
    </rPh>
    <phoneticPr fontId="2"/>
  </si>
  <si>
    <t>雇用保険法上の適用事業に
雇用される労働者である</t>
    <rPh sb="0" eb="2">
      <t>コヨウ</t>
    </rPh>
    <rPh sb="2" eb="4">
      <t>ホケン</t>
    </rPh>
    <rPh sb="4" eb="5">
      <t>ホウ</t>
    </rPh>
    <rPh sb="5" eb="6">
      <t>ジョウ</t>
    </rPh>
    <rPh sb="7" eb="9">
      <t>テキヨウ</t>
    </rPh>
    <rPh sb="9" eb="11">
      <t>ジギョウ</t>
    </rPh>
    <rPh sb="13" eb="15">
      <t>コヨウ</t>
    </rPh>
    <rPh sb="18" eb="21">
      <t>ロウドウシャ</t>
    </rPh>
    <phoneticPr fontId="2"/>
  </si>
  <si>
    <t>雇用保険法上の適用事業に
雇用される労働者ではない</t>
    <rPh sb="0" eb="2">
      <t>コヨウ</t>
    </rPh>
    <rPh sb="2" eb="4">
      <t>ホケン</t>
    </rPh>
    <rPh sb="4" eb="5">
      <t>ホウ</t>
    </rPh>
    <rPh sb="5" eb="6">
      <t>ジョウ</t>
    </rPh>
    <rPh sb="7" eb="9">
      <t>テキヨウ</t>
    </rPh>
    <rPh sb="9" eb="11">
      <t>ジギョウ</t>
    </rPh>
    <rPh sb="13" eb="15">
      <t>コヨウ</t>
    </rPh>
    <rPh sb="18" eb="21">
      <t>ロウドウシャ</t>
    </rPh>
    <phoneticPr fontId="2"/>
  </si>
  <si>
    <t>配偶者が対象期間内に14日以上
育児休業を取得していない</t>
    <rPh sb="0" eb="3">
      <t>ハイグウシャ</t>
    </rPh>
    <rPh sb="4" eb="6">
      <t>タイショウ</t>
    </rPh>
    <rPh sb="6" eb="8">
      <t>キカン</t>
    </rPh>
    <rPh sb="8" eb="9">
      <t>ナイ</t>
    </rPh>
    <rPh sb="12" eb="15">
      <t>ニチイジョウ</t>
    </rPh>
    <rPh sb="16" eb="18">
      <t>イクジ</t>
    </rPh>
    <rPh sb="18" eb="20">
      <t>キュウギョウ</t>
    </rPh>
    <rPh sb="21" eb="23">
      <t>シュトク</t>
    </rPh>
    <phoneticPr fontId="2"/>
  </si>
  <si>
    <t>配偶者が対象期間内に14日以上
育児休業を取得している</t>
    <rPh sb="0" eb="3">
      <t>ハイグウシャ</t>
    </rPh>
    <rPh sb="4" eb="6">
      <t>タイショウ</t>
    </rPh>
    <rPh sb="6" eb="8">
      <t>キカン</t>
    </rPh>
    <rPh sb="8" eb="9">
      <t>ナイ</t>
    </rPh>
    <rPh sb="12" eb="15">
      <t>ニチイジョウ</t>
    </rPh>
    <rPh sb="16" eb="18">
      <t>イクジ</t>
    </rPh>
    <rPh sb="18" eb="20">
      <t>キュウギョウ</t>
    </rPh>
    <rPh sb="21" eb="23">
      <t>シュトク</t>
    </rPh>
    <phoneticPr fontId="2"/>
  </si>
  <si>
    <t>平成</t>
  </si>
  <si>
    <t>※具体的には配偶者が無職者、または自営業・フリーランスの場合が</t>
    <rPh sb="1" eb="4">
      <t>グタイテキ</t>
    </rPh>
    <rPh sb="6" eb="9">
      <t>ハイグウシャ</t>
    </rPh>
    <rPh sb="10" eb="12">
      <t>ムショク</t>
    </rPh>
    <rPh sb="12" eb="13">
      <t>シャ</t>
    </rPh>
    <rPh sb="17" eb="20">
      <t>ジエイギョウ</t>
    </rPh>
    <rPh sb="28" eb="30">
      <t>バアイ</t>
    </rPh>
    <phoneticPr fontId="2"/>
  </si>
  <si>
    <t>配偶者が期間を定めて雇用される者で、その養育する子の出生日（出産予定日前に子が出生した場合は、出産予定日）から起算して56日を経過する日の翌日から６か月を経過する日までに、労働契約が満了することが明らかである場合</t>
    <phoneticPr fontId="2"/>
  </si>
  <si>
    <t>（３）同一の子について、当該組合員が取得した育児休業等ごとに、当該育児休業等を開始した日から当該育児休業等を終了した日までの日数を合算して得た日数が28日に達した日後の育児休業等</t>
    <rPh sb="18" eb="20">
      <t>シュトク</t>
    </rPh>
    <phoneticPr fontId="2"/>
  </si>
  <si>
    <t>　配偶者の状況については、配偶者育児休業の取得状況に応じてアまたはイに記入してください。
　配偶者が育児休業を取得している場合は、育児休業の開始日と終了日を記入してください。途中復職をして育児休業期間が２回以上に分かれる場合は、「上記期間のうち復職した日数」に該当日数を記入してください。（入力シートを使用する場合については、上記３と同様です。）
　配偶者が育児休業を取得していない場合は、配偶者の状態欄に当てはまるものを１から８までの数字から選択してください。　</t>
    <rPh sb="145" eb="147">
      <t>ニュウリョク</t>
    </rPh>
    <rPh sb="151" eb="153">
      <t>シヨウ</t>
    </rPh>
    <rPh sb="155" eb="157">
      <t>バアイ</t>
    </rPh>
    <rPh sb="163" eb="165">
      <t>ジョウキ</t>
    </rPh>
    <rPh sb="167" eb="169">
      <t>ドウヨウ</t>
    </rPh>
    <rPh sb="199" eb="200">
      <t>ラン</t>
    </rPh>
    <rPh sb="201" eb="202">
      <t>ア</t>
    </rPh>
    <phoneticPr fontId="2"/>
  </si>
  <si>
    <r>
      <t xml:space="preserve">出産予定日
</t>
    </r>
    <r>
      <rPr>
        <sz val="8"/>
        <rFont val="ＭＳ Ｐゴシック"/>
        <family val="3"/>
        <charset val="128"/>
      </rPr>
      <t>（産後休業を取得する場合のみ）</t>
    </r>
    <rPh sb="0" eb="2">
      <t>シュッサン</t>
    </rPh>
    <rPh sb="2" eb="5">
      <t>ヨテイビ</t>
    </rPh>
    <rPh sb="7" eb="9">
      <t>サンゴ</t>
    </rPh>
    <rPh sb="9" eb="11">
      <t>キュウギョウ</t>
    </rPh>
    <rPh sb="12" eb="14">
      <t>シュトク</t>
    </rPh>
    <rPh sb="16" eb="18">
      <t>バアイ</t>
    </rPh>
    <phoneticPr fontId="2"/>
  </si>
  <si>
    <t>（配偶者の状態）
　１　　配偶者がいない
　２　　配偶者が組合員の子と法律上親子関係にない
　３　　組合員が配偶者から暴力等を受け別居中
　４　　配偶者が行方不明
　５　　配偶者が無職者
　６　　配偶者が自営業者やフリーランスなど雇用される労働者でない
　７　　配偶者が産後休業中
　８　　１～７以外の理由で配偶者が育児休業をすることができない</t>
    <rPh sb="73" eb="76">
      <t>ハイグウシャ</t>
    </rPh>
    <rPh sb="77" eb="79">
      <t>ユクエ</t>
    </rPh>
    <rPh sb="79" eb="81">
      <t>フメイ</t>
    </rPh>
    <rPh sb="138" eb="139">
      <t>ギョウ</t>
    </rPh>
    <phoneticPr fontId="2"/>
  </si>
  <si>
    <t>（注１）子の出生日から起算して8週間を経過する日の翌日まで（出産予定日前に子を出生した場合は「出生日」から</t>
    <phoneticPr fontId="2"/>
  </si>
  <si>
    <t>「出産予定日から起算して8週間を経過する日の翌日」まで、出産予定日後に出産した場合は「出産予定日」から</t>
    <phoneticPr fontId="2"/>
  </si>
  <si>
    <t>「出生日から起算して8週間を経過する日の翌日」までとする。）期間をいいます。</t>
    <phoneticPr fontId="2"/>
  </si>
  <si>
    <t>（「子の出生日または出産予定日のうち遅い日から起算して56日が経過する日の翌日から6か月が経過する日」までに労働契約が満了することが</t>
    <phoneticPr fontId="2"/>
  </si>
  <si>
    <t>明らかな場合に限る）</t>
    <phoneticPr fontId="2"/>
  </si>
  <si>
    <t>（注１）子の出生日から起算して8週間を経過する日の翌日まで（出産予定日前に子を出生した場合は「出生日」から</t>
    <rPh sb="1" eb="2">
      <t>チュウ</t>
    </rPh>
    <rPh sb="4" eb="5">
      <t>コ</t>
    </rPh>
    <rPh sb="6" eb="8">
      <t>シュッショウ</t>
    </rPh>
    <rPh sb="8" eb="9">
      <t>ビ</t>
    </rPh>
    <rPh sb="11" eb="13">
      <t>キサン</t>
    </rPh>
    <rPh sb="16" eb="18">
      <t>シュウカン</t>
    </rPh>
    <rPh sb="19" eb="21">
      <t>ケイカ</t>
    </rPh>
    <rPh sb="23" eb="24">
      <t>ヒ</t>
    </rPh>
    <rPh sb="25" eb="27">
      <t>ヨクジツ</t>
    </rPh>
    <rPh sb="30" eb="32">
      <t>シュッサン</t>
    </rPh>
    <rPh sb="32" eb="35">
      <t>ヨテイビ</t>
    </rPh>
    <rPh sb="35" eb="36">
      <t>マエ</t>
    </rPh>
    <rPh sb="37" eb="38">
      <t>コ</t>
    </rPh>
    <rPh sb="39" eb="41">
      <t>シュッショウ</t>
    </rPh>
    <rPh sb="43" eb="45">
      <t>バアイ</t>
    </rPh>
    <rPh sb="47" eb="49">
      <t>シュッショウ</t>
    </rPh>
    <rPh sb="49" eb="50">
      <t>ビ</t>
    </rPh>
    <phoneticPr fontId="2"/>
  </si>
  <si>
    <t>　育児休業支援手当金請求期間について、請求対象となる育児休業が２回以上に分かれる場合は、その育児休業期間ごとに分けて記入してください。３回以上に分かれる場合は、「追加」にて別途請求書を提出してください。</t>
    <rPh sb="1" eb="3">
      <t>イクジ</t>
    </rPh>
    <rPh sb="3" eb="5">
      <t>キュウギョウ</t>
    </rPh>
    <rPh sb="5" eb="7">
      <t>シエン</t>
    </rPh>
    <rPh sb="7" eb="9">
      <t>テアテ</t>
    </rPh>
    <rPh sb="9" eb="10">
      <t>キン</t>
    </rPh>
    <rPh sb="10" eb="12">
      <t>セイキュウ</t>
    </rPh>
    <rPh sb="12" eb="14">
      <t>キカン</t>
    </rPh>
    <rPh sb="19" eb="21">
      <t>セイキュウ</t>
    </rPh>
    <rPh sb="21" eb="23">
      <t>タイショウ</t>
    </rPh>
    <rPh sb="26" eb="28">
      <t>イクジ</t>
    </rPh>
    <rPh sb="28" eb="30">
      <t>キュウギョウ</t>
    </rPh>
    <rPh sb="32" eb="33">
      <t>カイ</t>
    </rPh>
    <rPh sb="33" eb="35">
      <t>イジョウ</t>
    </rPh>
    <rPh sb="36" eb="37">
      <t>ワ</t>
    </rPh>
    <rPh sb="40" eb="42">
      <t>バアイ</t>
    </rPh>
    <rPh sb="46" eb="48">
      <t>イクジ</t>
    </rPh>
    <rPh sb="48" eb="50">
      <t>キュウギョウ</t>
    </rPh>
    <rPh sb="50" eb="52">
      <t>キカン</t>
    </rPh>
    <rPh sb="55" eb="56">
      <t>ワ</t>
    </rPh>
    <rPh sb="58" eb="60">
      <t>キニュウ</t>
    </rPh>
    <rPh sb="68" eb="71">
      <t>カイイジョウ</t>
    </rPh>
    <rPh sb="72" eb="73">
      <t>ワ</t>
    </rPh>
    <rPh sb="76" eb="78">
      <t>バアイ</t>
    </rPh>
    <rPh sb="81" eb="83">
      <t>ツイカ</t>
    </rPh>
    <rPh sb="86" eb="88">
      <t>ベット</t>
    </rPh>
    <rPh sb="88" eb="91">
      <t>セイキュウショ</t>
    </rPh>
    <rPh sb="92" eb="94">
      <t>テイシュツ</t>
    </rPh>
    <phoneticPr fontId="2"/>
  </si>
  <si>
    <t>　育児休業期間欄に「請求対象外」と表示された場合、入力された情報では手当金の支給要件を満たしません。</t>
    <rPh sb="1" eb="3">
      <t>イクジ</t>
    </rPh>
    <rPh sb="3" eb="5">
      <t>キュウギョウ</t>
    </rPh>
    <rPh sb="5" eb="7">
      <t>キカン</t>
    </rPh>
    <rPh sb="7" eb="8">
      <t>ラン</t>
    </rPh>
    <rPh sb="10" eb="12">
      <t>セイキュウ</t>
    </rPh>
    <rPh sb="12" eb="14">
      <t>タイショウ</t>
    </rPh>
    <rPh sb="14" eb="15">
      <t>ガイ</t>
    </rPh>
    <rPh sb="17" eb="19">
      <t>ヒョウジ</t>
    </rPh>
    <rPh sb="22" eb="24">
      <t>バアイ</t>
    </rPh>
    <rPh sb="25" eb="27">
      <t>ニュウリョク</t>
    </rPh>
    <rPh sb="30" eb="32">
      <t>ジョウホウ</t>
    </rPh>
    <rPh sb="34" eb="36">
      <t>テアテ</t>
    </rPh>
    <rPh sb="36" eb="37">
      <t>キン</t>
    </rPh>
    <rPh sb="38" eb="40">
      <t>シキュウ</t>
    </rPh>
    <rPh sb="40" eb="42">
      <t>ヨウケン</t>
    </rPh>
    <rPh sb="43" eb="44">
      <t>ミ</t>
    </rPh>
    <phoneticPr fontId="2"/>
  </si>
  <si>
    <t>・労使協定により育児休業をすることができない者として定められた労働者</t>
    <phoneticPr fontId="2"/>
  </si>
  <si>
    <t>　であって、雇用主から育児休業の申出を拒まれた者</t>
    <phoneticPr fontId="2"/>
  </si>
  <si>
    <t>　該当する。</t>
    <phoneticPr fontId="2"/>
  </si>
  <si>
    <t>　このことにより、この出生後8週間の期間に私の配偶者が育児休業をすることができる日数が14日に満たなくな</t>
    <phoneticPr fontId="2"/>
  </si>
  <si>
    <t>ったことを疎明します。</t>
    <phoneticPr fontId="2"/>
  </si>
  <si>
    <t>組
合
員
に
つ
い
て</t>
    <rPh sb="0" eb="1">
      <t>グミ</t>
    </rPh>
    <rPh sb="2" eb="3">
      <t>ゴウ</t>
    </rPh>
    <rPh sb="4" eb="5">
      <t>イン</t>
    </rPh>
    <phoneticPr fontId="2"/>
  </si>
  <si>
    <t>配
偶
者
に
つ
い
て</t>
    <rPh sb="0" eb="1">
      <t>ハイ</t>
    </rPh>
    <rPh sb="2" eb="3">
      <t>グウ</t>
    </rPh>
    <rPh sb="4" eb="5">
      <t>シャ</t>
    </rPh>
    <phoneticPr fontId="2"/>
  </si>
  <si>
    <t>（配偶者の状態）
　１　　配偶者がいない
　２　　配偶者が該当子と法律上親子関係にない
　３　　組合員が配偶者から暴力等を受け別居中
　４　　配偶者が行方不明
　５　　配偶者が無職者
　６　　配偶者が自営業者やフリーランス等雇用される労働者でない
　７　　配偶者が産後休暇中
　８　　１～７以外の理由で配偶者が育児休業をすることができない</t>
    <rPh sb="29" eb="31">
      <t>ガイトウ</t>
    </rPh>
    <rPh sb="71" eb="74">
      <t>ハイグウシャ</t>
    </rPh>
    <rPh sb="75" eb="77">
      <t>ユクエ</t>
    </rPh>
    <rPh sb="77" eb="79">
      <t>フメイ</t>
    </rPh>
    <rPh sb="111" eb="112">
      <t>トウ</t>
    </rPh>
    <phoneticPr fontId="2"/>
  </si>
  <si>
    <t>（取得する場合）</t>
    <rPh sb="1" eb="3">
      <t>シュトク</t>
    </rPh>
    <rPh sb="5" eb="7">
      <t>バアイ</t>
    </rPh>
    <phoneticPr fontId="2"/>
  </si>
  <si>
    <t>配偶者育児休業期間</t>
  </si>
  <si>
    <t>産後休業</t>
    <rPh sb="0" eb="2">
      <t>サンゴ</t>
    </rPh>
    <rPh sb="2" eb="4">
      <t>キュウギョウ</t>
    </rPh>
    <phoneticPr fontId="2"/>
  </si>
  <si>
    <t>標準報酬月額テーブル</t>
    <rPh sb="0" eb="2">
      <t>ヒョウジュン</t>
    </rPh>
    <rPh sb="2" eb="4">
      <t>ホウシュウ</t>
    </rPh>
    <rPh sb="4" eb="6">
      <t>ゲツガク</t>
    </rPh>
    <phoneticPr fontId="2"/>
  </si>
  <si>
    <t>等  級</t>
    <rPh sb="0" eb="1">
      <t>ナド</t>
    </rPh>
    <rPh sb="3" eb="4">
      <t>キュウ</t>
    </rPh>
    <phoneticPr fontId="2"/>
  </si>
  <si>
    <t>標準報酬月額</t>
    <rPh sb="0" eb="2">
      <t>ヒョウジュン</t>
    </rPh>
    <rPh sb="2" eb="4">
      <t>ホウシュウ</t>
    </rPh>
    <rPh sb="4" eb="6">
      <t>ゲツガク</t>
    </rPh>
    <phoneticPr fontId="2"/>
  </si>
  <si>
    <t>施行日</t>
    <rPh sb="0" eb="2">
      <t>セコウ</t>
    </rPh>
    <rPh sb="2" eb="3">
      <t>ビ</t>
    </rPh>
    <phoneticPr fontId="2"/>
  </si>
  <si>
    <t>額</t>
    <rPh sb="0" eb="1">
      <t>ガク</t>
    </rPh>
    <phoneticPr fontId="2"/>
  </si>
  <si>
    <t>(7.7)</t>
    <phoneticPr fontId="2"/>
  </si>
  <si>
    <t>③　配偶者の要件を確認することができる書類（状況に応じて下記のとおり）</t>
    <rPh sb="2" eb="5">
      <t>ハイグウシャ</t>
    </rPh>
    <rPh sb="6" eb="8">
      <t>ヨウケン</t>
    </rPh>
    <rPh sb="9" eb="11">
      <t>カクニン</t>
    </rPh>
    <rPh sb="19" eb="21">
      <t>ショルイ</t>
    </rPh>
    <rPh sb="22" eb="24">
      <t>ジョウキョウ</t>
    </rPh>
    <rPh sb="25" eb="26">
      <t>オウ</t>
    </rPh>
    <rPh sb="28" eb="30">
      <t>カキ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</si>
</sst>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name val="ＭＳ Ｐ明朝"/>
      <family val="1"/>
      <charset val="128"/>
    </font>
    <font>
      <sz val="16"/>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rgb="FFFF0000"/>
      <name val="ＭＳ Ｐゴシック"/>
      <family val="3"/>
      <charset val="128"/>
    </font>
    <font>
      <sz val="12"/>
      <name val="ＭＳ 明朝"/>
      <family val="1"/>
      <charset val="128"/>
    </font>
    <font>
      <sz val="11"/>
      <color theme="1"/>
      <name val="ＭＳ Ｐゴシック"/>
      <family val="2"/>
      <scheme val="minor"/>
    </font>
    <font>
      <sz val="6"/>
      <name val="ＭＳ Ｐゴシック"/>
      <family val="3"/>
      <charset val="128"/>
      <scheme val="minor"/>
    </font>
    <font>
      <b/>
      <sz val="9"/>
      <color indexed="81"/>
      <name val="MS P ゴシック"/>
      <family val="3"/>
      <charset val="128"/>
    </font>
    <font>
      <sz val="11"/>
      <color theme="1"/>
      <name val="ＭＳ Ｐ明朝"/>
      <family val="1"/>
      <charset val="128"/>
    </font>
    <font>
      <sz val="16"/>
      <color theme="1"/>
      <name val="ＭＳ Ｐ明朝"/>
      <family val="1"/>
      <charset val="128"/>
    </font>
    <font>
      <b/>
      <sz val="16"/>
      <color theme="1"/>
      <name val="ＭＳ Ｐ明朝"/>
      <family val="1"/>
      <charset val="128"/>
    </font>
    <font>
      <b/>
      <sz val="12"/>
      <name val="ＭＳ 明朝"/>
      <family val="1"/>
      <charset val="128"/>
    </font>
    <font>
      <sz val="11"/>
      <name val="ＭＳ 明朝"/>
      <family val="1"/>
      <charset val="128"/>
    </font>
    <font>
      <sz val="10"/>
      <name val="ＭＳ 明朝"/>
      <family val="1"/>
      <charset val="128"/>
    </font>
    <font>
      <b/>
      <sz val="10"/>
      <color indexed="58"/>
      <name val="ＭＳ 明朝"/>
      <family val="1"/>
      <charset val="128"/>
    </font>
    <font>
      <b/>
      <sz val="10"/>
      <color indexed="10"/>
      <name val="ＭＳ 明朝"/>
      <family val="1"/>
      <charset val="128"/>
    </font>
    <font>
      <b/>
      <sz val="10"/>
      <name val="ＭＳ 明朝"/>
      <family val="1"/>
      <charset val="128"/>
    </font>
    <font>
      <b/>
      <sz val="10"/>
      <color indexed="8"/>
      <name val="ＭＳ 明朝"/>
      <family val="1"/>
      <charset val="128"/>
    </font>
    <font>
      <sz val="10"/>
      <color indexed="8"/>
      <name val="ＭＳ 明朝"/>
      <family val="1"/>
      <charset val="128"/>
    </font>
  </fonts>
  <fills count="9">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xf numFmtId="0" fontId="9" fillId="0" borderId="0">
      <alignment vertical="center"/>
    </xf>
  </cellStyleXfs>
  <cellXfs count="520">
    <xf numFmtId="0" fontId="0" fillId="0" borderId="0" xfId="0">
      <alignment vertical="center"/>
    </xf>
    <xf numFmtId="0" fontId="5" fillId="0" borderId="0" xfId="0" applyFont="1">
      <alignment vertical="center"/>
    </xf>
    <xf numFmtId="0" fontId="0" fillId="0" borderId="0" xfId="0" applyProtection="1">
      <alignment vertical="center"/>
    </xf>
    <xf numFmtId="0" fontId="0" fillId="0" borderId="12" xfId="0" applyBorder="1" applyAlignment="1" applyProtection="1">
      <alignment vertical="center"/>
    </xf>
    <xf numFmtId="0" fontId="0" fillId="0" borderId="0" xfId="0" applyAlignment="1">
      <alignment vertical="center" wrapText="1"/>
    </xf>
    <xf numFmtId="0" fontId="16"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lignment vertical="center"/>
    </xf>
    <xf numFmtId="0" fontId="16" fillId="0" borderId="0" xfId="0" applyFont="1" applyAlignment="1">
      <alignment vertical="center"/>
    </xf>
    <xf numFmtId="0" fontId="17" fillId="0" borderId="0" xfId="0" applyFont="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vertical="center"/>
    </xf>
    <xf numFmtId="0" fontId="17" fillId="0" borderId="0" xfId="0" applyFont="1" applyBorder="1" applyAlignment="1">
      <alignment horizontal="center" vertical="center"/>
    </xf>
    <xf numFmtId="0" fontId="16" fillId="0" borderId="0" xfId="0" applyFont="1" applyBorder="1" applyAlignment="1">
      <alignment vertical="center"/>
    </xf>
    <xf numFmtId="0" fontId="0" fillId="0" borderId="4" xfId="0" applyBorder="1">
      <alignment vertical="center"/>
    </xf>
    <xf numFmtId="0" fontId="17" fillId="0" borderId="5"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NumberFormat="1" applyAlignment="1">
      <alignment horizontal="center" vertical="center"/>
    </xf>
    <xf numFmtId="0" fontId="0" fillId="0" borderId="0" xfId="0" applyAlignment="1">
      <alignment horizontal="left" vertical="center"/>
    </xf>
    <xf numFmtId="0" fontId="0" fillId="0" borderId="0" xfId="0" applyAlignment="1"/>
    <xf numFmtId="0" fontId="10" fillId="0" borderId="0" xfId="0" applyFont="1">
      <alignment vertical="center"/>
    </xf>
    <xf numFmtId="0" fontId="0" fillId="0" borderId="6" xfId="0" applyBorder="1" applyAlignment="1">
      <alignment horizontal="center"/>
    </xf>
    <xf numFmtId="0" fontId="0" fillId="0" borderId="6" xfId="0" applyBorder="1" applyAlignment="1">
      <alignment horizontal="left"/>
    </xf>
    <xf numFmtId="0" fontId="0" fillId="0" borderId="0" xfId="0" applyBorder="1" applyAlignment="1">
      <alignment horizontal="center"/>
    </xf>
    <xf numFmtId="0" fontId="0" fillId="0" borderId="0" xfId="0" applyBorder="1" applyAlignment="1"/>
    <xf numFmtId="0" fontId="0" fillId="0" borderId="0" xfId="0" applyBorder="1" applyAlignment="1">
      <alignment vertical="center" wrapText="1"/>
    </xf>
    <xf numFmtId="0" fontId="5" fillId="0" borderId="0" xfId="0" applyFont="1" applyBorder="1" applyAlignment="1">
      <alignment vertical="center" wrapText="1"/>
    </xf>
    <xf numFmtId="0" fontId="12"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5" fillId="0" borderId="5" xfId="0" applyFont="1" applyBorder="1">
      <alignment vertical="center"/>
    </xf>
    <xf numFmtId="0" fontId="5" fillId="0" borderId="35" xfId="0" applyFont="1" applyBorder="1">
      <alignment vertical="center"/>
    </xf>
    <xf numFmtId="0" fontId="5" fillId="0" borderId="12" xfId="0" applyFont="1" applyBorder="1">
      <alignment vertical="center"/>
    </xf>
    <xf numFmtId="0" fontId="5" fillId="0" borderId="34" xfId="0" applyFont="1" applyBorder="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left" vertical="center" wrapText="1"/>
    </xf>
    <xf numFmtId="0" fontId="1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5" fillId="0" borderId="0" xfId="0" applyFont="1" applyBorder="1" applyAlignment="1">
      <alignment horizontal="center" vertical="center" wrapText="1"/>
    </xf>
    <xf numFmtId="0" fontId="5" fillId="0" borderId="0" xfId="0" applyFont="1" applyBorder="1">
      <alignment vertical="center"/>
    </xf>
    <xf numFmtId="0" fontId="19"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vertical="center" wrapText="1"/>
    </xf>
    <xf numFmtId="0" fontId="19" fillId="0" borderId="0" xfId="0" applyFont="1" applyBorder="1" applyAlignment="1">
      <alignment vertical="center"/>
    </xf>
    <xf numFmtId="0" fontId="19" fillId="0" borderId="0" xfId="0"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top" wrapText="1"/>
    </xf>
    <xf numFmtId="0" fontId="12" fillId="0" borderId="0" xfId="0" applyFont="1" applyBorder="1" applyAlignment="1">
      <alignment horizontal="lef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0" xfId="0" applyFont="1" applyAlignment="1">
      <alignment vertical="center" wrapText="1"/>
    </xf>
    <xf numFmtId="0" fontId="12" fillId="0" borderId="0" xfId="0" applyFont="1" applyFill="1" applyAlignment="1">
      <alignment horizontal="left" vertical="center" wrapText="1"/>
    </xf>
    <xf numFmtId="0" fontId="22" fillId="7" borderId="23" xfId="0" applyFont="1" applyFill="1" applyBorder="1" applyAlignment="1">
      <alignment horizontal="left" vertical="center"/>
    </xf>
    <xf numFmtId="0" fontId="21" fillId="7" borderId="24" xfId="0" applyFont="1" applyFill="1" applyBorder="1" applyAlignment="1">
      <alignment horizontal="center" vertical="center"/>
    </xf>
    <xf numFmtId="0" fontId="21" fillId="7" borderId="24" xfId="0" applyFont="1" applyFill="1" applyBorder="1">
      <alignment vertical="center"/>
    </xf>
    <xf numFmtId="0" fontId="21" fillId="7" borderId="25" xfId="0" applyFont="1" applyFill="1" applyBorder="1">
      <alignment vertical="center"/>
    </xf>
    <xf numFmtId="0" fontId="21" fillId="0" borderId="0" xfId="0" applyFont="1">
      <alignment vertical="center"/>
    </xf>
    <xf numFmtId="0" fontId="20" fillId="0" borderId="0" xfId="0" applyFont="1">
      <alignment vertical="center"/>
    </xf>
    <xf numFmtId="0" fontId="22" fillId="7" borderId="26" xfId="0" applyFont="1" applyFill="1" applyBorder="1" applyAlignment="1">
      <alignment horizontal="left" vertical="center"/>
    </xf>
    <xf numFmtId="0" fontId="23" fillId="7" borderId="0" xfId="0" applyFont="1" applyFill="1" applyAlignment="1">
      <alignment horizontal="left" vertical="center"/>
    </xf>
    <xf numFmtId="0" fontId="21" fillId="7" borderId="0" xfId="0" applyFont="1" applyFill="1" applyAlignment="1">
      <alignment horizontal="center" vertical="center"/>
    </xf>
    <xf numFmtId="0" fontId="21" fillId="7" borderId="0" xfId="0" applyFont="1" applyFill="1">
      <alignment vertical="center"/>
    </xf>
    <xf numFmtId="0" fontId="21" fillId="7" borderId="27" xfId="0" applyFont="1" applyFill="1" applyBorder="1">
      <alignment vertical="center"/>
    </xf>
    <xf numFmtId="0" fontId="21" fillId="7" borderId="0" xfId="0" applyFont="1" applyFill="1" applyAlignment="1">
      <alignment horizontal="left" vertical="center"/>
    </xf>
    <xf numFmtId="0" fontId="24" fillId="7" borderId="0" xfId="0" applyFont="1" applyFill="1" applyAlignment="1">
      <alignment horizontal="left" vertical="center"/>
    </xf>
    <xf numFmtId="0" fontId="25" fillId="7" borderId="26" xfId="0" applyFont="1" applyFill="1" applyBorder="1" applyAlignment="1">
      <alignment horizontal="left" vertical="center"/>
    </xf>
    <xf numFmtId="0" fontId="26" fillId="7" borderId="0" xfId="0" applyFont="1" applyFill="1" applyAlignment="1">
      <alignment horizontal="left" vertical="center"/>
    </xf>
    <xf numFmtId="0" fontId="26" fillId="7" borderId="0" xfId="0" applyFont="1" applyFill="1" applyAlignment="1">
      <alignment horizontal="center" vertical="center"/>
    </xf>
    <xf numFmtId="0" fontId="12" fillId="0" borderId="0" xfId="0" applyFont="1" applyFill="1">
      <alignment vertical="center"/>
    </xf>
    <xf numFmtId="0" fontId="19" fillId="0" borderId="0" xfId="0" applyFont="1" applyProtection="1">
      <alignment vertical="center"/>
      <protection hidden="1"/>
    </xf>
    <xf numFmtId="0" fontId="12" fillId="0" borderId="0" xfId="0" applyFont="1" applyAlignment="1" applyProtection="1">
      <alignment horizontal="right" vertical="center"/>
      <protection hidden="1"/>
    </xf>
    <xf numFmtId="38" fontId="12" fillId="0" borderId="0" xfId="1" applyFont="1" applyBorder="1" applyAlignment="1">
      <alignment horizontal="center" vertical="center"/>
    </xf>
    <xf numFmtId="49" fontId="12" fillId="0" borderId="26" xfId="0" applyNumberFormat="1" applyFont="1" applyBorder="1" applyAlignment="1">
      <alignment horizontal="center" vertical="top" wrapText="1"/>
    </xf>
    <xf numFmtId="0" fontId="21" fillId="0" borderId="0" xfId="0" applyFont="1" applyBorder="1" applyAlignment="1">
      <alignment horizontal="center" vertical="center"/>
    </xf>
    <xf numFmtId="49" fontId="21" fillId="0" borderId="1" xfId="0" applyNumberFormat="1" applyFont="1" applyBorder="1" applyAlignment="1">
      <alignment horizontal="center" vertical="center"/>
    </xf>
    <xf numFmtId="0" fontId="21" fillId="0" borderId="42" xfId="0" applyFont="1" applyBorder="1" applyAlignment="1">
      <alignment horizontal="center" vertical="center"/>
    </xf>
    <xf numFmtId="0" fontId="12"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pplyProtection="1">
      <alignment vertical="center"/>
    </xf>
    <xf numFmtId="0" fontId="0" fillId="0" borderId="0" xfId="0" applyAlignment="1">
      <alignment horizontal="left" vertical="center"/>
    </xf>
    <xf numFmtId="0" fontId="0" fillId="0" borderId="0" xfId="0" applyAlignment="1">
      <alignment vertical="center"/>
    </xf>
    <xf numFmtId="0" fontId="16" fillId="0" borderId="0" xfId="0" applyFont="1" applyAlignment="1" applyProtection="1">
      <alignment vertical="center"/>
    </xf>
    <xf numFmtId="0" fontId="16" fillId="0" borderId="0" xfId="0" applyFont="1" applyBorder="1" applyAlignment="1" applyProtection="1">
      <alignment vertical="center"/>
    </xf>
    <xf numFmtId="0" fontId="16" fillId="0" borderId="12" xfId="0" applyFont="1" applyBorder="1" applyAlignment="1" applyProtection="1">
      <alignment vertical="center"/>
    </xf>
    <xf numFmtId="0" fontId="0" fillId="0" borderId="5" xfId="0" applyBorder="1" applyProtection="1">
      <alignment vertical="center"/>
    </xf>
    <xf numFmtId="0" fontId="0" fillId="0" borderId="0" xfId="0" applyBorder="1" applyProtection="1">
      <alignment vertical="center"/>
    </xf>
    <xf numFmtId="0" fontId="0" fillId="0" borderId="36" xfId="0" applyBorder="1" applyProtection="1">
      <alignment vertical="center"/>
    </xf>
    <xf numFmtId="0" fontId="0" fillId="0" borderId="6" xfId="0" applyBorder="1" applyProtection="1">
      <alignment vertical="center"/>
    </xf>
    <xf numFmtId="0" fontId="0" fillId="0" borderId="34" xfId="0" applyBorder="1" applyProtection="1">
      <alignment vertical="center"/>
    </xf>
    <xf numFmtId="0" fontId="0" fillId="0" borderId="4" xfId="0" applyBorder="1" applyProtection="1">
      <alignment vertical="center"/>
    </xf>
    <xf numFmtId="0" fontId="0" fillId="0" borderId="0" xfId="0" applyBorder="1" applyAlignment="1" applyProtection="1">
      <alignment vertical="center"/>
    </xf>
    <xf numFmtId="0" fontId="0" fillId="0" borderId="35" xfId="0" applyBorder="1" applyAlignment="1" applyProtection="1">
      <alignment horizontal="center" vertical="center"/>
    </xf>
    <xf numFmtId="0" fontId="0" fillId="0" borderId="12" xfId="0" applyBorder="1" applyAlignment="1" applyProtection="1">
      <alignment horizontal="center" vertical="center"/>
    </xf>
    <xf numFmtId="0" fontId="0" fillId="0" borderId="12" xfId="0" applyBorder="1" applyProtection="1">
      <alignment vertical="center"/>
    </xf>
    <xf numFmtId="0" fontId="0" fillId="0" borderId="33" xfId="0" applyBorder="1" applyProtection="1">
      <alignment vertical="center"/>
    </xf>
    <xf numFmtId="14" fontId="0" fillId="3" borderId="0" xfId="0" applyNumberFormat="1" applyFill="1" applyProtection="1">
      <alignment vertical="center"/>
    </xf>
    <xf numFmtId="0" fontId="0" fillId="0" borderId="0" xfId="0" applyBorder="1" applyAlignment="1" applyProtection="1">
      <alignment horizontal="center" vertical="center"/>
    </xf>
    <xf numFmtId="0" fontId="0" fillId="3" borderId="0" xfId="0" applyFill="1" applyProtection="1">
      <alignment vertical="center"/>
    </xf>
    <xf numFmtId="14" fontId="0" fillId="0" borderId="0" xfId="0" applyNumberFormat="1" applyProtection="1">
      <alignment vertical="center"/>
    </xf>
    <xf numFmtId="0" fontId="0" fillId="2" borderId="0" xfId="0" applyFill="1" applyProtection="1">
      <alignment vertical="center"/>
    </xf>
    <xf numFmtId="0" fontId="0" fillId="2" borderId="0" xfId="0" applyFill="1" applyBorder="1" applyProtection="1">
      <alignment vertical="center"/>
    </xf>
    <xf numFmtId="0" fontId="0" fillId="0" borderId="4" xfId="0" applyBorder="1" applyAlignment="1" applyProtection="1">
      <alignment vertical="center"/>
    </xf>
    <xf numFmtId="0" fontId="0" fillId="0" borderId="35" xfId="0" applyBorder="1" applyProtection="1">
      <alignment vertical="center"/>
    </xf>
    <xf numFmtId="0" fontId="5" fillId="0" borderId="0"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2" borderId="0" xfId="0" applyFill="1" applyAlignment="1" applyProtection="1">
      <alignment vertical="center" wrapText="1"/>
    </xf>
    <xf numFmtId="0" fontId="0" fillId="0" borderId="4" xfId="0" applyBorder="1" applyAlignment="1" applyProtection="1">
      <alignment vertical="center" wrapText="1"/>
    </xf>
    <xf numFmtId="0" fontId="0" fillId="0" borderId="5" xfId="0" applyBorder="1" applyAlignment="1" applyProtection="1">
      <alignment vertical="center"/>
    </xf>
    <xf numFmtId="0" fontId="0" fillId="0" borderId="0" xfId="0" applyAlignment="1" applyProtection="1">
      <alignment vertical="center" wrapText="1"/>
    </xf>
    <xf numFmtId="0" fontId="5" fillId="0" borderId="0" xfId="0" applyFont="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0" xfId="0" applyFill="1" applyBorder="1" applyAlignment="1" applyProtection="1">
      <alignment horizontal="center" vertical="center"/>
    </xf>
    <xf numFmtId="176" fontId="7" fillId="0" borderId="0" xfId="0" applyNumberFormat="1" applyFont="1" applyFill="1" applyBorder="1" applyAlignment="1" applyProtection="1">
      <alignment horizontal="center" vertical="center"/>
    </xf>
    <xf numFmtId="0" fontId="0" fillId="0" borderId="36" xfId="0" applyBorder="1" applyAlignment="1" applyProtection="1">
      <alignment vertical="center"/>
    </xf>
    <xf numFmtId="0" fontId="0" fillId="0" borderId="6" xfId="0" applyBorder="1" applyAlignment="1" applyProtection="1">
      <alignment vertical="center"/>
    </xf>
    <xf numFmtId="49" fontId="0" fillId="0" borderId="0" xfId="0" applyNumberFormat="1" applyAlignment="1" applyProtection="1">
      <alignment vertical="center"/>
    </xf>
    <xf numFmtId="0" fontId="0" fillId="0" borderId="6" xfId="0" applyNumberFormat="1" applyBorder="1" applyAlignment="1" applyProtection="1">
      <alignment vertical="center"/>
    </xf>
    <xf numFmtId="0" fontId="0" fillId="0" borderId="0" xfId="0" applyAlignment="1" applyProtection="1">
      <alignment vertical="center"/>
    </xf>
    <xf numFmtId="0" fontId="0" fillId="0" borderId="35" xfId="0" applyBorder="1" applyAlignment="1" applyProtection="1">
      <alignment horizontal="center" vertical="center"/>
    </xf>
    <xf numFmtId="0" fontId="0" fillId="0" borderId="12" xfId="0"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xf>
    <xf numFmtId="0" fontId="0" fillId="0" borderId="0" xfId="0" applyAlignment="1">
      <alignment vertical="center"/>
    </xf>
    <xf numFmtId="0" fontId="0" fillId="0" borderId="0" xfId="0" applyAlignment="1" applyProtection="1">
      <alignment vertical="center"/>
    </xf>
    <xf numFmtId="0" fontId="0" fillId="0" borderId="0" xfId="0" applyBorder="1" applyAlignment="1" applyProtection="1">
      <alignment horizontal="center" vertical="center"/>
    </xf>
    <xf numFmtId="0" fontId="0" fillId="0" borderId="4" xfId="0"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10" fillId="0" borderId="0" xfId="0" applyFont="1" applyAlignment="1">
      <alignment vertical="center"/>
    </xf>
    <xf numFmtId="0" fontId="0" fillId="0" borderId="13" xfId="0" applyBorder="1" applyProtection="1">
      <alignment vertical="center"/>
    </xf>
    <xf numFmtId="0" fontId="0" fillId="0" borderId="14" xfId="0" applyBorder="1" applyProtection="1">
      <alignment vertical="center"/>
    </xf>
    <xf numFmtId="0" fontId="0" fillId="0" borderId="19" xfId="0" applyBorder="1" applyProtection="1">
      <alignment vertical="center"/>
    </xf>
    <xf numFmtId="0" fontId="0" fillId="0" borderId="18" xfId="0" applyBorder="1" applyProtection="1">
      <alignment vertical="center"/>
    </xf>
    <xf numFmtId="0" fontId="0" fillId="0" borderId="0" xfId="0" applyFill="1" applyBorder="1" applyProtection="1">
      <alignment vertical="center"/>
    </xf>
    <xf numFmtId="0" fontId="0" fillId="0" borderId="0" xfId="0" applyFill="1" applyBorder="1" applyAlignment="1" applyProtection="1">
      <alignment vertical="center"/>
    </xf>
    <xf numFmtId="0" fontId="0" fillId="0" borderId="14" xfId="0" applyBorder="1" applyAlignment="1" applyProtection="1">
      <alignment vertical="center"/>
    </xf>
    <xf numFmtId="0" fontId="0" fillId="0" borderId="15" xfId="0" applyBorder="1" applyProtection="1">
      <alignment vertical="center"/>
    </xf>
    <xf numFmtId="0" fontId="0" fillId="0" borderId="0" xfId="0" applyAlignment="1" applyProtection="1">
      <alignment horizontal="center" vertical="center"/>
    </xf>
    <xf numFmtId="0" fontId="0" fillId="0" borderId="17" xfId="0" applyBorder="1" applyProtection="1">
      <alignment vertical="center"/>
    </xf>
    <xf numFmtId="0" fontId="0" fillId="0" borderId="0" xfId="0" applyBorder="1" applyAlignment="1" applyProtection="1">
      <alignment horizontal="center" vertical="center" wrapText="1"/>
    </xf>
    <xf numFmtId="0" fontId="0" fillId="0" borderId="16" xfId="0" applyBorder="1" applyProtection="1">
      <alignment vertical="center"/>
    </xf>
    <xf numFmtId="0" fontId="0" fillId="0" borderId="0" xfId="0" applyBorder="1" applyAlignment="1" applyProtection="1">
      <alignment vertical="center" wrapText="1"/>
    </xf>
    <xf numFmtId="0" fontId="0" fillId="0" borderId="18" xfId="0" applyBorder="1" applyAlignment="1" applyProtection="1">
      <alignment vertical="center"/>
    </xf>
    <xf numFmtId="0" fontId="0" fillId="0" borderId="18" xfId="0" applyBorder="1" applyAlignment="1" applyProtection="1">
      <alignment vertical="center" wrapText="1"/>
    </xf>
    <xf numFmtId="0" fontId="0" fillId="0" borderId="21" xfId="0" applyBorder="1" applyProtection="1">
      <alignment vertical="center"/>
    </xf>
    <xf numFmtId="0" fontId="0" fillId="0" borderId="14" xfId="0" applyBorder="1" applyAlignment="1" applyProtection="1">
      <alignment horizontal="center" vertical="center"/>
    </xf>
    <xf numFmtId="38" fontId="0" fillId="0" borderId="14" xfId="1" applyFont="1" applyBorder="1" applyAlignment="1" applyProtection="1">
      <alignment horizontal="center" vertical="center"/>
    </xf>
    <xf numFmtId="0" fontId="0" fillId="0" borderId="14" xfId="0" applyBorder="1" applyAlignment="1" applyProtection="1">
      <alignment vertical="center" wrapText="1"/>
    </xf>
    <xf numFmtId="0" fontId="11" fillId="0" borderId="0" xfId="0" applyFont="1" applyBorder="1" applyAlignment="1" applyProtection="1">
      <alignment vertical="center"/>
    </xf>
    <xf numFmtId="0" fontId="0" fillId="0" borderId="5" xfId="0" applyBorder="1" applyAlignment="1" applyProtection="1">
      <alignment vertical="center" wrapText="1"/>
    </xf>
    <xf numFmtId="0" fontId="13" fillId="0" borderId="0" xfId="2" applyAlignment="1">
      <alignment vertical="center"/>
    </xf>
    <xf numFmtId="0" fontId="3" fillId="0" borderId="1" xfId="3" applyFont="1" applyFill="1" applyBorder="1" applyAlignment="1">
      <alignment horizontal="center" vertical="center"/>
    </xf>
    <xf numFmtId="0" fontId="1" fillId="0" borderId="1" xfId="3" applyFont="1" applyFill="1" applyBorder="1" applyAlignment="1">
      <alignment horizontal="center" vertical="center"/>
    </xf>
    <xf numFmtId="176" fontId="1" fillId="0" borderId="1" xfId="3" applyNumberFormat="1" applyFont="1" applyFill="1" applyBorder="1" applyAlignment="1">
      <alignment horizontal="right" vertical="center"/>
    </xf>
    <xf numFmtId="38" fontId="1" fillId="0" borderId="1" xfId="1" applyFont="1" applyFill="1" applyBorder="1">
      <alignment vertical="center"/>
    </xf>
    <xf numFmtId="0" fontId="0" fillId="0" borderId="1" xfId="0" applyBorder="1">
      <alignment vertical="center"/>
    </xf>
    <xf numFmtId="38" fontId="0" fillId="0" borderId="1" xfId="1" applyFont="1" applyBorder="1">
      <alignment vertical="center"/>
    </xf>
    <xf numFmtId="57" fontId="0" fillId="0" borderId="1" xfId="0" applyNumberFormat="1" applyBorder="1" applyAlignment="1">
      <alignment horizontal="left" vertical="center"/>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57" xfId="0" applyBorder="1" applyAlignment="1" applyProtection="1">
      <alignment vertical="center" wrapText="1"/>
    </xf>
    <xf numFmtId="0" fontId="0" fillId="0" borderId="18" xfId="0" applyBorder="1" applyAlignment="1" applyProtection="1">
      <alignment vertical="center" wrapText="1"/>
    </xf>
    <xf numFmtId="0" fontId="0" fillId="0" borderId="36" xfId="0" applyBorder="1" applyAlignment="1" applyProtection="1">
      <alignment horizontal="center" wrapText="1"/>
    </xf>
    <xf numFmtId="0" fontId="0" fillId="0" borderId="6" xfId="0" applyBorder="1" applyAlignment="1" applyProtection="1">
      <alignment horizontal="center" wrapText="1"/>
    </xf>
    <xf numFmtId="0" fontId="0" fillId="0" borderId="34" xfId="0" applyBorder="1" applyAlignment="1" applyProtection="1">
      <alignment horizontal="center" wrapText="1"/>
    </xf>
    <xf numFmtId="0" fontId="0" fillId="0" borderId="4" xfId="0"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4" xfId="0" applyBorder="1" applyAlignment="1" applyProtection="1">
      <alignment horizontal="center" vertical="top" shrinkToFit="1"/>
    </xf>
    <xf numFmtId="0" fontId="0" fillId="0" borderId="0" xfId="0" applyBorder="1" applyAlignment="1" applyProtection="1">
      <alignment horizontal="center" vertical="top" shrinkToFit="1"/>
    </xf>
    <xf numFmtId="0" fontId="0" fillId="0" borderId="5" xfId="0" applyBorder="1" applyAlignment="1" applyProtection="1">
      <alignment horizontal="center" vertical="top" shrinkToFit="1"/>
    </xf>
    <xf numFmtId="0" fontId="0" fillId="0" borderId="35" xfId="0" applyBorder="1" applyAlignment="1" applyProtection="1">
      <alignment horizontal="center" vertical="top" shrinkToFit="1"/>
    </xf>
    <xf numFmtId="0" fontId="0" fillId="0" borderId="12" xfId="0" applyBorder="1" applyAlignment="1" applyProtection="1">
      <alignment horizontal="center" vertical="top" shrinkToFit="1"/>
    </xf>
    <xf numFmtId="0" fontId="0" fillId="0" borderId="33" xfId="0" applyBorder="1" applyAlignment="1" applyProtection="1">
      <alignment horizontal="center" vertical="top" shrinkToFit="1"/>
    </xf>
    <xf numFmtId="0" fontId="0" fillId="0" borderId="1"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53" xfId="0" applyFill="1" applyBorder="1" applyAlignment="1" applyProtection="1">
      <alignment horizontal="center" vertical="center"/>
      <protection locked="0"/>
    </xf>
    <xf numFmtId="0" fontId="0" fillId="0" borderId="53" xfId="0" applyBorder="1" applyAlignment="1" applyProtection="1">
      <alignment horizontal="center" vertical="center"/>
    </xf>
    <xf numFmtId="0" fontId="0" fillId="0" borderId="56" xfId="0" applyBorder="1" applyAlignment="1" applyProtection="1">
      <alignment horizontal="center" vertical="center"/>
    </xf>
    <xf numFmtId="0" fontId="0" fillId="6" borderId="56" xfId="0" applyFill="1" applyBorder="1" applyAlignment="1" applyProtection="1">
      <alignment horizontal="center" vertical="center"/>
      <protection locked="0"/>
    </xf>
    <xf numFmtId="0" fontId="0" fillId="0" borderId="58" xfId="0" applyBorder="1" applyAlignment="1" applyProtection="1">
      <alignment horizontal="center" vertical="center"/>
    </xf>
    <xf numFmtId="0" fontId="0" fillId="0" borderId="59" xfId="0" applyBorder="1" applyAlignment="1" applyProtection="1">
      <alignment horizontal="center" vertical="center"/>
    </xf>
    <xf numFmtId="0" fontId="0" fillId="5" borderId="1" xfId="0" applyFill="1" applyBorder="1" applyAlignment="1" applyProtection="1">
      <alignment horizontal="center" vertical="center"/>
      <protection locked="0"/>
    </xf>
    <xf numFmtId="0" fontId="0" fillId="0" borderId="3" xfId="0" applyBorder="1" applyAlignment="1" applyProtection="1">
      <alignment horizontal="center" vertical="center"/>
    </xf>
    <xf numFmtId="0" fontId="0" fillId="0" borderId="53" xfId="0" applyFill="1" applyBorder="1" applyAlignment="1" applyProtection="1">
      <alignment horizontal="center" vertical="center"/>
      <protection locked="0"/>
    </xf>
    <xf numFmtId="14" fontId="0" fillId="0" borderId="0" xfId="0" applyNumberFormat="1" applyAlignment="1" applyProtection="1">
      <alignment horizontal="center" vertical="center"/>
    </xf>
    <xf numFmtId="0" fontId="0" fillId="0" borderId="55" xfId="0" applyBorder="1" applyAlignment="1" applyProtection="1">
      <alignment horizontal="center" vertical="center" wrapText="1"/>
    </xf>
    <xf numFmtId="38" fontId="0" fillId="0" borderId="1" xfId="1" applyFont="1" applyBorder="1" applyAlignment="1" applyProtection="1">
      <alignment horizontal="center" vertical="center"/>
    </xf>
    <xf numFmtId="38" fontId="0" fillId="0" borderId="56" xfId="1" applyFont="1" applyBorder="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0" fillId="0" borderId="1" xfId="0" applyFont="1" applyBorder="1" applyAlignment="1" applyProtection="1">
      <alignment horizontal="center" vertical="center"/>
    </xf>
    <xf numFmtId="0" fontId="11" fillId="0" borderId="0" xfId="0" applyFont="1" applyBorder="1" applyAlignment="1" applyProtection="1">
      <alignment horizontal="center"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0" xfId="0" applyFont="1" applyBorder="1" applyAlignment="1" applyProtection="1">
      <alignment horizontal="center" vertical="center"/>
    </xf>
    <xf numFmtId="38" fontId="0" fillId="0" borderId="53" xfId="1" applyFont="1" applyBorder="1" applyAlignment="1" applyProtection="1">
      <alignment horizontal="center" vertical="center"/>
    </xf>
    <xf numFmtId="38" fontId="0" fillId="0" borderId="3" xfId="1" applyFont="1" applyBorder="1" applyAlignment="1" applyProtection="1">
      <alignment horizontal="center" vertical="center"/>
    </xf>
    <xf numFmtId="0" fontId="0" fillId="5" borderId="0" xfId="0" applyFill="1" applyBorder="1" applyAlignment="1" applyProtection="1">
      <alignment horizontal="center" vertical="center"/>
    </xf>
    <xf numFmtId="0" fontId="0" fillId="6" borderId="0" xfId="0" applyFill="1" applyBorder="1" applyAlignment="1" applyProtection="1">
      <alignment horizontal="center" vertical="center"/>
    </xf>
    <xf numFmtId="0" fontId="7" fillId="0" borderId="60" xfId="0" applyFont="1" applyBorder="1" applyAlignment="1" applyProtection="1">
      <alignment horizontal="center" vertical="center" wrapText="1"/>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0" xfId="0" applyBorder="1" applyAlignment="1" applyProtection="1">
      <alignment horizontal="center" vertical="center"/>
    </xf>
    <xf numFmtId="0" fontId="0" fillId="0" borderId="2" xfId="0"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0" fontId="17" fillId="2" borderId="31"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protection locked="0"/>
    </xf>
    <xf numFmtId="0" fontId="17" fillId="2" borderId="4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xf>
    <xf numFmtId="0" fontId="17" fillId="2" borderId="7" xfId="0" applyFont="1" applyFill="1" applyBorder="1" applyAlignment="1" applyProtection="1">
      <alignment horizontal="center" vertical="center"/>
      <protection locked="0"/>
    </xf>
    <xf numFmtId="0" fontId="0" fillId="0" borderId="36"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34" xfId="0" applyBorder="1" applyAlignment="1" applyProtection="1">
      <alignment horizontal="center" vertical="center" wrapText="1"/>
    </xf>
    <xf numFmtId="0" fontId="0" fillId="0" borderId="35" xfId="0" applyBorder="1" applyAlignment="1" applyProtection="1">
      <alignment horizontal="center" vertical="center"/>
    </xf>
    <xf numFmtId="0" fontId="0" fillId="0" borderId="12" xfId="0" applyBorder="1" applyAlignment="1" applyProtection="1">
      <alignment horizontal="center" vertical="center"/>
    </xf>
    <xf numFmtId="0" fontId="0" fillId="0" borderId="33" xfId="0" applyBorder="1" applyAlignment="1" applyProtection="1">
      <alignment horizontal="center" vertical="center"/>
    </xf>
    <xf numFmtId="0" fontId="0" fillId="0" borderId="35" xfId="0" applyBorder="1" applyAlignment="1" applyProtection="1">
      <alignment horizontal="center" vertical="center" wrapText="1"/>
    </xf>
    <xf numFmtId="0" fontId="0" fillId="0" borderId="12" xfId="0" applyBorder="1" applyAlignment="1" applyProtection="1">
      <alignment horizontal="center" vertical="center" wrapText="1"/>
    </xf>
    <xf numFmtId="0" fontId="7" fillId="2" borderId="35" xfId="0" applyNumberFormat="1" applyFont="1" applyFill="1" applyBorder="1" applyAlignment="1" applyProtection="1">
      <alignment horizontal="center" vertical="center"/>
    </xf>
    <xf numFmtId="0" fontId="7" fillId="2" borderId="12" xfId="0" applyNumberFormat="1" applyFont="1" applyFill="1" applyBorder="1" applyAlignment="1" applyProtection="1">
      <alignment horizontal="center" vertical="center"/>
    </xf>
    <xf numFmtId="0" fontId="7" fillId="2" borderId="33" xfId="0" applyNumberFormat="1" applyFont="1" applyFill="1" applyBorder="1" applyAlignment="1" applyProtection="1">
      <alignment horizontal="center" vertical="center"/>
    </xf>
    <xf numFmtId="0" fontId="0" fillId="0" borderId="7" xfId="0" applyBorder="1" applyAlignment="1" applyProtection="1">
      <alignment horizontal="center" vertical="center"/>
    </xf>
    <xf numFmtId="0" fontId="7" fillId="2" borderId="20" xfId="0" applyNumberFormat="1"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8" fillId="0" borderId="12" xfId="0" applyFont="1" applyBorder="1" applyAlignment="1" applyProtection="1">
      <alignment horizontal="center" vertical="center"/>
    </xf>
    <xf numFmtId="0" fontId="16" fillId="0" borderId="0" xfId="0" applyFont="1" applyAlignment="1" applyProtection="1">
      <alignment horizontal="center" vertical="center"/>
    </xf>
    <xf numFmtId="0" fontId="0" fillId="0" borderId="36" xfId="0" applyBorder="1" applyAlignment="1" applyProtection="1">
      <alignment horizontal="center" vertical="center"/>
    </xf>
    <xf numFmtId="0" fontId="0" fillId="0" borderId="6" xfId="0" applyBorder="1" applyAlignment="1" applyProtection="1">
      <alignment horizontal="center" vertical="center"/>
    </xf>
    <xf numFmtId="0" fontId="0" fillId="0" borderId="34" xfId="0" applyBorder="1" applyAlignment="1" applyProtection="1">
      <alignment horizontal="center" vertical="center"/>
    </xf>
    <xf numFmtId="0" fontId="3" fillId="2" borderId="3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7" fillId="2" borderId="47"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2" borderId="7"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xf>
    <xf numFmtId="176" fontId="7" fillId="0" borderId="12" xfId="0" applyNumberFormat="1" applyFont="1" applyBorder="1" applyAlignment="1" applyProtection="1">
      <alignment horizontal="center" vertical="center"/>
    </xf>
    <xf numFmtId="0" fontId="0" fillId="2" borderId="7"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0" borderId="20"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0" fillId="0" borderId="36" xfId="0" applyBorder="1" applyAlignment="1" applyProtection="1">
      <alignment horizontal="left" vertical="center"/>
    </xf>
    <xf numFmtId="0" fontId="0" fillId="0" borderId="6" xfId="0" applyBorder="1" applyAlignment="1" applyProtection="1">
      <alignment horizontal="left" vertical="center"/>
    </xf>
    <xf numFmtId="0" fontId="0" fillId="0" borderId="34" xfId="0" applyBorder="1" applyAlignment="1" applyProtection="1">
      <alignment horizontal="left" vertical="center"/>
    </xf>
    <xf numFmtId="0" fontId="0" fillId="0" borderId="4" xfId="0"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7" fillId="2" borderId="7" xfId="0" applyNumberFormat="1" applyFont="1" applyFill="1" applyBorder="1" applyAlignment="1" applyProtection="1">
      <alignment horizontal="center" vertical="center"/>
    </xf>
    <xf numFmtId="0" fontId="7" fillId="2" borderId="2" xfId="0" applyNumberFormat="1" applyFont="1" applyFill="1" applyBorder="1" applyAlignment="1" applyProtection="1">
      <alignment horizontal="center" vertical="center"/>
    </xf>
    <xf numFmtId="0" fontId="0" fillId="0" borderId="7"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7" fillId="2" borderId="1" xfId="0" applyFont="1" applyFill="1" applyBorder="1" applyAlignment="1" applyProtection="1">
      <alignment horizontal="center" vertical="center"/>
    </xf>
    <xf numFmtId="0" fontId="0" fillId="0" borderId="36"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35"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33" xfId="0"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34"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33" xfId="0" applyFont="1" applyBorder="1" applyAlignment="1" applyProtection="1">
      <alignment horizontal="left" vertical="center" wrapText="1"/>
    </xf>
    <xf numFmtId="0" fontId="3" fillId="0" borderId="36"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34" xfId="0" applyFont="1" applyBorder="1" applyAlignment="1" applyProtection="1">
      <alignment horizontal="left" vertical="center"/>
    </xf>
    <xf numFmtId="0" fontId="8" fillId="0" borderId="7"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2" xfId="0" applyFont="1" applyBorder="1" applyAlignment="1" applyProtection="1">
      <alignment horizontal="center" vertical="center"/>
    </xf>
    <xf numFmtId="0" fontId="7" fillId="0" borderId="1" xfId="0" applyFont="1" applyFill="1" applyBorder="1" applyAlignment="1" applyProtection="1">
      <alignment horizontal="center" vertical="center"/>
    </xf>
    <xf numFmtId="0" fontId="0" fillId="2" borderId="12"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6" fillId="0" borderId="36"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34"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176" fontId="7" fillId="2" borderId="6" xfId="0" applyNumberFormat="1" applyFont="1" applyFill="1" applyBorder="1" applyAlignment="1" applyProtection="1">
      <alignment horizontal="center" vertical="center"/>
    </xf>
    <xf numFmtId="176" fontId="7" fillId="2" borderId="12" xfId="0" applyNumberFormat="1"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protection locked="0"/>
    </xf>
    <xf numFmtId="0" fontId="7" fillId="2" borderId="20" xfId="0" applyNumberFormat="1" applyFont="1" applyFill="1" applyBorder="1" applyAlignment="1" applyProtection="1">
      <alignment horizontal="center" vertical="center"/>
      <protection locked="0"/>
    </xf>
    <xf numFmtId="0" fontId="7" fillId="2" borderId="2" xfId="0" applyNumberFormat="1"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19" fillId="8" borderId="0" xfId="0" applyFont="1" applyFill="1" applyAlignment="1">
      <alignment horizontal="lef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xf>
    <xf numFmtId="0" fontId="12" fillId="0" borderId="27" xfId="0" applyFont="1" applyBorder="1" applyAlignment="1">
      <alignment horizontal="left" vertical="center"/>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0"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3"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24" xfId="0" applyFont="1" applyBorder="1" applyAlignment="1">
      <alignment horizontal="center" vertical="center" wrapText="1"/>
    </xf>
    <xf numFmtId="49" fontId="12" fillId="0" borderId="26" xfId="0" applyNumberFormat="1" applyFont="1" applyBorder="1" applyAlignment="1">
      <alignment horizontal="center" vertical="top" wrapText="1"/>
    </xf>
    <xf numFmtId="49" fontId="12" fillId="0" borderId="28" xfId="0" applyNumberFormat="1" applyFont="1" applyBorder="1" applyAlignment="1">
      <alignment horizontal="center" vertical="top" wrapText="1"/>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20" xfId="0" applyFont="1" applyBorder="1" applyAlignment="1">
      <alignment horizontal="center" vertical="center"/>
    </xf>
    <xf numFmtId="0" fontId="12" fillId="0" borderId="2" xfId="0" applyFont="1" applyBorder="1" applyAlignment="1">
      <alignment horizontal="center" vertical="center"/>
    </xf>
    <xf numFmtId="38" fontId="12" fillId="0" borderId="7" xfId="1" applyFont="1" applyBorder="1" applyAlignment="1">
      <alignment horizontal="center" vertical="center"/>
    </xf>
    <xf numFmtId="38" fontId="12" fillId="0" borderId="2" xfId="1" applyFont="1" applyBorder="1" applyAlignment="1">
      <alignment horizontal="center" vertical="center"/>
    </xf>
    <xf numFmtId="0" fontId="12" fillId="0" borderId="1" xfId="0" applyFont="1" applyBorder="1" applyAlignment="1">
      <alignment horizontal="center" vertical="center"/>
    </xf>
    <xf numFmtId="38" fontId="12" fillId="0" borderId="1" xfId="1" applyFont="1" applyBorder="1" applyAlignment="1">
      <alignment horizontal="center" vertical="center"/>
    </xf>
    <xf numFmtId="0" fontId="19" fillId="8" borderId="0" xfId="0" applyFont="1" applyFill="1" applyAlignment="1" applyProtection="1">
      <alignment horizontal="left" vertical="center"/>
      <protection hidden="1"/>
    </xf>
    <xf numFmtId="49" fontId="21" fillId="0" borderId="11" xfId="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49" fontId="21" fillId="0" borderId="1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21" fillId="0" borderId="36" xfId="0" applyFont="1" applyBorder="1" applyAlignment="1">
      <alignment horizontal="left" vertical="center" wrapText="1"/>
    </xf>
    <xf numFmtId="0" fontId="21" fillId="0" borderId="6" xfId="0" applyFont="1" applyBorder="1" applyAlignment="1">
      <alignment horizontal="left" vertical="center" wrapText="1"/>
    </xf>
    <xf numFmtId="0" fontId="21" fillId="0" borderId="34" xfId="0" applyFont="1" applyBorder="1" applyAlignment="1">
      <alignment horizontal="left" vertical="center" wrapText="1"/>
    </xf>
    <xf numFmtId="0" fontId="21" fillId="0" borderId="35" xfId="0" applyFont="1" applyBorder="1" applyAlignment="1">
      <alignment horizontal="left" vertical="center" wrapText="1"/>
    </xf>
    <xf numFmtId="0" fontId="21" fillId="0" borderId="12" xfId="0" applyFont="1" applyBorder="1" applyAlignment="1">
      <alignment horizontal="left" vertical="center" wrapText="1"/>
    </xf>
    <xf numFmtId="0" fontId="21" fillId="0" borderId="33" xfId="0" applyFont="1" applyBorder="1" applyAlignment="1">
      <alignment horizontal="left" vertical="center" wrapText="1"/>
    </xf>
    <xf numFmtId="49" fontId="21" fillId="0" borderId="3" xfId="0" applyNumberFormat="1" applyFont="1" applyBorder="1" applyAlignment="1">
      <alignment horizontal="center" vertical="center"/>
    </xf>
    <xf numFmtId="49" fontId="21" fillId="0" borderId="11" xfId="0" applyNumberFormat="1" applyFont="1" applyBorder="1" applyAlignment="1">
      <alignment horizontal="center" vertical="center"/>
    </xf>
    <xf numFmtId="49" fontId="21" fillId="0" borderId="1" xfId="0" applyNumberFormat="1" applyFont="1" applyBorder="1" applyAlignment="1">
      <alignment horizontal="center" vertical="center"/>
    </xf>
    <xf numFmtId="49" fontId="21" fillId="0" borderId="52" xfId="0" applyNumberFormat="1" applyFont="1" applyBorder="1" applyAlignment="1">
      <alignment horizontal="center" vertical="center"/>
    </xf>
    <xf numFmtId="0" fontId="21" fillId="0" borderId="4"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49" fontId="21" fillId="0" borderId="10" xfId="0" applyNumberFormat="1" applyFont="1" applyBorder="1" applyAlignment="1">
      <alignment horizontal="center" vertical="center"/>
    </xf>
    <xf numFmtId="0" fontId="12" fillId="0" borderId="29"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2" fillId="0" borderId="40" xfId="0" applyFont="1" applyBorder="1" applyAlignment="1">
      <alignment horizontal="left" vertical="center"/>
    </xf>
    <xf numFmtId="0" fontId="12" fillId="0" borderId="0" xfId="0" applyFont="1" applyFill="1" applyAlignment="1">
      <alignment horizontal="left" vertical="center" wrapText="1"/>
    </xf>
    <xf numFmtId="0" fontId="21" fillId="0" borderId="42" xfId="0" applyFont="1" applyBorder="1" applyAlignment="1">
      <alignment horizontal="left" vertical="center"/>
    </xf>
    <xf numFmtId="0" fontId="21" fillId="0" borderId="49" xfId="0" applyFont="1" applyBorder="1" applyAlignment="1">
      <alignment horizontal="left" vertical="center"/>
    </xf>
    <xf numFmtId="0" fontId="12" fillId="0" borderId="4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6" xfId="0" applyFont="1" applyBorder="1" applyAlignment="1">
      <alignment horizontal="center" vertical="center" wrapText="1"/>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21" fillId="0" borderId="42" xfId="0" applyFont="1" applyBorder="1" applyAlignment="1">
      <alignment horizontal="left" vertical="center" wrapText="1"/>
    </xf>
    <xf numFmtId="0" fontId="21" fillId="0" borderId="49" xfId="0" applyFont="1" applyBorder="1" applyAlignment="1">
      <alignment horizontal="left" vertical="center" wrapText="1"/>
    </xf>
    <xf numFmtId="0" fontId="21" fillId="0" borderId="0" xfId="0"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left" vertical="center" wrapText="1"/>
    </xf>
    <xf numFmtId="0" fontId="21" fillId="0" borderId="48" xfId="0" applyFont="1" applyBorder="1" applyAlignment="1">
      <alignment horizontal="left" vertical="center" wrapText="1"/>
    </xf>
    <xf numFmtId="0" fontId="21" fillId="0" borderId="1" xfId="0" applyFont="1" applyBorder="1" applyAlignment="1">
      <alignment horizontal="left" vertical="center" wrapText="1"/>
    </xf>
    <xf numFmtId="0" fontId="21" fillId="0" borderId="52" xfId="0" applyFont="1" applyBorder="1" applyAlignment="1">
      <alignment horizontal="left" vertical="center" wrapText="1"/>
    </xf>
    <xf numFmtId="0" fontId="21" fillId="0" borderId="22" xfId="0" applyFont="1" applyBorder="1" applyAlignment="1">
      <alignment horizontal="left" vertical="center" wrapText="1"/>
    </xf>
    <xf numFmtId="0" fontId="21" fillId="0" borderId="37" xfId="0" applyFont="1" applyBorder="1" applyAlignment="1">
      <alignment horizontal="left" vertical="center" wrapText="1"/>
    </xf>
    <xf numFmtId="0" fontId="21" fillId="0" borderId="46" xfId="0" applyFont="1" applyBorder="1" applyAlignment="1">
      <alignment horizontal="left" vertical="center" wrapText="1"/>
    </xf>
    <xf numFmtId="0" fontId="21" fillId="4" borderId="1" xfId="0" applyFont="1" applyFill="1" applyBorder="1" applyAlignment="1">
      <alignment horizontal="center" vertical="center"/>
    </xf>
    <xf numFmtId="0" fontId="12" fillId="0" borderId="0" xfId="0" applyFont="1" applyAlignment="1">
      <alignment vertical="center" wrapText="1"/>
    </xf>
    <xf numFmtId="0" fontId="19" fillId="0" borderId="0" xfId="0" applyFont="1" applyAlignment="1">
      <alignment vertical="center" wrapText="1"/>
    </xf>
    <xf numFmtId="0" fontId="21" fillId="0" borderId="7" xfId="0" applyFont="1" applyBorder="1" applyAlignment="1">
      <alignment horizontal="center" vertical="center"/>
    </xf>
    <xf numFmtId="0" fontId="21" fillId="0" borderId="20" xfId="0" applyFont="1" applyBorder="1" applyAlignment="1">
      <alignment horizontal="center" vertical="center"/>
    </xf>
    <xf numFmtId="0" fontId="21" fillId="0" borderId="2" xfId="0" applyFont="1" applyBorder="1" applyAlignment="1">
      <alignment horizontal="center" vertical="center"/>
    </xf>
    <xf numFmtId="49" fontId="21" fillId="0" borderId="3" xfId="0" applyNumberFormat="1" applyFont="1" applyBorder="1" applyAlignment="1">
      <alignment horizontal="center" vertical="center" wrapText="1"/>
    </xf>
    <xf numFmtId="49" fontId="21" fillId="0" borderId="10" xfId="0" applyNumberFormat="1" applyFont="1" applyBorder="1" applyAlignment="1">
      <alignment horizontal="center" vertical="center" wrapText="1"/>
    </xf>
    <xf numFmtId="0" fontId="21" fillId="0" borderId="50" xfId="0" applyFont="1" applyBorder="1" applyAlignment="1">
      <alignment horizontal="left" vertical="center" wrapText="1"/>
    </xf>
    <xf numFmtId="0" fontId="21" fillId="0" borderId="51" xfId="0" applyFont="1" applyBorder="1" applyAlignment="1">
      <alignment horizontal="left" vertical="center" wrapText="1"/>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47" xfId="0" applyFont="1" applyBorder="1" applyAlignment="1">
      <alignment horizontal="center" vertical="center"/>
    </xf>
    <xf numFmtId="0" fontId="12" fillId="0" borderId="9" xfId="0" applyFont="1" applyBorder="1" applyAlignment="1">
      <alignment horizontal="center" vertical="center"/>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36"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0" fillId="0" borderId="1" xfId="0" applyBorder="1" applyAlignment="1">
      <alignment horizontal="left" vertical="center" wrapText="1"/>
    </xf>
    <xf numFmtId="0" fontId="8" fillId="0" borderId="22" xfId="0" applyFont="1" applyBorder="1" applyAlignment="1">
      <alignment horizontal="center" vertical="center"/>
    </xf>
    <xf numFmtId="0" fontId="8" fillId="0" borderId="37" xfId="0" applyFont="1" applyBorder="1" applyAlignment="1">
      <alignment horizontal="center" vertical="center"/>
    </xf>
    <xf numFmtId="0" fontId="8" fillId="0" borderId="47" xfId="0" applyFont="1" applyBorder="1" applyAlignment="1">
      <alignment horizontal="center" vertical="center"/>
    </xf>
    <xf numFmtId="0" fontId="8" fillId="0" borderId="43" xfId="0" applyFont="1" applyBorder="1" applyAlignment="1">
      <alignment horizontal="center" vertical="center"/>
    </xf>
    <xf numFmtId="0" fontId="8" fillId="0" borderId="35" xfId="0" applyFont="1" applyBorder="1" applyAlignment="1">
      <alignment horizontal="center" vertical="center"/>
    </xf>
    <xf numFmtId="0" fontId="8" fillId="0" borderId="12" xfId="0" applyFont="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12" xfId="0" applyFill="1" applyBorder="1" applyAlignment="1">
      <alignment horizontal="center" vertical="center"/>
    </xf>
    <xf numFmtId="0" fontId="0" fillId="2" borderId="38" xfId="0" applyFill="1" applyBorder="1" applyAlignment="1">
      <alignment horizontal="center" vertical="center"/>
    </xf>
    <xf numFmtId="0" fontId="8" fillId="0" borderId="32" xfId="0" applyFont="1" applyBorder="1" applyAlignment="1">
      <alignment horizontal="center" vertical="center"/>
    </xf>
    <xf numFmtId="0" fontId="8" fillId="0" borderId="39" xfId="0" applyFont="1"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0" borderId="33" xfId="0" applyBorder="1" applyAlignment="1">
      <alignment horizontal="center" vertical="center" wrapText="1"/>
    </xf>
    <xf numFmtId="0" fontId="0" fillId="0" borderId="0" xfId="0" applyBorder="1" applyAlignment="1">
      <alignment horizontal="left"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36" xfId="0" applyBorder="1" applyAlignment="1">
      <alignment horizontal="left" vertical="center" wrapText="1"/>
    </xf>
    <xf numFmtId="0" fontId="0" fillId="0" borderId="6" xfId="0" applyBorder="1" applyAlignment="1">
      <alignment horizontal="left" vertical="center" wrapText="1"/>
    </xf>
    <xf numFmtId="0" fontId="0" fillId="0" borderId="34"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12" xfId="0" applyBorder="1" applyAlignment="1">
      <alignment horizontal="left" vertical="center" wrapText="1"/>
    </xf>
    <xf numFmtId="0" fontId="0" fillId="0" borderId="33" xfId="0" applyBorder="1"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43" xfId="0" applyBorder="1" applyAlignment="1">
      <alignment horizontal="center" vertical="center"/>
    </xf>
    <xf numFmtId="0" fontId="0" fillId="0" borderId="12" xfId="0" applyBorder="1" applyAlignment="1">
      <alignment horizontal="center" vertical="center"/>
    </xf>
    <xf numFmtId="0" fontId="16" fillId="0" borderId="0" xfId="0" applyFont="1" applyAlignment="1">
      <alignment horizontal="left" vertical="center" wrapText="1"/>
    </xf>
    <xf numFmtId="0" fontId="0" fillId="0" borderId="7"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horizontal="center" vertical="center"/>
    </xf>
    <xf numFmtId="0" fontId="0" fillId="2" borderId="0" xfId="0" applyFill="1" applyAlignment="1">
      <alignment horizontal="center" vertical="center"/>
    </xf>
    <xf numFmtId="0" fontId="0" fillId="0" borderId="48" xfId="0" applyBorder="1" applyAlignment="1">
      <alignment horizontal="center" vertical="center"/>
    </xf>
    <xf numFmtId="0" fontId="0" fillId="0" borderId="33" xfId="0" applyBorder="1" applyAlignment="1">
      <alignment horizontal="center" vertical="center"/>
    </xf>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8" fillId="0" borderId="38" xfId="0" applyFont="1" applyBorder="1" applyAlignment="1">
      <alignment horizontal="center" vertical="center"/>
    </xf>
    <xf numFmtId="0" fontId="0" fillId="2" borderId="32" xfId="0" applyFill="1" applyBorder="1" applyAlignment="1">
      <alignment horizontal="center" vertical="center"/>
    </xf>
    <xf numFmtId="0" fontId="0" fillId="2" borderId="39" xfId="0" applyFill="1" applyBorder="1" applyAlignment="1">
      <alignment horizontal="center" vertical="center"/>
    </xf>
    <xf numFmtId="0" fontId="0" fillId="2" borderId="33" xfId="0" applyFill="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45" xfId="0" applyFont="1" applyBorder="1" applyAlignment="1">
      <alignment horizontal="center" vertical="center"/>
    </xf>
    <xf numFmtId="0" fontId="8" fillId="0" borderId="40" xfId="0" applyFont="1" applyBorder="1" applyAlignment="1">
      <alignment horizontal="center" vertical="center"/>
    </xf>
    <xf numFmtId="0" fontId="8" fillId="2" borderId="3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8" xfId="0" applyFont="1" applyFill="1" applyBorder="1" applyAlignment="1">
      <alignment horizontal="center" vertical="center"/>
    </xf>
    <xf numFmtId="0" fontId="0" fillId="0" borderId="0" xfId="0" applyAlignment="1">
      <alignment horizontal="left" vertical="center" wrapText="1"/>
    </xf>
    <xf numFmtId="0" fontId="0" fillId="0" borderId="12" xfId="0" applyBorder="1" applyAlignment="1">
      <alignment horizontal="center"/>
    </xf>
    <xf numFmtId="0" fontId="0" fillId="0" borderId="12" xfId="0" applyBorder="1" applyAlignment="1">
      <alignment horizontal="left"/>
    </xf>
    <xf numFmtId="0" fontId="0" fillId="0" borderId="0" xfId="0" applyNumberFormat="1" applyAlignment="1">
      <alignment horizontal="center" vertical="center"/>
    </xf>
    <xf numFmtId="0" fontId="0" fillId="2" borderId="0" xfId="0" applyNumberFormat="1" applyFill="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vertical="center"/>
    </xf>
  </cellXfs>
  <cellStyles count="4">
    <cellStyle name="桁区切り" xfId="1" builtinId="6"/>
    <cellStyle name="標準" xfId="0" builtinId="0"/>
    <cellStyle name="標準 2" xfId="2" xr:uid="{EFC2E0A8-B27E-475F-B5EF-54E4B949391A}"/>
    <cellStyle name="標準_標準報酬　等級・月額" xfId="3" xr:uid="{BFAED404-238C-40DF-AA58-7AD1344D2798}"/>
  </cellStyles>
  <dxfs count="27">
    <dxf>
      <font>
        <b/>
        <i val="0"/>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border>
        <vertical/>
        <horizontal/>
      </border>
    </dxf>
    <dxf>
      <font>
        <b/>
        <i val="0"/>
        <color rgb="FFFF0000"/>
      </font>
      <fill>
        <patternFill patternType="none">
          <bgColor auto="1"/>
        </patternFill>
      </fill>
    </dxf>
    <dxf>
      <font>
        <b/>
        <i val="0"/>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FFFF00"/>
        </patternFill>
      </fill>
    </dxf>
    <dxf>
      <fill>
        <patternFill>
          <bgColor rgb="FFFFFF00"/>
        </patternFill>
      </fill>
    </dxf>
    <dxf>
      <fill>
        <patternFill>
          <bgColor rgb="FFFFFF00"/>
        </patternFill>
      </fill>
    </dxf>
    <dxf>
      <fill>
        <patternFill patternType="solid">
          <fgColor indexed="64"/>
          <bgColor rgb="FFFFFF00"/>
        </patternFill>
      </fill>
    </dxf>
    <dxf>
      <font>
        <b/>
        <i val="0"/>
        <color rgb="FFFF0000"/>
      </font>
      <fill>
        <patternFill patternType="none">
          <bgColor auto="1"/>
        </patternFill>
      </fill>
    </dxf>
    <dxf>
      <font>
        <b/>
        <i val="0"/>
        <color rgb="FFFF000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s>
  <tableStyles count="0" defaultTableStyle="TableStyleMedium9" defaultPivotStyle="PivotStyleLight16"/>
  <colors>
    <mruColors>
      <color rgb="FFCCFFFF"/>
      <color rgb="FFCC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66675</xdr:colOff>
      <xdr:row>52</xdr:row>
      <xdr:rowOff>38100</xdr:rowOff>
    </xdr:from>
    <xdr:ext cx="3366243" cy="275717"/>
    <xdr:sp macro="" textlink="">
      <xdr:nvSpPr>
        <xdr:cNvPr id="30" name="テキスト ボックス 29">
          <a:extLst>
            <a:ext uri="{FF2B5EF4-FFF2-40B4-BE49-F238E27FC236}">
              <a16:creationId xmlns:a16="http://schemas.microsoft.com/office/drawing/2014/main" id="{00000000-0008-0000-0C00-00001E000000}"/>
            </a:ext>
          </a:extLst>
        </xdr:cNvPr>
        <xdr:cNvSpPr txBox="1"/>
      </xdr:nvSpPr>
      <xdr:spPr>
        <a:xfrm>
          <a:off x="295275" y="11696700"/>
          <a:ext cx="336624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t>組合員が産後休業をしたときの対象期間のイメージ図</a:t>
          </a:r>
        </a:p>
      </xdr:txBody>
    </xdr:sp>
    <xdr:clientData/>
  </xdr:oneCellAnchor>
  <xdr:twoCellAnchor editAs="oneCell">
    <xdr:from>
      <xdr:col>1</xdr:col>
      <xdr:colOff>123825</xdr:colOff>
      <xdr:row>53</xdr:row>
      <xdr:rowOff>171450</xdr:rowOff>
    </xdr:from>
    <xdr:to>
      <xdr:col>11</xdr:col>
      <xdr:colOff>302276</xdr:colOff>
      <xdr:row>64</xdr:row>
      <xdr:rowOff>133350</xdr:rowOff>
    </xdr:to>
    <xdr:pic>
      <xdr:nvPicPr>
        <xdr:cNvPr id="4" name="図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4592300"/>
          <a:ext cx="6426851" cy="237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38101</xdr:colOff>
      <xdr:row>5</xdr:row>
      <xdr:rowOff>114300</xdr:rowOff>
    </xdr:from>
    <xdr:to>
      <xdr:col>64</xdr:col>
      <xdr:colOff>57150</xdr:colOff>
      <xdr:row>55</xdr:row>
      <xdr:rowOff>85725</xdr:rowOff>
    </xdr:to>
    <xdr:sp macro="" textlink="">
      <xdr:nvSpPr>
        <xdr:cNvPr id="27" name="四角形: 角を丸くする 26">
          <a:extLst>
            <a:ext uri="{FF2B5EF4-FFF2-40B4-BE49-F238E27FC236}">
              <a16:creationId xmlns:a16="http://schemas.microsoft.com/office/drawing/2014/main" id="{00000000-0008-0000-0D00-00001B000000}"/>
            </a:ext>
          </a:extLst>
        </xdr:cNvPr>
        <xdr:cNvSpPr/>
      </xdr:nvSpPr>
      <xdr:spPr>
        <a:xfrm>
          <a:off x="2886076" y="9953625"/>
          <a:ext cx="5095874" cy="8543925"/>
        </a:xfrm>
        <a:prstGeom prst="roundRect">
          <a:avLst>
            <a:gd name="adj" fmla="val 418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9525</xdr:colOff>
      <xdr:row>54</xdr:row>
      <xdr:rowOff>57151</xdr:rowOff>
    </xdr:from>
    <xdr:ext cx="1647825" cy="457200"/>
    <xdr:sp macro="" textlink="">
      <xdr:nvSpPr>
        <xdr:cNvPr id="28" name="テキスト ボックス 27">
          <a:extLst>
            <a:ext uri="{FF2B5EF4-FFF2-40B4-BE49-F238E27FC236}">
              <a16:creationId xmlns:a16="http://schemas.microsoft.com/office/drawing/2014/main" id="{00000000-0008-0000-0D00-00001C000000}"/>
            </a:ext>
          </a:extLst>
        </xdr:cNvPr>
        <xdr:cNvSpPr txBox="1"/>
      </xdr:nvSpPr>
      <xdr:spPr>
        <a:xfrm>
          <a:off x="4714875" y="18297526"/>
          <a:ext cx="1647825" cy="457200"/>
        </a:xfrm>
        <a:prstGeom prst="rect">
          <a:avLst/>
        </a:prstGeom>
        <a:solidFill>
          <a:schemeClr val="bg1"/>
        </a:solidFill>
        <a:ln w="12700" cmpd="sng">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育児休業支援手当金の支給対象になります。</a:t>
          </a:r>
        </a:p>
      </xdr:txBody>
    </xdr:sp>
    <xdr:clientData/>
  </xdr:oneCellAnchor>
  <xdr:twoCellAnchor>
    <xdr:from>
      <xdr:col>0</xdr:col>
      <xdr:colOff>66677</xdr:colOff>
      <xdr:row>50</xdr:row>
      <xdr:rowOff>0</xdr:rowOff>
    </xdr:from>
    <xdr:to>
      <xdr:col>19</xdr:col>
      <xdr:colOff>66676</xdr:colOff>
      <xdr:row>55</xdr:row>
      <xdr:rowOff>47625</xdr:rowOff>
    </xdr:to>
    <xdr:sp macro="" textlink="">
      <xdr:nvSpPr>
        <xdr:cNvPr id="29" name="四角形: 角を丸くする 28">
          <a:extLst>
            <a:ext uri="{FF2B5EF4-FFF2-40B4-BE49-F238E27FC236}">
              <a16:creationId xmlns:a16="http://schemas.microsoft.com/office/drawing/2014/main" id="{00000000-0008-0000-0D00-00001D000000}"/>
            </a:ext>
          </a:extLst>
        </xdr:cNvPr>
        <xdr:cNvSpPr/>
      </xdr:nvSpPr>
      <xdr:spPr>
        <a:xfrm>
          <a:off x="66677" y="17554575"/>
          <a:ext cx="2352674" cy="904875"/>
        </a:xfrm>
        <a:prstGeom prst="roundRect">
          <a:avLst>
            <a:gd name="adj" fmla="val 17396"/>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76201</xdr:colOff>
      <xdr:row>54</xdr:row>
      <xdr:rowOff>19049</xdr:rowOff>
    </xdr:from>
    <xdr:ext cx="1619250" cy="476251"/>
    <xdr:sp macro="" textlink="">
      <xdr:nvSpPr>
        <xdr:cNvPr id="30" name="テキスト ボックス 29">
          <a:extLst>
            <a:ext uri="{FF2B5EF4-FFF2-40B4-BE49-F238E27FC236}">
              <a16:creationId xmlns:a16="http://schemas.microsoft.com/office/drawing/2014/main" id="{00000000-0008-0000-0D00-00001E000000}"/>
            </a:ext>
          </a:extLst>
        </xdr:cNvPr>
        <xdr:cNvSpPr txBox="1"/>
      </xdr:nvSpPr>
      <xdr:spPr>
        <a:xfrm>
          <a:off x="447676" y="18259424"/>
          <a:ext cx="1619250" cy="476251"/>
        </a:xfrm>
        <a:prstGeom prst="rect">
          <a:avLst/>
        </a:prstGeom>
        <a:solidFill>
          <a:sysClr val="window" lastClr="FFFFFF"/>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育児休業支援手当金の支給対象</a:t>
          </a:r>
          <a:r>
            <a:rPr kumimoji="1" lang="ja-JP" altLang="en-US" sz="1100" b="1"/>
            <a:t>外</a:t>
          </a:r>
          <a:r>
            <a:rPr kumimoji="1" lang="ja-JP" altLang="en-US" sz="1100"/>
            <a:t>になります。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65A5-56C7-4DFB-A69C-FE2313A852CB}">
  <sheetPr>
    <pageSetUpPr fitToPage="1"/>
  </sheetPr>
  <dimension ref="B1:BE94"/>
  <sheetViews>
    <sheetView tabSelected="1" zoomScale="70" zoomScaleNormal="70" workbookViewId="0">
      <selection activeCell="M6" sqref="M6:N7"/>
    </sheetView>
  </sheetViews>
  <sheetFormatPr defaultColWidth="2.625" defaultRowHeight="15" customHeight="1"/>
  <cols>
    <col min="1" max="27" width="2.625" style="2"/>
    <col min="28" max="35" width="2.625" style="2" hidden="1" customWidth="1"/>
    <col min="36" max="16384" width="2.625" style="2"/>
  </cols>
  <sheetData>
    <row r="1" spans="2:57" ht="15" customHeight="1">
      <c r="B1" s="107"/>
      <c r="C1" s="107"/>
      <c r="D1" s="107"/>
      <c r="E1" s="107"/>
      <c r="F1" s="107"/>
      <c r="G1" s="107"/>
      <c r="H1" s="107"/>
      <c r="I1" s="107"/>
      <c r="J1" s="107"/>
      <c r="K1" s="107"/>
      <c r="L1" s="107"/>
      <c r="M1" s="107"/>
      <c r="N1" s="107"/>
      <c r="O1" s="107"/>
      <c r="P1" s="107"/>
      <c r="Q1" s="107"/>
      <c r="R1" s="107"/>
      <c r="S1" s="107"/>
      <c r="T1" s="107"/>
      <c r="U1" s="107"/>
      <c r="V1" s="107"/>
      <c r="W1" s="107"/>
      <c r="X1" s="107"/>
      <c r="Y1" s="107"/>
      <c r="Z1" s="107"/>
    </row>
    <row r="2" spans="2:57" ht="15" customHeight="1">
      <c r="B2" s="223"/>
      <c r="C2" s="223"/>
      <c r="D2" s="223"/>
      <c r="E2" s="213" t="s">
        <v>307</v>
      </c>
      <c r="F2" s="213"/>
      <c r="G2" s="213"/>
      <c r="H2" s="213"/>
      <c r="I2" s="213"/>
      <c r="J2" s="213"/>
      <c r="K2" s="107"/>
      <c r="L2" s="222"/>
      <c r="M2" s="222"/>
      <c r="N2" s="222"/>
      <c r="O2" s="213" t="s">
        <v>308</v>
      </c>
      <c r="P2" s="213"/>
      <c r="Q2" s="213"/>
      <c r="R2" s="213"/>
      <c r="S2" s="213"/>
      <c r="T2" s="213"/>
      <c r="U2" s="213"/>
      <c r="V2" s="107"/>
      <c r="W2" s="107"/>
      <c r="X2" s="107"/>
      <c r="Y2" s="107"/>
      <c r="Z2" s="107"/>
    </row>
    <row r="3" spans="2:57" ht="15" customHeight="1">
      <c r="B3" s="223"/>
      <c r="C3" s="223"/>
      <c r="D3" s="223"/>
      <c r="E3" s="213"/>
      <c r="F3" s="213"/>
      <c r="G3" s="213"/>
      <c r="H3" s="213"/>
      <c r="I3" s="213"/>
      <c r="J3" s="213"/>
      <c r="K3" s="107"/>
      <c r="L3" s="222"/>
      <c r="M3" s="222"/>
      <c r="N3" s="222"/>
      <c r="O3" s="213"/>
      <c r="P3" s="213"/>
      <c r="Q3" s="213"/>
      <c r="R3" s="213"/>
      <c r="S3" s="213"/>
      <c r="T3" s="213"/>
      <c r="U3" s="213"/>
      <c r="V3" s="107"/>
      <c r="W3" s="107"/>
      <c r="X3" s="107"/>
      <c r="Y3" s="107"/>
      <c r="Z3" s="107"/>
    </row>
    <row r="5" spans="2:57" ht="15" customHeight="1" thickBot="1"/>
    <row r="6" spans="2:57" ht="15" customHeight="1">
      <c r="B6" s="147"/>
      <c r="C6" s="148"/>
      <c r="D6" s="200" t="s">
        <v>288</v>
      </c>
      <c r="E6" s="200"/>
      <c r="F6" s="200"/>
      <c r="G6" s="200"/>
      <c r="H6" s="200"/>
      <c r="I6" s="200"/>
      <c r="J6" s="200"/>
      <c r="K6" s="200" t="s">
        <v>35</v>
      </c>
      <c r="L6" s="200"/>
      <c r="M6" s="199"/>
      <c r="N6" s="199"/>
      <c r="O6" s="200" t="s">
        <v>3</v>
      </c>
      <c r="P6" s="200"/>
      <c r="Q6" s="199"/>
      <c r="R6" s="199"/>
      <c r="S6" s="200" t="s">
        <v>8</v>
      </c>
      <c r="T6" s="200"/>
      <c r="U6" s="199"/>
      <c r="V6" s="199"/>
      <c r="W6" s="200" t="s">
        <v>4</v>
      </c>
      <c r="X6" s="203"/>
      <c r="Y6" s="102"/>
      <c r="Z6" s="102"/>
      <c r="AC6" s="208" t="str">
        <f>IF(AND(M6&lt;&gt;"",Q6&lt;&gt;"",U6&lt;&gt;""),DATE(IF(K6="令和",2018+M6,0),Q6,U6),"")</f>
        <v/>
      </c>
      <c r="AD6" s="212"/>
      <c r="AE6" s="212"/>
      <c r="AF6" s="212"/>
      <c r="AG6" s="212"/>
      <c r="AH6" s="212"/>
    </row>
    <row r="7" spans="2:57" ht="15" customHeight="1" thickBot="1">
      <c r="B7" s="149"/>
      <c r="C7" s="150"/>
      <c r="D7" s="201"/>
      <c r="E7" s="201"/>
      <c r="F7" s="201"/>
      <c r="G7" s="201"/>
      <c r="H7" s="201"/>
      <c r="I7" s="201"/>
      <c r="J7" s="201"/>
      <c r="K7" s="201"/>
      <c r="L7" s="201"/>
      <c r="M7" s="202"/>
      <c r="N7" s="202"/>
      <c r="O7" s="201"/>
      <c r="P7" s="201"/>
      <c r="Q7" s="202"/>
      <c r="R7" s="202"/>
      <c r="S7" s="201"/>
      <c r="T7" s="201"/>
      <c r="U7" s="202"/>
      <c r="V7" s="202"/>
      <c r="W7" s="201"/>
      <c r="X7" s="204"/>
      <c r="Y7" s="102"/>
      <c r="Z7" s="102"/>
      <c r="AC7" s="212"/>
      <c r="AD7" s="212"/>
      <c r="AE7" s="212"/>
      <c r="AF7" s="212"/>
      <c r="AG7" s="212"/>
      <c r="AH7" s="212"/>
      <c r="AZ7" s="141"/>
      <c r="BA7" s="141"/>
      <c r="BB7" s="141"/>
      <c r="BC7" s="141"/>
      <c r="BD7" s="141"/>
      <c r="BE7" s="141"/>
    </row>
    <row r="8" spans="2:57" s="151" customFormat="1" ht="15" customHeight="1">
      <c r="D8" s="129"/>
      <c r="E8" s="129"/>
      <c r="F8" s="129"/>
      <c r="G8" s="129"/>
      <c r="H8" s="129"/>
      <c r="I8" s="129"/>
      <c r="J8" s="129"/>
      <c r="K8" s="129"/>
      <c r="L8" s="129"/>
      <c r="M8" s="129"/>
      <c r="N8" s="129"/>
      <c r="O8" s="129"/>
      <c r="P8" s="129"/>
      <c r="Q8" s="129"/>
      <c r="R8" s="129"/>
      <c r="S8" s="129"/>
      <c r="T8" s="129"/>
      <c r="U8" s="129"/>
      <c r="V8" s="129"/>
      <c r="W8" s="129"/>
      <c r="X8" s="129"/>
      <c r="AC8" s="129"/>
      <c r="AD8" s="129"/>
      <c r="AE8" s="129"/>
      <c r="AF8" s="129"/>
      <c r="AG8" s="129"/>
      <c r="AH8" s="129"/>
      <c r="AZ8" s="152"/>
      <c r="BA8" s="152"/>
      <c r="BB8" s="152"/>
      <c r="BC8" s="152"/>
      <c r="BD8" s="152"/>
      <c r="BE8" s="152"/>
    </row>
    <row r="9" spans="2:57" s="151" customFormat="1" ht="15" customHeight="1" thickBot="1">
      <c r="D9" s="129"/>
      <c r="E9" s="129"/>
      <c r="F9" s="129"/>
      <c r="G9" s="129"/>
      <c r="H9" s="129"/>
      <c r="I9" s="129"/>
      <c r="J9" s="129"/>
      <c r="K9" s="129"/>
      <c r="L9" s="129"/>
      <c r="M9" s="129"/>
      <c r="N9" s="129"/>
      <c r="O9" s="129"/>
      <c r="P9" s="129"/>
      <c r="Q9" s="129"/>
      <c r="R9" s="129"/>
      <c r="S9" s="129"/>
      <c r="T9" s="129"/>
      <c r="U9" s="129"/>
      <c r="V9" s="129"/>
      <c r="W9" s="129"/>
      <c r="X9" s="129"/>
      <c r="AC9" s="129"/>
      <c r="AD9" s="129"/>
      <c r="AE9" s="129"/>
      <c r="AF9" s="129"/>
      <c r="AG9" s="129"/>
      <c r="AH9" s="129"/>
      <c r="AZ9" s="152"/>
      <c r="BA9" s="152"/>
      <c r="BB9" s="152"/>
      <c r="BC9" s="152"/>
      <c r="BD9" s="152"/>
      <c r="BE9" s="152"/>
    </row>
    <row r="10" spans="2:57" ht="15" customHeight="1">
      <c r="B10" s="224" t="s">
        <v>344</v>
      </c>
      <c r="C10" s="225"/>
      <c r="D10" s="200" t="s">
        <v>290</v>
      </c>
      <c r="E10" s="200"/>
      <c r="F10" s="200"/>
      <c r="G10" s="200"/>
      <c r="H10" s="200"/>
      <c r="I10" s="200"/>
      <c r="J10" s="200"/>
      <c r="K10" s="199"/>
      <c r="L10" s="199"/>
      <c r="M10" s="200" t="s">
        <v>40</v>
      </c>
      <c r="N10" s="200"/>
      <c r="O10" s="153"/>
      <c r="P10" s="153"/>
      <c r="Q10" s="220" t="e">
        <f>VLOOKUP(K10,計算!A:B,2,FALSE)</f>
        <v>#N/A</v>
      </c>
      <c r="R10" s="220"/>
      <c r="S10" s="220"/>
      <c r="T10" s="220"/>
      <c r="U10" s="220"/>
      <c r="V10" s="220"/>
      <c r="W10" s="200" t="s">
        <v>1</v>
      </c>
      <c r="X10" s="200"/>
      <c r="Y10" s="148"/>
      <c r="Z10" s="154"/>
      <c r="AC10" s="155"/>
      <c r="AD10" s="155"/>
      <c r="AE10" s="155"/>
      <c r="AF10" s="155"/>
      <c r="AG10" s="155"/>
      <c r="AH10" s="155"/>
    </row>
    <row r="11" spans="2:57" ht="15" customHeight="1">
      <c r="B11" s="226"/>
      <c r="C11" s="227"/>
      <c r="D11" s="206"/>
      <c r="E11" s="206"/>
      <c r="F11" s="206"/>
      <c r="G11" s="206"/>
      <c r="H11" s="206"/>
      <c r="I11" s="206"/>
      <c r="J11" s="206"/>
      <c r="K11" s="198"/>
      <c r="L11" s="198"/>
      <c r="M11" s="206"/>
      <c r="N11" s="206"/>
      <c r="O11" s="107"/>
      <c r="P11" s="107"/>
      <c r="Q11" s="221"/>
      <c r="R11" s="221"/>
      <c r="S11" s="210"/>
      <c r="T11" s="210"/>
      <c r="U11" s="210"/>
      <c r="V11" s="210"/>
      <c r="W11" s="195"/>
      <c r="X11" s="195"/>
      <c r="Y11" s="102"/>
      <c r="Z11" s="156"/>
      <c r="AC11" s="155"/>
      <c r="AD11" s="155"/>
      <c r="AE11" s="155"/>
      <c r="AF11" s="155"/>
      <c r="AG11" s="155"/>
      <c r="AH11" s="155"/>
    </row>
    <row r="12" spans="2:57" ht="15" customHeight="1">
      <c r="B12" s="226"/>
      <c r="C12" s="227"/>
      <c r="D12" s="192" t="s">
        <v>349</v>
      </c>
      <c r="E12" s="192"/>
      <c r="F12" s="192"/>
      <c r="G12" s="192"/>
      <c r="H12" s="192"/>
      <c r="I12" s="192"/>
      <c r="J12" s="192"/>
      <c r="K12" s="197"/>
      <c r="L12" s="197"/>
      <c r="M12" s="197"/>
      <c r="N12" s="197"/>
      <c r="O12" s="197"/>
      <c r="P12" s="197"/>
      <c r="Q12" s="197"/>
      <c r="R12" s="197"/>
      <c r="S12" s="102"/>
      <c r="T12" s="102"/>
      <c r="U12" s="102"/>
      <c r="V12" s="102"/>
      <c r="W12" s="102"/>
      <c r="X12" s="102"/>
      <c r="Y12" s="102"/>
      <c r="Z12" s="156"/>
    </row>
    <row r="13" spans="2:57" ht="15" customHeight="1">
      <c r="B13" s="226"/>
      <c r="C13" s="227"/>
      <c r="D13" s="193"/>
      <c r="E13" s="193"/>
      <c r="F13" s="193"/>
      <c r="G13" s="193"/>
      <c r="H13" s="193"/>
      <c r="I13" s="193"/>
      <c r="J13" s="193"/>
      <c r="K13" s="198"/>
      <c r="L13" s="198"/>
      <c r="M13" s="198"/>
      <c r="N13" s="198"/>
      <c r="O13" s="198"/>
      <c r="P13" s="198"/>
      <c r="Q13" s="198"/>
      <c r="R13" s="198"/>
      <c r="S13" s="102"/>
      <c r="T13" s="102"/>
      <c r="U13" s="102"/>
      <c r="V13" s="102"/>
      <c r="W13" s="102"/>
      <c r="X13" s="102"/>
      <c r="Y13" s="102"/>
      <c r="Z13" s="156"/>
    </row>
    <row r="14" spans="2:57" ht="15" customHeight="1">
      <c r="B14" s="226"/>
      <c r="C14" s="227"/>
      <c r="D14" s="194" t="s">
        <v>289</v>
      </c>
      <c r="E14" s="195"/>
      <c r="F14" s="195"/>
      <c r="G14" s="195"/>
      <c r="H14" s="195"/>
      <c r="I14" s="195"/>
      <c r="J14" s="195"/>
      <c r="K14" s="195" t="s">
        <v>35</v>
      </c>
      <c r="L14" s="195"/>
      <c r="M14" s="196"/>
      <c r="N14" s="196"/>
      <c r="O14" s="195" t="s">
        <v>3</v>
      </c>
      <c r="P14" s="195"/>
      <c r="Q14" s="196"/>
      <c r="R14" s="196"/>
      <c r="S14" s="195" t="s">
        <v>8</v>
      </c>
      <c r="T14" s="195"/>
      <c r="U14" s="196"/>
      <c r="V14" s="196"/>
      <c r="W14" s="195" t="s">
        <v>4</v>
      </c>
      <c r="X14" s="195"/>
      <c r="Y14" s="102"/>
      <c r="Z14" s="156"/>
      <c r="AC14" s="208" t="str">
        <f>IF(AND(M14&lt;&gt;"",Q14&lt;&gt;"",U14&lt;&gt;""),DATE(IF(K14="令和",2018+M14,0),Q14,U14),"")</f>
        <v/>
      </c>
      <c r="AD14" s="212"/>
      <c r="AE14" s="212"/>
      <c r="AF14" s="212"/>
      <c r="AG14" s="212"/>
      <c r="AH14" s="212"/>
    </row>
    <row r="15" spans="2:57" ht="15" customHeight="1">
      <c r="B15" s="226"/>
      <c r="C15" s="227"/>
      <c r="D15" s="195"/>
      <c r="E15" s="195"/>
      <c r="F15" s="195"/>
      <c r="G15" s="195"/>
      <c r="H15" s="195"/>
      <c r="I15" s="195"/>
      <c r="J15" s="195"/>
      <c r="K15" s="195"/>
      <c r="L15" s="195"/>
      <c r="M15" s="196"/>
      <c r="N15" s="196"/>
      <c r="O15" s="195"/>
      <c r="P15" s="195"/>
      <c r="Q15" s="196"/>
      <c r="R15" s="196"/>
      <c r="S15" s="195"/>
      <c r="T15" s="195"/>
      <c r="U15" s="196"/>
      <c r="V15" s="196"/>
      <c r="W15" s="195"/>
      <c r="X15" s="195"/>
      <c r="Y15" s="102"/>
      <c r="Z15" s="156"/>
      <c r="AC15" s="212"/>
      <c r="AD15" s="212"/>
      <c r="AE15" s="212"/>
      <c r="AF15" s="212"/>
      <c r="AG15" s="212"/>
      <c r="AH15" s="212"/>
    </row>
    <row r="16" spans="2:57" ht="15" hidden="1" customHeight="1">
      <c r="B16" s="226"/>
      <c r="C16" s="227"/>
      <c r="D16" s="195" t="s">
        <v>175</v>
      </c>
      <c r="E16" s="195"/>
      <c r="F16" s="195"/>
      <c r="G16" s="195"/>
      <c r="H16" s="195"/>
      <c r="I16" s="195"/>
      <c r="J16" s="195"/>
      <c r="K16" s="195" t="s">
        <v>35</v>
      </c>
      <c r="L16" s="195"/>
      <c r="M16" s="195" t="str">
        <f>IFERROR(YEAR(AC16)-2018,"")</f>
        <v/>
      </c>
      <c r="N16" s="195"/>
      <c r="O16" s="195" t="s">
        <v>3</v>
      </c>
      <c r="P16" s="195"/>
      <c r="Q16" s="195" t="str">
        <f>IFERROR(MONTH(AC16),"")</f>
        <v/>
      </c>
      <c r="R16" s="195"/>
      <c r="S16" s="195" t="s">
        <v>8</v>
      </c>
      <c r="T16" s="195"/>
      <c r="U16" s="195" t="str">
        <f>IFERROR(DAY(AC16),"")</f>
        <v/>
      </c>
      <c r="V16" s="195"/>
      <c r="W16" s="195" t="s">
        <v>4</v>
      </c>
      <c r="X16" s="195"/>
      <c r="Y16" s="194" t="s">
        <v>14</v>
      </c>
      <c r="Z16" s="156"/>
      <c r="AC16" s="208" t="str">
        <f>IFERROR(IF(K12="取得する",MIN(AC6,AC14),IF(K12="取得しない",AC6,"")),"")</f>
        <v/>
      </c>
      <c r="AD16" s="208"/>
      <c r="AE16" s="208"/>
      <c r="AF16" s="208"/>
      <c r="AG16" s="208"/>
      <c r="AH16" s="208"/>
    </row>
    <row r="17" spans="2:36" ht="15" hidden="1" customHeight="1">
      <c r="B17" s="226"/>
      <c r="C17" s="227"/>
      <c r="D17" s="195"/>
      <c r="E17" s="195"/>
      <c r="F17" s="195"/>
      <c r="G17" s="195"/>
      <c r="H17" s="195"/>
      <c r="I17" s="195"/>
      <c r="J17" s="195"/>
      <c r="K17" s="195"/>
      <c r="L17" s="195"/>
      <c r="M17" s="195"/>
      <c r="N17" s="195"/>
      <c r="O17" s="195"/>
      <c r="P17" s="195"/>
      <c r="Q17" s="195"/>
      <c r="R17" s="195"/>
      <c r="S17" s="195"/>
      <c r="T17" s="195"/>
      <c r="U17" s="195"/>
      <c r="V17" s="195"/>
      <c r="W17" s="195"/>
      <c r="X17" s="195"/>
      <c r="Y17" s="194"/>
      <c r="Z17" s="156"/>
      <c r="AC17" s="208"/>
      <c r="AD17" s="208"/>
      <c r="AE17" s="208"/>
      <c r="AF17" s="208"/>
      <c r="AG17" s="208"/>
      <c r="AH17" s="208"/>
    </row>
    <row r="18" spans="2:36" ht="15" hidden="1" customHeight="1">
      <c r="B18" s="226"/>
      <c r="C18" s="227"/>
      <c r="D18" s="195"/>
      <c r="E18" s="195"/>
      <c r="F18" s="195"/>
      <c r="G18" s="195"/>
      <c r="H18" s="195"/>
      <c r="I18" s="195"/>
      <c r="J18" s="195"/>
      <c r="K18" s="195" t="s">
        <v>35</v>
      </c>
      <c r="L18" s="195"/>
      <c r="M18" s="195" t="str">
        <f>IFERROR(YEAR(AC18)-2018,"")</f>
        <v/>
      </c>
      <c r="N18" s="195"/>
      <c r="O18" s="195" t="s">
        <v>3</v>
      </c>
      <c r="P18" s="195"/>
      <c r="Q18" s="195" t="str">
        <f>IFERROR(MONTH(AC18),"")</f>
        <v/>
      </c>
      <c r="R18" s="195"/>
      <c r="S18" s="195" t="s">
        <v>8</v>
      </c>
      <c r="T18" s="195"/>
      <c r="U18" s="195" t="str">
        <f>IFERROR(DAY(AC18),"")</f>
        <v/>
      </c>
      <c r="V18" s="195"/>
      <c r="W18" s="195" t="s">
        <v>4</v>
      </c>
      <c r="X18" s="195"/>
      <c r="Y18" s="194" t="s">
        <v>293</v>
      </c>
      <c r="Z18" s="156"/>
      <c r="AC18" s="208" t="str">
        <f>IFERROR(IF(K12="取得する",MAX(AC6,AC14)+112,IF(K12="取得しない",AC6+56,"")),"")</f>
        <v/>
      </c>
      <c r="AD18" s="208"/>
      <c r="AE18" s="208"/>
      <c r="AF18" s="208"/>
      <c r="AG18" s="208"/>
      <c r="AH18" s="208"/>
    </row>
    <row r="19" spans="2:36" ht="15" hidden="1" customHeight="1">
      <c r="B19" s="226"/>
      <c r="C19" s="227"/>
      <c r="D19" s="195"/>
      <c r="E19" s="195"/>
      <c r="F19" s="195"/>
      <c r="G19" s="195"/>
      <c r="H19" s="195"/>
      <c r="I19" s="195"/>
      <c r="J19" s="195"/>
      <c r="K19" s="195"/>
      <c r="L19" s="195"/>
      <c r="M19" s="195"/>
      <c r="N19" s="195"/>
      <c r="O19" s="195"/>
      <c r="P19" s="195"/>
      <c r="Q19" s="195"/>
      <c r="R19" s="195"/>
      <c r="S19" s="195"/>
      <c r="T19" s="195"/>
      <c r="U19" s="195"/>
      <c r="V19" s="195"/>
      <c r="W19" s="195"/>
      <c r="X19" s="195"/>
      <c r="Y19" s="194"/>
      <c r="Z19" s="156"/>
      <c r="AC19" s="208"/>
      <c r="AD19" s="208"/>
      <c r="AE19" s="208"/>
      <c r="AF19" s="208"/>
      <c r="AG19" s="208"/>
      <c r="AH19" s="208"/>
    </row>
    <row r="20" spans="2:36" ht="15" customHeight="1">
      <c r="B20" s="226"/>
      <c r="C20" s="227"/>
      <c r="D20" s="195" t="s">
        <v>7</v>
      </c>
      <c r="E20" s="195"/>
      <c r="F20" s="195"/>
      <c r="G20" s="195"/>
      <c r="H20" s="195"/>
      <c r="I20" s="195"/>
      <c r="J20" s="195"/>
      <c r="K20" s="195" t="s">
        <v>35</v>
      </c>
      <c r="L20" s="195"/>
      <c r="M20" s="197"/>
      <c r="N20" s="197"/>
      <c r="O20" s="195" t="s">
        <v>3</v>
      </c>
      <c r="P20" s="195"/>
      <c r="Q20" s="197"/>
      <c r="R20" s="197"/>
      <c r="S20" s="195" t="s">
        <v>8</v>
      </c>
      <c r="T20" s="195"/>
      <c r="U20" s="197"/>
      <c r="V20" s="197"/>
      <c r="W20" s="195" t="s">
        <v>4</v>
      </c>
      <c r="X20" s="195"/>
      <c r="Y20" s="194" t="s">
        <v>14</v>
      </c>
      <c r="Z20" s="156"/>
      <c r="AC20" s="208" t="str">
        <f>IF(AND(M20&lt;&gt;"",Q20&lt;&gt;"",U20&lt;&gt;""),DATE(IF(K20="令和",2018+M20,0),Q20,U20),"")</f>
        <v/>
      </c>
      <c r="AD20" s="212"/>
      <c r="AE20" s="212"/>
      <c r="AF20" s="212"/>
      <c r="AG20" s="212"/>
      <c r="AH20" s="212"/>
      <c r="AI20" s="141"/>
      <c r="AJ20" s="141"/>
    </row>
    <row r="21" spans="2:36" ht="15" customHeight="1">
      <c r="B21" s="226"/>
      <c r="C21" s="227"/>
      <c r="D21" s="195"/>
      <c r="E21" s="195"/>
      <c r="F21" s="195"/>
      <c r="G21" s="195"/>
      <c r="H21" s="195"/>
      <c r="I21" s="195"/>
      <c r="J21" s="195"/>
      <c r="K21" s="195"/>
      <c r="L21" s="195"/>
      <c r="M21" s="197"/>
      <c r="N21" s="197"/>
      <c r="O21" s="195"/>
      <c r="P21" s="195"/>
      <c r="Q21" s="197"/>
      <c r="R21" s="197"/>
      <c r="S21" s="195"/>
      <c r="T21" s="195"/>
      <c r="U21" s="197"/>
      <c r="V21" s="197"/>
      <c r="W21" s="195"/>
      <c r="X21" s="195"/>
      <c r="Y21" s="194"/>
      <c r="Z21" s="156"/>
      <c r="AC21" s="212"/>
      <c r="AD21" s="212"/>
      <c r="AE21" s="212"/>
      <c r="AF21" s="212"/>
      <c r="AG21" s="212"/>
      <c r="AH21" s="212"/>
      <c r="AI21" s="141"/>
      <c r="AJ21" s="141"/>
    </row>
    <row r="22" spans="2:36" ht="15" customHeight="1">
      <c r="B22" s="226"/>
      <c r="C22" s="227"/>
      <c r="D22" s="195"/>
      <c r="E22" s="195"/>
      <c r="F22" s="195"/>
      <c r="G22" s="195"/>
      <c r="H22" s="195"/>
      <c r="I22" s="195"/>
      <c r="J22" s="195"/>
      <c r="K22" s="195" t="s">
        <v>35</v>
      </c>
      <c r="L22" s="195"/>
      <c r="M22" s="197"/>
      <c r="N22" s="197"/>
      <c r="O22" s="195" t="s">
        <v>3</v>
      </c>
      <c r="P22" s="195"/>
      <c r="Q22" s="197"/>
      <c r="R22" s="197"/>
      <c r="S22" s="195" t="s">
        <v>8</v>
      </c>
      <c r="T22" s="195"/>
      <c r="U22" s="197"/>
      <c r="V22" s="197"/>
      <c r="W22" s="195" t="s">
        <v>4</v>
      </c>
      <c r="X22" s="195"/>
      <c r="Y22" s="194" t="s">
        <v>293</v>
      </c>
      <c r="Z22" s="156"/>
      <c r="AC22" s="208" t="str">
        <f>IF(AND(M22&lt;&gt;"",Q22&lt;&gt;"",U22&lt;&gt;""),DATE(IF(K22="令和",2018+M22,0),Q22,U22),"")</f>
        <v/>
      </c>
      <c r="AD22" s="212"/>
      <c r="AE22" s="212"/>
      <c r="AF22" s="212"/>
      <c r="AG22" s="212"/>
      <c r="AH22" s="212"/>
    </row>
    <row r="23" spans="2:36" ht="15" customHeight="1">
      <c r="B23" s="226"/>
      <c r="C23" s="227"/>
      <c r="D23" s="195"/>
      <c r="E23" s="195"/>
      <c r="F23" s="195"/>
      <c r="G23" s="195"/>
      <c r="H23" s="195"/>
      <c r="I23" s="195"/>
      <c r="J23" s="195"/>
      <c r="K23" s="195"/>
      <c r="L23" s="195"/>
      <c r="M23" s="197"/>
      <c r="N23" s="197"/>
      <c r="O23" s="195"/>
      <c r="P23" s="195"/>
      <c r="Q23" s="197"/>
      <c r="R23" s="197"/>
      <c r="S23" s="195"/>
      <c r="T23" s="195"/>
      <c r="U23" s="197"/>
      <c r="V23" s="197"/>
      <c r="W23" s="195"/>
      <c r="X23" s="195"/>
      <c r="Y23" s="194"/>
      <c r="Z23" s="156"/>
      <c r="AC23" s="212"/>
      <c r="AD23" s="212"/>
      <c r="AE23" s="212"/>
      <c r="AF23" s="212"/>
      <c r="AG23" s="212"/>
      <c r="AH23" s="212"/>
    </row>
    <row r="24" spans="2:36" ht="15" hidden="1" customHeight="1">
      <c r="B24" s="226"/>
      <c r="C24" s="227"/>
      <c r="D24" s="194" t="s">
        <v>295</v>
      </c>
      <c r="E24" s="195"/>
      <c r="F24" s="195"/>
      <c r="G24" s="195"/>
      <c r="H24" s="195"/>
      <c r="I24" s="195"/>
      <c r="J24" s="195"/>
      <c r="K24" s="195" t="s">
        <v>35</v>
      </c>
      <c r="L24" s="195"/>
      <c r="M24" s="195" t="str">
        <f t="shared" ref="M24" si="0">IFERROR(YEAR(AC24)-2018,"")</f>
        <v/>
      </c>
      <c r="N24" s="195"/>
      <c r="O24" s="195" t="s">
        <v>3</v>
      </c>
      <c r="P24" s="195"/>
      <c r="Q24" s="195" t="str">
        <f>IFERROR(MONTH(AC24),"")</f>
        <v/>
      </c>
      <c r="R24" s="195"/>
      <c r="S24" s="195" t="s">
        <v>8</v>
      </c>
      <c r="T24" s="195"/>
      <c r="U24" s="195" t="str">
        <f>IFERROR(DAY(AC24),"")</f>
        <v/>
      </c>
      <c r="V24" s="195"/>
      <c r="W24" s="195" t="s">
        <v>4</v>
      </c>
      <c r="X24" s="195"/>
      <c r="Y24" s="194" t="s">
        <v>14</v>
      </c>
      <c r="Z24" s="156"/>
      <c r="AC24" s="208" t="str">
        <f>IF(AND(AC16&lt;&gt;"",AC20&lt;&gt;""),MAX(AC16,AC20),"")</f>
        <v/>
      </c>
      <c r="AD24" s="212"/>
      <c r="AE24" s="212"/>
      <c r="AF24" s="212"/>
      <c r="AG24" s="212"/>
      <c r="AH24" s="212"/>
    </row>
    <row r="25" spans="2:36" ht="15" hidden="1" customHeight="1">
      <c r="B25" s="226"/>
      <c r="C25" s="227"/>
      <c r="D25" s="195"/>
      <c r="E25" s="195"/>
      <c r="F25" s="195"/>
      <c r="G25" s="195"/>
      <c r="H25" s="195"/>
      <c r="I25" s="195"/>
      <c r="J25" s="195"/>
      <c r="K25" s="195"/>
      <c r="L25" s="195"/>
      <c r="M25" s="195"/>
      <c r="N25" s="195"/>
      <c r="O25" s="195"/>
      <c r="P25" s="195"/>
      <c r="Q25" s="195"/>
      <c r="R25" s="195"/>
      <c r="S25" s="195"/>
      <c r="T25" s="195"/>
      <c r="U25" s="195"/>
      <c r="V25" s="195"/>
      <c r="W25" s="195"/>
      <c r="X25" s="195"/>
      <c r="Y25" s="194"/>
      <c r="Z25" s="156"/>
      <c r="AC25" s="212"/>
      <c r="AD25" s="212"/>
      <c r="AE25" s="212"/>
      <c r="AF25" s="212"/>
      <c r="AG25" s="212"/>
      <c r="AH25" s="212"/>
    </row>
    <row r="26" spans="2:36" ht="15" hidden="1" customHeight="1">
      <c r="B26" s="226"/>
      <c r="C26" s="227"/>
      <c r="D26" s="195"/>
      <c r="E26" s="195"/>
      <c r="F26" s="195"/>
      <c r="G26" s="195"/>
      <c r="H26" s="195"/>
      <c r="I26" s="195"/>
      <c r="J26" s="195"/>
      <c r="K26" s="195" t="s">
        <v>35</v>
      </c>
      <c r="L26" s="195"/>
      <c r="M26" s="195" t="str">
        <f t="shared" ref="M26" si="1">IFERROR(YEAR(AC26)-2018,"")</f>
        <v/>
      </c>
      <c r="N26" s="195"/>
      <c r="O26" s="195" t="s">
        <v>3</v>
      </c>
      <c r="P26" s="195"/>
      <c r="Q26" s="195" t="str">
        <f>IFERROR(MONTH(AC26),"")</f>
        <v/>
      </c>
      <c r="R26" s="195"/>
      <c r="S26" s="195" t="s">
        <v>8</v>
      </c>
      <c r="T26" s="195"/>
      <c r="U26" s="195" t="str">
        <f>IFERROR(DAY(AC26),"")</f>
        <v/>
      </c>
      <c r="V26" s="195"/>
      <c r="W26" s="195" t="s">
        <v>4</v>
      </c>
      <c r="X26" s="195"/>
      <c r="Y26" s="194" t="s">
        <v>293</v>
      </c>
      <c r="Z26" s="156"/>
      <c r="AC26" s="208" t="str">
        <f>IF(AND(AC18&lt;&gt;"",AC22&lt;&gt;""),MIN(AC18,AC22),"")</f>
        <v/>
      </c>
      <c r="AD26" s="212"/>
      <c r="AE26" s="212"/>
      <c r="AF26" s="212"/>
      <c r="AG26" s="212"/>
      <c r="AH26" s="212"/>
    </row>
    <row r="27" spans="2:36" ht="15" hidden="1" customHeight="1">
      <c r="B27" s="226"/>
      <c r="C27" s="227"/>
      <c r="D27" s="195"/>
      <c r="E27" s="195"/>
      <c r="F27" s="195"/>
      <c r="G27" s="195"/>
      <c r="H27" s="195"/>
      <c r="I27" s="195"/>
      <c r="J27" s="195"/>
      <c r="K27" s="195"/>
      <c r="L27" s="195"/>
      <c r="M27" s="195"/>
      <c r="N27" s="195"/>
      <c r="O27" s="195"/>
      <c r="P27" s="195"/>
      <c r="Q27" s="195"/>
      <c r="R27" s="195"/>
      <c r="S27" s="195"/>
      <c r="T27" s="195"/>
      <c r="U27" s="195"/>
      <c r="V27" s="195"/>
      <c r="W27" s="195"/>
      <c r="X27" s="195"/>
      <c r="Y27" s="194"/>
      <c r="Z27" s="156"/>
      <c r="AC27" s="212"/>
      <c r="AD27" s="212"/>
      <c r="AE27" s="212"/>
      <c r="AF27" s="212"/>
      <c r="AG27" s="212"/>
      <c r="AH27" s="212"/>
    </row>
    <row r="28" spans="2:36" ht="15" hidden="1" customHeight="1">
      <c r="B28" s="226"/>
      <c r="C28" s="227"/>
      <c r="D28" s="194" t="s">
        <v>297</v>
      </c>
      <c r="E28" s="195"/>
      <c r="F28" s="195"/>
      <c r="G28" s="195"/>
      <c r="H28" s="195"/>
      <c r="I28" s="195"/>
      <c r="J28" s="195"/>
      <c r="K28" s="195" t="str">
        <f>IFERROR(AC26-AC24+1,"")</f>
        <v/>
      </c>
      <c r="L28" s="195"/>
      <c r="M28" s="195"/>
      <c r="N28" s="195"/>
      <c r="O28" s="195" t="s">
        <v>4</v>
      </c>
      <c r="P28" s="195"/>
      <c r="Q28" s="142"/>
      <c r="R28" s="142"/>
      <c r="S28" s="142"/>
      <c r="T28" s="142"/>
      <c r="U28" s="142"/>
      <c r="V28" s="142"/>
      <c r="W28" s="142"/>
      <c r="X28" s="142"/>
      <c r="Y28" s="157"/>
      <c r="Z28" s="156"/>
      <c r="AC28" s="155"/>
      <c r="AD28" s="155"/>
      <c r="AE28" s="155"/>
      <c r="AF28" s="155"/>
      <c r="AG28" s="155"/>
      <c r="AH28" s="155"/>
    </row>
    <row r="29" spans="2:36" ht="15" hidden="1" customHeight="1">
      <c r="B29" s="226"/>
      <c r="C29" s="227"/>
      <c r="D29" s="195"/>
      <c r="E29" s="195"/>
      <c r="F29" s="195"/>
      <c r="G29" s="195"/>
      <c r="H29" s="195"/>
      <c r="I29" s="195"/>
      <c r="J29" s="195"/>
      <c r="K29" s="195"/>
      <c r="L29" s="195"/>
      <c r="M29" s="195"/>
      <c r="N29" s="195"/>
      <c r="O29" s="195"/>
      <c r="P29" s="195"/>
      <c r="Q29" s="142"/>
      <c r="R29" s="142"/>
      <c r="S29" s="142"/>
      <c r="T29" s="142"/>
      <c r="U29" s="142"/>
      <c r="V29" s="142"/>
      <c r="W29" s="142"/>
      <c r="X29" s="142"/>
      <c r="Y29" s="157"/>
      <c r="Z29" s="156"/>
      <c r="AC29" s="155"/>
      <c r="AD29" s="155"/>
      <c r="AE29" s="155"/>
      <c r="AF29" s="155"/>
      <c r="AG29" s="155"/>
      <c r="AH29" s="155"/>
    </row>
    <row r="30" spans="2:36" ht="15" customHeight="1">
      <c r="B30" s="226"/>
      <c r="C30" s="227"/>
      <c r="D30" s="213" t="s">
        <v>291</v>
      </c>
      <c r="E30" s="213"/>
      <c r="F30" s="213"/>
      <c r="G30" s="213"/>
      <c r="H30" s="213"/>
      <c r="I30" s="213"/>
      <c r="J30" s="213"/>
      <c r="K30" s="213"/>
      <c r="L30" s="213"/>
      <c r="M30" s="213"/>
      <c r="N30" s="213"/>
      <c r="O30" s="213"/>
      <c r="P30" s="213"/>
      <c r="Q30" s="213"/>
      <c r="R30" s="213"/>
      <c r="S30" s="213"/>
      <c r="T30" s="213"/>
      <c r="U30" s="102"/>
      <c r="V30" s="102"/>
      <c r="W30" s="102"/>
      <c r="X30" s="102"/>
      <c r="Y30" s="102"/>
      <c r="Z30" s="156"/>
    </row>
    <row r="31" spans="2:36" ht="15" customHeight="1">
      <c r="B31" s="226"/>
      <c r="C31" s="227"/>
      <c r="D31" s="195" t="s">
        <v>294</v>
      </c>
      <c r="E31" s="195"/>
      <c r="F31" s="195"/>
      <c r="G31" s="195"/>
      <c r="H31" s="195"/>
      <c r="I31" s="195"/>
      <c r="J31" s="195"/>
      <c r="K31" s="195" t="s">
        <v>35</v>
      </c>
      <c r="L31" s="195"/>
      <c r="M31" s="205"/>
      <c r="N31" s="205"/>
      <c r="O31" s="195" t="s">
        <v>3</v>
      </c>
      <c r="P31" s="195"/>
      <c r="Q31" s="205"/>
      <c r="R31" s="205"/>
      <c r="S31" s="195" t="s">
        <v>8</v>
      </c>
      <c r="T31" s="195"/>
      <c r="U31" s="205"/>
      <c r="V31" s="205"/>
      <c r="W31" s="195" t="s">
        <v>4</v>
      </c>
      <c r="X31" s="195"/>
      <c r="Y31" s="194" t="s">
        <v>14</v>
      </c>
      <c r="Z31" s="156"/>
      <c r="AC31" s="208" t="str">
        <f>IF(AND(M31&lt;&gt;"",Q31&lt;&gt;"",U31&lt;&gt;""),DATE(IF(K31="令和",2018+M31,0),Q31,U31),"")</f>
        <v/>
      </c>
      <c r="AD31" s="208"/>
      <c r="AE31" s="208"/>
      <c r="AF31" s="208"/>
      <c r="AG31" s="208"/>
      <c r="AH31" s="208"/>
    </row>
    <row r="32" spans="2:36" ht="15" customHeight="1">
      <c r="B32" s="226"/>
      <c r="C32" s="227"/>
      <c r="D32" s="195"/>
      <c r="E32" s="195"/>
      <c r="F32" s="195"/>
      <c r="G32" s="195"/>
      <c r="H32" s="195"/>
      <c r="I32" s="195"/>
      <c r="J32" s="195"/>
      <c r="K32" s="195"/>
      <c r="L32" s="195"/>
      <c r="M32" s="205"/>
      <c r="N32" s="205"/>
      <c r="O32" s="195"/>
      <c r="P32" s="195"/>
      <c r="Q32" s="205"/>
      <c r="R32" s="205"/>
      <c r="S32" s="195"/>
      <c r="T32" s="195"/>
      <c r="U32" s="205"/>
      <c r="V32" s="205"/>
      <c r="W32" s="195"/>
      <c r="X32" s="195"/>
      <c r="Y32" s="194"/>
      <c r="Z32" s="156"/>
      <c r="AC32" s="208"/>
      <c r="AD32" s="208"/>
      <c r="AE32" s="208"/>
      <c r="AF32" s="208"/>
      <c r="AG32" s="208"/>
      <c r="AH32" s="208"/>
    </row>
    <row r="33" spans="2:34" ht="15" customHeight="1">
      <c r="B33" s="226"/>
      <c r="C33" s="227"/>
      <c r="D33" s="195"/>
      <c r="E33" s="195"/>
      <c r="F33" s="195"/>
      <c r="G33" s="195"/>
      <c r="H33" s="195"/>
      <c r="I33" s="195"/>
      <c r="J33" s="195"/>
      <c r="K33" s="195" t="s">
        <v>35</v>
      </c>
      <c r="L33" s="195"/>
      <c r="M33" s="205"/>
      <c r="N33" s="205"/>
      <c r="O33" s="195" t="s">
        <v>3</v>
      </c>
      <c r="P33" s="195"/>
      <c r="Q33" s="205"/>
      <c r="R33" s="205"/>
      <c r="S33" s="195" t="s">
        <v>8</v>
      </c>
      <c r="T33" s="195"/>
      <c r="U33" s="205"/>
      <c r="V33" s="205"/>
      <c r="W33" s="195" t="s">
        <v>4</v>
      </c>
      <c r="X33" s="195"/>
      <c r="Y33" s="194" t="s">
        <v>293</v>
      </c>
      <c r="Z33" s="156"/>
      <c r="AC33" s="208" t="str">
        <f>IF(AND(M33&lt;&gt;"",Q33&lt;&gt;"",U33&lt;&gt;""),DATE(IF(K33="令和",2018+M33,0),Q33,U33),"")</f>
        <v/>
      </c>
      <c r="AD33" s="208"/>
      <c r="AE33" s="208"/>
      <c r="AF33" s="208"/>
      <c r="AG33" s="208"/>
      <c r="AH33" s="208"/>
    </row>
    <row r="34" spans="2:34" ht="15" customHeight="1">
      <c r="B34" s="226"/>
      <c r="C34" s="227"/>
      <c r="D34" s="195"/>
      <c r="E34" s="195"/>
      <c r="F34" s="195"/>
      <c r="G34" s="195"/>
      <c r="H34" s="195"/>
      <c r="I34" s="195"/>
      <c r="J34" s="195"/>
      <c r="K34" s="195"/>
      <c r="L34" s="195"/>
      <c r="M34" s="205"/>
      <c r="N34" s="205"/>
      <c r="O34" s="195"/>
      <c r="P34" s="195"/>
      <c r="Q34" s="205"/>
      <c r="R34" s="205"/>
      <c r="S34" s="195"/>
      <c r="T34" s="195"/>
      <c r="U34" s="205"/>
      <c r="V34" s="205"/>
      <c r="W34" s="195"/>
      <c r="X34" s="195"/>
      <c r="Y34" s="194"/>
      <c r="Z34" s="156"/>
      <c r="AC34" s="208"/>
      <c r="AD34" s="208"/>
      <c r="AE34" s="208"/>
      <c r="AF34" s="208"/>
      <c r="AG34" s="208"/>
      <c r="AH34" s="208"/>
    </row>
    <row r="35" spans="2:34" ht="15" hidden="1" customHeight="1">
      <c r="B35" s="226"/>
      <c r="C35" s="227"/>
      <c r="D35" s="194" t="s">
        <v>296</v>
      </c>
      <c r="E35" s="195"/>
      <c r="F35" s="195"/>
      <c r="G35" s="195"/>
      <c r="H35" s="195"/>
      <c r="I35" s="195"/>
      <c r="J35" s="195"/>
      <c r="K35" s="195" t="s">
        <v>35</v>
      </c>
      <c r="L35" s="195"/>
      <c r="M35" s="195" t="str">
        <f t="shared" ref="M35" si="2">IFERROR(YEAR(AC35)-2018,"")</f>
        <v/>
      </c>
      <c r="N35" s="195"/>
      <c r="O35" s="195" t="s">
        <v>3</v>
      </c>
      <c r="P35" s="195"/>
      <c r="Q35" s="195" t="str">
        <f>IFERROR(MONTH(AC35),"")</f>
        <v/>
      </c>
      <c r="R35" s="195"/>
      <c r="S35" s="195" t="s">
        <v>8</v>
      </c>
      <c r="T35" s="195"/>
      <c r="U35" s="195" t="str">
        <f>IFERROR(DAY(AC35),"")</f>
        <v/>
      </c>
      <c r="V35" s="195"/>
      <c r="W35" s="195" t="s">
        <v>4</v>
      </c>
      <c r="X35" s="195"/>
      <c r="Y35" s="194" t="s">
        <v>14</v>
      </c>
      <c r="Z35" s="156"/>
      <c r="AC35" s="208" t="str">
        <f>IF(AND(AC16&lt;&gt;"",AC31&lt;&gt;""),MAX(AC16,AC31),"")</f>
        <v/>
      </c>
      <c r="AD35" s="208"/>
      <c r="AE35" s="208"/>
      <c r="AF35" s="208"/>
      <c r="AG35" s="208"/>
      <c r="AH35" s="208"/>
    </row>
    <row r="36" spans="2:34" ht="15" hidden="1" customHeight="1">
      <c r="B36" s="226"/>
      <c r="C36" s="227"/>
      <c r="D36" s="195"/>
      <c r="E36" s="195"/>
      <c r="F36" s="195"/>
      <c r="G36" s="195"/>
      <c r="H36" s="195"/>
      <c r="I36" s="195"/>
      <c r="J36" s="195"/>
      <c r="K36" s="195"/>
      <c r="L36" s="195"/>
      <c r="M36" s="195"/>
      <c r="N36" s="195"/>
      <c r="O36" s="195"/>
      <c r="P36" s="195"/>
      <c r="Q36" s="195"/>
      <c r="R36" s="195"/>
      <c r="S36" s="195"/>
      <c r="T36" s="195"/>
      <c r="U36" s="195"/>
      <c r="V36" s="195"/>
      <c r="W36" s="195"/>
      <c r="X36" s="195"/>
      <c r="Y36" s="194"/>
      <c r="Z36" s="156"/>
      <c r="AC36" s="208"/>
      <c r="AD36" s="208"/>
      <c r="AE36" s="208"/>
      <c r="AF36" s="208"/>
      <c r="AG36" s="208"/>
      <c r="AH36" s="208"/>
    </row>
    <row r="37" spans="2:34" ht="15" hidden="1" customHeight="1">
      <c r="B37" s="226"/>
      <c r="C37" s="227"/>
      <c r="D37" s="195"/>
      <c r="E37" s="195"/>
      <c r="F37" s="195"/>
      <c r="G37" s="195"/>
      <c r="H37" s="195"/>
      <c r="I37" s="195"/>
      <c r="J37" s="195"/>
      <c r="K37" s="195" t="s">
        <v>35</v>
      </c>
      <c r="L37" s="195"/>
      <c r="M37" s="195" t="str">
        <f t="shared" ref="M37" si="3">IFERROR(YEAR(AC37)-2018,"")</f>
        <v/>
      </c>
      <c r="N37" s="195"/>
      <c r="O37" s="195" t="s">
        <v>3</v>
      </c>
      <c r="P37" s="195"/>
      <c r="Q37" s="195" t="str">
        <f>IFERROR(MONTH(AC37),"")</f>
        <v/>
      </c>
      <c r="R37" s="195"/>
      <c r="S37" s="195" t="s">
        <v>8</v>
      </c>
      <c r="T37" s="195"/>
      <c r="U37" s="195" t="str">
        <f>IFERROR(DAY(AC37),"")</f>
        <v/>
      </c>
      <c r="V37" s="195"/>
      <c r="W37" s="195" t="s">
        <v>4</v>
      </c>
      <c r="X37" s="195"/>
      <c r="Y37" s="194" t="s">
        <v>293</v>
      </c>
      <c r="Z37" s="156"/>
      <c r="AC37" s="208" t="str">
        <f>IF(AND(AC18&lt;&gt;"",AC33&lt;&gt;""),MIN(AC18,AC33),"")</f>
        <v/>
      </c>
      <c r="AD37" s="208"/>
      <c r="AE37" s="208"/>
      <c r="AF37" s="208"/>
      <c r="AG37" s="208"/>
      <c r="AH37" s="208"/>
    </row>
    <row r="38" spans="2:34" ht="15" hidden="1" customHeight="1">
      <c r="B38" s="226"/>
      <c r="C38" s="227"/>
      <c r="D38" s="195"/>
      <c r="E38" s="195"/>
      <c r="F38" s="195"/>
      <c r="G38" s="195"/>
      <c r="H38" s="195"/>
      <c r="I38" s="195"/>
      <c r="J38" s="195"/>
      <c r="K38" s="195"/>
      <c r="L38" s="195"/>
      <c r="M38" s="195"/>
      <c r="N38" s="195"/>
      <c r="O38" s="195"/>
      <c r="P38" s="195"/>
      <c r="Q38" s="195"/>
      <c r="R38" s="195"/>
      <c r="S38" s="195"/>
      <c r="T38" s="195"/>
      <c r="U38" s="195"/>
      <c r="V38" s="195"/>
      <c r="W38" s="195"/>
      <c r="X38" s="195"/>
      <c r="Y38" s="194"/>
      <c r="Z38" s="156"/>
      <c r="AC38" s="208"/>
      <c r="AD38" s="208"/>
      <c r="AE38" s="208"/>
      <c r="AF38" s="208"/>
      <c r="AG38" s="208"/>
      <c r="AH38" s="208"/>
    </row>
    <row r="39" spans="2:34" ht="15" hidden="1" customHeight="1">
      <c r="B39" s="226"/>
      <c r="C39" s="228"/>
      <c r="D39" s="194" t="s">
        <v>300</v>
      </c>
      <c r="E39" s="195"/>
      <c r="F39" s="195"/>
      <c r="G39" s="195"/>
      <c r="H39" s="195"/>
      <c r="I39" s="195"/>
      <c r="J39" s="195"/>
      <c r="K39" s="195">
        <f>IFERROR(IF(AND(AC35&lt;&gt;"",AC37&lt;&gt;""),AC37-AC35+1,0),0)</f>
        <v>0</v>
      </c>
      <c r="L39" s="195"/>
      <c r="M39" s="195"/>
      <c r="N39" s="195"/>
      <c r="O39" s="195" t="s">
        <v>4</v>
      </c>
      <c r="P39" s="195"/>
      <c r="Q39" s="142"/>
      <c r="R39" s="142"/>
      <c r="S39" s="102"/>
      <c r="T39" s="102"/>
      <c r="U39" s="102"/>
      <c r="V39" s="102"/>
      <c r="W39" s="102"/>
      <c r="X39" s="102"/>
      <c r="Y39" s="102"/>
      <c r="Z39" s="156"/>
      <c r="AC39" s="155"/>
      <c r="AD39" s="155"/>
      <c r="AE39" s="155"/>
      <c r="AF39" s="155"/>
      <c r="AG39" s="155"/>
      <c r="AH39" s="155"/>
    </row>
    <row r="40" spans="2:34" ht="15" hidden="1" customHeight="1">
      <c r="B40" s="226"/>
      <c r="C40" s="228"/>
      <c r="D40" s="195"/>
      <c r="E40" s="195"/>
      <c r="F40" s="195"/>
      <c r="G40" s="195"/>
      <c r="H40" s="195"/>
      <c r="I40" s="195"/>
      <c r="J40" s="195"/>
      <c r="K40" s="195"/>
      <c r="L40" s="195"/>
      <c r="M40" s="195"/>
      <c r="N40" s="195"/>
      <c r="O40" s="195"/>
      <c r="P40" s="195"/>
      <c r="Q40" s="142"/>
      <c r="R40" s="142"/>
      <c r="S40" s="102"/>
      <c r="T40" s="102"/>
      <c r="U40" s="102"/>
      <c r="V40" s="102"/>
      <c r="W40" s="102"/>
      <c r="X40" s="102"/>
      <c r="Y40" s="102"/>
      <c r="Z40" s="156"/>
      <c r="AC40" s="155"/>
      <c r="AD40" s="155"/>
      <c r="AE40" s="155"/>
      <c r="AF40" s="155"/>
      <c r="AG40" s="155"/>
      <c r="AH40" s="155"/>
    </row>
    <row r="41" spans="2:34" ht="15" customHeight="1">
      <c r="B41" s="226"/>
      <c r="C41" s="228"/>
      <c r="D41" s="194" t="s">
        <v>301</v>
      </c>
      <c r="E41" s="195"/>
      <c r="F41" s="195"/>
      <c r="G41" s="195"/>
      <c r="H41" s="195"/>
      <c r="I41" s="195"/>
      <c r="J41" s="195"/>
      <c r="K41" s="195" t="str">
        <f>IFERROR(K28+K39,"")</f>
        <v/>
      </c>
      <c r="L41" s="195"/>
      <c r="M41" s="195"/>
      <c r="N41" s="195"/>
      <c r="O41" s="195" t="s">
        <v>4</v>
      </c>
      <c r="P41" s="195"/>
      <c r="Q41" s="142"/>
      <c r="R41" s="142"/>
      <c r="S41" s="215" t="str">
        <f>IF(K41&lt;14,"請求対象外","")</f>
        <v/>
      </c>
      <c r="T41" s="215"/>
      <c r="U41" s="215"/>
      <c r="V41" s="215"/>
      <c r="W41" s="215"/>
      <c r="X41" s="215"/>
      <c r="Y41" s="215"/>
      <c r="Z41" s="156"/>
      <c r="AC41" s="155"/>
      <c r="AD41" s="155"/>
      <c r="AE41" s="155"/>
      <c r="AF41" s="155"/>
      <c r="AG41" s="155"/>
      <c r="AH41" s="155"/>
    </row>
    <row r="42" spans="2:34" ht="15" customHeight="1" thickBot="1">
      <c r="B42" s="226"/>
      <c r="C42" s="228"/>
      <c r="D42" s="195"/>
      <c r="E42" s="195"/>
      <c r="F42" s="195"/>
      <c r="G42" s="195"/>
      <c r="H42" s="195"/>
      <c r="I42" s="195"/>
      <c r="J42" s="195"/>
      <c r="K42" s="195"/>
      <c r="L42" s="195"/>
      <c r="M42" s="195"/>
      <c r="N42" s="195"/>
      <c r="O42" s="195"/>
      <c r="P42" s="195"/>
      <c r="Q42" s="142"/>
      <c r="R42" s="142"/>
      <c r="S42" s="215"/>
      <c r="T42" s="215"/>
      <c r="U42" s="215"/>
      <c r="V42" s="215"/>
      <c r="W42" s="215"/>
      <c r="X42" s="215"/>
      <c r="Y42" s="215"/>
      <c r="Z42" s="156"/>
      <c r="AC42" s="155"/>
      <c r="AD42" s="155"/>
      <c r="AE42" s="155"/>
      <c r="AF42" s="155"/>
      <c r="AG42" s="155"/>
      <c r="AH42" s="155"/>
    </row>
    <row r="43" spans="2:34" ht="15" hidden="1" customHeight="1">
      <c r="B43" s="158"/>
      <c r="C43" s="102"/>
      <c r="D43" s="195" t="s">
        <v>299</v>
      </c>
      <c r="E43" s="195"/>
      <c r="F43" s="195"/>
      <c r="G43" s="195"/>
      <c r="H43" s="195"/>
      <c r="I43" s="195"/>
      <c r="J43" s="195"/>
      <c r="K43" s="195" t="s">
        <v>35</v>
      </c>
      <c r="L43" s="195"/>
      <c r="M43" s="195" t="str">
        <f>IFERROR(YEAR(AC43)-2018,"")</f>
        <v/>
      </c>
      <c r="N43" s="195"/>
      <c r="O43" s="195" t="s">
        <v>3</v>
      </c>
      <c r="P43" s="195"/>
      <c r="Q43" s="195" t="str">
        <f>IFERROR(MONTH(AC43),"")</f>
        <v/>
      </c>
      <c r="R43" s="195"/>
      <c r="S43" s="195" t="s">
        <v>8</v>
      </c>
      <c r="T43" s="195"/>
      <c r="U43" s="195" t="str">
        <f>IFERROR(DAY(AC43),"")</f>
        <v/>
      </c>
      <c r="V43" s="195"/>
      <c r="W43" s="195" t="s">
        <v>4</v>
      </c>
      <c r="X43" s="195"/>
      <c r="Y43" s="102"/>
      <c r="Z43" s="156"/>
      <c r="AC43" s="208" t="str">
        <f>IFERROR(IF(K41&lt;=28,IF(K39&lt;&gt;"",AC37,AC26),IF(K28&gt;=28,AC24+27,AC35+27-K28)),"")</f>
        <v/>
      </c>
      <c r="AD43" s="208"/>
      <c r="AE43" s="208"/>
      <c r="AF43" s="208"/>
      <c r="AG43" s="208"/>
      <c r="AH43" s="208"/>
    </row>
    <row r="44" spans="2:34" ht="15" hidden="1" customHeight="1">
      <c r="B44" s="158"/>
      <c r="C44" s="102"/>
      <c r="D44" s="195"/>
      <c r="E44" s="195"/>
      <c r="F44" s="195"/>
      <c r="G44" s="195"/>
      <c r="H44" s="195"/>
      <c r="I44" s="195"/>
      <c r="J44" s="195"/>
      <c r="K44" s="195"/>
      <c r="L44" s="195"/>
      <c r="M44" s="195"/>
      <c r="N44" s="195"/>
      <c r="O44" s="195"/>
      <c r="P44" s="195"/>
      <c r="Q44" s="195"/>
      <c r="R44" s="195"/>
      <c r="S44" s="195"/>
      <c r="T44" s="195"/>
      <c r="U44" s="195"/>
      <c r="V44" s="195"/>
      <c r="W44" s="195"/>
      <c r="X44" s="195"/>
      <c r="Y44" s="102"/>
      <c r="Z44" s="156"/>
      <c r="AC44" s="208"/>
      <c r="AD44" s="208"/>
      <c r="AE44" s="208"/>
      <c r="AF44" s="208"/>
      <c r="AG44" s="208"/>
      <c r="AH44" s="208"/>
    </row>
    <row r="45" spans="2:34" ht="15" hidden="1" customHeight="1">
      <c r="B45" s="158"/>
      <c r="C45" s="102"/>
      <c r="D45" s="195" t="s">
        <v>298</v>
      </c>
      <c r="E45" s="195"/>
      <c r="F45" s="195"/>
      <c r="G45" s="195"/>
      <c r="H45" s="195"/>
      <c r="I45" s="195"/>
      <c r="J45" s="195"/>
      <c r="K45" s="195" t="str">
        <f>IFERROR(IF(AC43&lt;=AC26,NETWORKDAYS(AC24,AC43),NETWORKDAYS(AC24,AC26)+NETWORKDAYS(AC35,AC43)),"")</f>
        <v/>
      </c>
      <c r="L45" s="195"/>
      <c r="M45" s="195"/>
      <c r="N45" s="195"/>
      <c r="O45" s="195" t="s">
        <v>4</v>
      </c>
      <c r="P45" s="195"/>
      <c r="Q45" s="107"/>
      <c r="R45" s="107"/>
      <c r="S45" s="107"/>
      <c r="T45" s="107"/>
      <c r="U45" s="107"/>
      <c r="V45" s="107"/>
      <c r="W45" s="107"/>
      <c r="X45" s="107"/>
      <c r="Y45" s="159"/>
      <c r="Z45" s="156"/>
    </row>
    <row r="46" spans="2:34" ht="15" hidden="1" customHeight="1">
      <c r="B46" s="158"/>
      <c r="C46" s="102"/>
      <c r="D46" s="195"/>
      <c r="E46" s="195"/>
      <c r="F46" s="195"/>
      <c r="G46" s="195"/>
      <c r="H46" s="195"/>
      <c r="I46" s="195"/>
      <c r="J46" s="195"/>
      <c r="K46" s="195"/>
      <c r="L46" s="195"/>
      <c r="M46" s="195"/>
      <c r="N46" s="195"/>
      <c r="O46" s="195"/>
      <c r="P46" s="195"/>
      <c r="Q46" s="107"/>
      <c r="R46" s="107"/>
      <c r="S46" s="107"/>
      <c r="T46" s="107"/>
      <c r="U46" s="107"/>
      <c r="V46" s="107"/>
      <c r="W46" s="107"/>
      <c r="X46" s="107"/>
      <c r="Y46" s="159"/>
      <c r="Z46" s="156"/>
    </row>
    <row r="47" spans="2:34" ht="15" hidden="1" customHeight="1">
      <c r="B47" s="158"/>
      <c r="C47" s="102"/>
      <c r="D47" s="195" t="s">
        <v>302</v>
      </c>
      <c r="E47" s="195"/>
      <c r="F47" s="195"/>
      <c r="G47" s="195"/>
      <c r="H47" s="195"/>
      <c r="I47" s="195"/>
      <c r="J47" s="195"/>
      <c r="K47" s="210" t="e">
        <f>IF(Q10&lt;&gt;"",ROUND(Q10/22,-1),"")</f>
        <v>#N/A</v>
      </c>
      <c r="L47" s="210"/>
      <c r="M47" s="210"/>
      <c r="N47" s="210"/>
      <c r="O47" s="195" t="s">
        <v>1</v>
      </c>
      <c r="P47" s="195"/>
      <c r="Q47" s="107"/>
      <c r="R47" s="107"/>
      <c r="S47" s="107"/>
      <c r="T47" s="107"/>
      <c r="U47" s="107"/>
      <c r="V47" s="107"/>
      <c r="W47" s="107"/>
      <c r="X47" s="107"/>
      <c r="Y47" s="159"/>
      <c r="Z47" s="156"/>
    </row>
    <row r="48" spans="2:34" ht="15" hidden="1" customHeight="1">
      <c r="B48" s="158"/>
      <c r="C48" s="102"/>
      <c r="D48" s="195"/>
      <c r="E48" s="195"/>
      <c r="F48" s="195"/>
      <c r="G48" s="195"/>
      <c r="H48" s="195"/>
      <c r="I48" s="195"/>
      <c r="J48" s="195"/>
      <c r="K48" s="210"/>
      <c r="L48" s="210"/>
      <c r="M48" s="210"/>
      <c r="N48" s="210"/>
      <c r="O48" s="195"/>
      <c r="P48" s="195"/>
      <c r="Q48" s="107"/>
      <c r="R48" s="107"/>
      <c r="S48" s="107"/>
      <c r="T48" s="107"/>
      <c r="U48" s="107"/>
      <c r="V48" s="107"/>
      <c r="W48" s="107"/>
      <c r="X48" s="107"/>
      <c r="Y48" s="159"/>
      <c r="Z48" s="156"/>
    </row>
    <row r="49" spans="2:57" ht="15" hidden="1" customHeight="1">
      <c r="B49" s="158"/>
      <c r="C49" s="102"/>
      <c r="D49" s="195" t="s">
        <v>303</v>
      </c>
      <c r="E49" s="195"/>
      <c r="F49" s="195"/>
      <c r="G49" s="195"/>
      <c r="H49" s="195"/>
      <c r="I49" s="195"/>
      <c r="J49" s="195"/>
      <c r="K49" s="210" t="e">
        <f>IF(K47&lt;&gt;"",INT(K47*0.13),"")</f>
        <v>#N/A</v>
      </c>
      <c r="L49" s="210"/>
      <c r="M49" s="210"/>
      <c r="N49" s="210"/>
      <c r="O49" s="195" t="s">
        <v>1</v>
      </c>
      <c r="P49" s="195"/>
      <c r="Q49" s="192" t="s">
        <v>23</v>
      </c>
      <c r="R49" s="192"/>
      <c r="S49" s="192"/>
      <c r="T49" s="192"/>
      <c r="U49" s="192"/>
      <c r="V49" s="210">
        <v>2781</v>
      </c>
      <c r="W49" s="210"/>
      <c r="X49" s="210"/>
      <c r="Y49" s="194" t="s">
        <v>1</v>
      </c>
      <c r="Z49" s="209"/>
    </row>
    <row r="50" spans="2:57" ht="15" hidden="1" customHeight="1">
      <c r="B50" s="158"/>
      <c r="C50" s="102"/>
      <c r="D50" s="195"/>
      <c r="E50" s="195"/>
      <c r="F50" s="195"/>
      <c r="G50" s="195"/>
      <c r="H50" s="195"/>
      <c r="I50" s="195"/>
      <c r="J50" s="195"/>
      <c r="K50" s="210"/>
      <c r="L50" s="210"/>
      <c r="M50" s="210"/>
      <c r="N50" s="210"/>
      <c r="O50" s="195"/>
      <c r="P50" s="195"/>
      <c r="Q50" s="192"/>
      <c r="R50" s="192"/>
      <c r="S50" s="192"/>
      <c r="T50" s="192"/>
      <c r="U50" s="192"/>
      <c r="V50" s="210"/>
      <c r="W50" s="210"/>
      <c r="X50" s="210"/>
      <c r="Y50" s="194"/>
      <c r="Z50" s="209"/>
    </row>
    <row r="51" spans="2:57" ht="15" hidden="1" customHeight="1">
      <c r="B51" s="158"/>
      <c r="C51" s="102"/>
      <c r="D51" s="195" t="s">
        <v>30</v>
      </c>
      <c r="E51" s="195"/>
      <c r="F51" s="195"/>
      <c r="G51" s="195"/>
      <c r="H51" s="195"/>
      <c r="I51" s="195"/>
      <c r="J51" s="195"/>
      <c r="K51" s="210" t="e">
        <f>IF(AND(K49&lt;&gt;"",K45&lt;&gt;""),MIN(K49,V49)*K45,"")</f>
        <v>#N/A</v>
      </c>
      <c r="L51" s="210"/>
      <c r="M51" s="210"/>
      <c r="N51" s="210"/>
      <c r="O51" s="195" t="s">
        <v>1</v>
      </c>
      <c r="P51" s="195"/>
      <c r="Q51" s="107"/>
      <c r="R51" s="107"/>
      <c r="S51" s="107"/>
      <c r="T51" s="107"/>
      <c r="U51" s="107"/>
      <c r="V51" s="107"/>
      <c r="W51" s="107"/>
      <c r="X51" s="107"/>
      <c r="Y51" s="159"/>
      <c r="Z51" s="156"/>
    </row>
    <row r="52" spans="2:57" ht="15" hidden="1" customHeight="1" thickBot="1">
      <c r="B52" s="149"/>
      <c r="C52" s="150"/>
      <c r="D52" s="201"/>
      <c r="E52" s="201"/>
      <c r="F52" s="201"/>
      <c r="G52" s="201"/>
      <c r="H52" s="201"/>
      <c r="I52" s="201"/>
      <c r="J52" s="201"/>
      <c r="K52" s="211"/>
      <c r="L52" s="211"/>
      <c r="M52" s="211"/>
      <c r="N52" s="211"/>
      <c r="O52" s="201"/>
      <c r="P52" s="201"/>
      <c r="Q52" s="160"/>
      <c r="R52" s="160"/>
      <c r="S52" s="160"/>
      <c r="T52" s="160"/>
      <c r="U52" s="160"/>
      <c r="V52" s="160"/>
      <c r="W52" s="160"/>
      <c r="X52" s="160"/>
      <c r="Y52" s="161"/>
      <c r="Z52" s="162"/>
    </row>
    <row r="53" spans="2:57" ht="15" customHeight="1">
      <c r="B53" s="148"/>
      <c r="C53" s="148"/>
      <c r="D53" s="163"/>
      <c r="E53" s="163"/>
      <c r="F53" s="163"/>
      <c r="G53" s="163"/>
      <c r="H53" s="163"/>
      <c r="I53" s="163"/>
      <c r="J53" s="163"/>
      <c r="K53" s="164"/>
      <c r="L53" s="164"/>
      <c r="M53" s="164"/>
      <c r="N53" s="164"/>
      <c r="O53" s="163"/>
      <c r="P53" s="163"/>
      <c r="Q53" s="153"/>
      <c r="R53" s="153"/>
      <c r="S53" s="153"/>
      <c r="T53" s="153"/>
      <c r="U53" s="153"/>
      <c r="V53" s="153"/>
      <c r="W53" s="153"/>
      <c r="X53" s="153"/>
      <c r="Y53" s="165"/>
      <c r="Z53" s="148"/>
    </row>
    <row r="54" spans="2:57" ht="15" customHeight="1" thickBot="1">
      <c r="D54" s="141"/>
      <c r="E54" s="141"/>
      <c r="F54" s="141"/>
      <c r="G54" s="141"/>
      <c r="H54" s="141"/>
      <c r="I54" s="141"/>
      <c r="J54" s="141"/>
      <c r="K54" s="141"/>
      <c r="L54" s="141"/>
      <c r="M54" s="141"/>
      <c r="N54" s="141"/>
      <c r="O54" s="141"/>
      <c r="P54" s="141"/>
      <c r="Q54" s="141"/>
      <c r="R54" s="141"/>
      <c r="S54" s="141"/>
      <c r="T54" s="141"/>
      <c r="U54" s="141"/>
      <c r="V54" s="141"/>
      <c r="W54" s="141"/>
      <c r="X54" s="141"/>
      <c r="Y54" s="125"/>
    </row>
    <row r="55" spans="2:57" s="151" customFormat="1" ht="15" customHeight="1">
      <c r="B55" s="216" t="s">
        <v>345</v>
      </c>
      <c r="C55" s="217"/>
      <c r="D55" s="200" t="s">
        <v>304</v>
      </c>
      <c r="E55" s="200"/>
      <c r="F55" s="200"/>
      <c r="G55" s="200"/>
      <c r="H55" s="200"/>
      <c r="I55" s="200"/>
      <c r="J55" s="200"/>
      <c r="K55" s="207"/>
      <c r="L55" s="207"/>
      <c r="M55" s="207"/>
      <c r="N55" s="207"/>
      <c r="O55" s="207"/>
      <c r="P55" s="207"/>
      <c r="Q55" s="207"/>
      <c r="R55" s="207"/>
      <c r="S55" s="148"/>
      <c r="T55" s="148"/>
      <c r="U55" s="148"/>
      <c r="V55" s="148"/>
      <c r="W55" s="148"/>
      <c r="X55" s="148"/>
      <c r="Y55" s="148"/>
      <c r="Z55" s="154"/>
      <c r="AA55" s="2"/>
      <c r="AB55" s="2"/>
      <c r="AC55" s="2"/>
      <c r="AD55" s="2"/>
      <c r="AE55" s="2"/>
      <c r="AF55" s="2"/>
      <c r="AG55" s="2"/>
      <c r="AH55" s="2"/>
      <c r="AZ55" s="152"/>
      <c r="BA55" s="152"/>
      <c r="BB55" s="152"/>
      <c r="BC55" s="152"/>
      <c r="BD55" s="152"/>
      <c r="BE55" s="152"/>
    </row>
    <row r="56" spans="2:57" s="151" customFormat="1" ht="15" customHeight="1">
      <c r="B56" s="218"/>
      <c r="C56" s="219"/>
      <c r="D56" s="206"/>
      <c r="E56" s="206"/>
      <c r="F56" s="206"/>
      <c r="G56" s="206"/>
      <c r="H56" s="206"/>
      <c r="I56" s="206"/>
      <c r="J56" s="206"/>
      <c r="K56" s="196"/>
      <c r="L56" s="196"/>
      <c r="M56" s="196"/>
      <c r="N56" s="196"/>
      <c r="O56" s="196"/>
      <c r="P56" s="196"/>
      <c r="Q56" s="196"/>
      <c r="R56" s="196"/>
      <c r="S56" s="102"/>
      <c r="T56" s="102"/>
      <c r="U56" s="102"/>
      <c r="V56" s="102"/>
      <c r="W56" s="102"/>
      <c r="X56" s="102"/>
      <c r="Y56" s="102"/>
      <c r="Z56" s="156"/>
      <c r="AA56" s="2"/>
      <c r="AB56" s="2"/>
      <c r="AC56" s="2"/>
      <c r="AD56" s="2"/>
      <c r="AE56" s="2"/>
      <c r="AF56" s="2"/>
      <c r="AG56" s="2"/>
      <c r="AH56" s="2"/>
      <c r="AZ56" s="152"/>
      <c r="BA56" s="152"/>
      <c r="BB56" s="152"/>
      <c r="BC56" s="152"/>
      <c r="BD56" s="152"/>
      <c r="BE56" s="152"/>
    </row>
    <row r="57" spans="2:57" s="151" customFormat="1" ht="15" hidden="1" customHeight="1">
      <c r="B57" s="218"/>
      <c r="C57" s="219"/>
      <c r="D57" s="195" t="s">
        <v>175</v>
      </c>
      <c r="E57" s="195"/>
      <c r="F57" s="195"/>
      <c r="G57" s="195"/>
      <c r="H57" s="195"/>
      <c r="I57" s="195"/>
      <c r="J57" s="195"/>
      <c r="K57" s="195" t="s">
        <v>35</v>
      </c>
      <c r="L57" s="195"/>
      <c r="M57" s="195" t="str">
        <f>IFERROR(YEAR(AC57)-2018,"")</f>
        <v/>
      </c>
      <c r="N57" s="195"/>
      <c r="O57" s="195" t="s">
        <v>3</v>
      </c>
      <c r="P57" s="195"/>
      <c r="Q57" s="195" t="str">
        <f>IFERROR(MONTH(AC57),"")</f>
        <v/>
      </c>
      <c r="R57" s="195"/>
      <c r="S57" s="195" t="s">
        <v>8</v>
      </c>
      <c r="T57" s="195"/>
      <c r="U57" s="195" t="str">
        <f t="shared" ref="U57" si="4">IFERROR(DAY(AC57),"")</f>
        <v/>
      </c>
      <c r="V57" s="195"/>
      <c r="W57" s="195" t="s">
        <v>4</v>
      </c>
      <c r="X57" s="195"/>
      <c r="Y57" s="194" t="s">
        <v>14</v>
      </c>
      <c r="Z57" s="156"/>
      <c r="AA57" s="2"/>
      <c r="AB57" s="2"/>
      <c r="AC57" s="208" t="str">
        <f>IFERROR(IF(K55="取得する",AC6,""),"")</f>
        <v/>
      </c>
      <c r="AD57" s="208"/>
      <c r="AE57" s="208"/>
      <c r="AF57" s="208"/>
      <c r="AG57" s="208"/>
      <c r="AH57" s="208"/>
      <c r="AZ57" s="152"/>
      <c r="BA57" s="152"/>
      <c r="BB57" s="152"/>
      <c r="BC57" s="152"/>
      <c r="BD57" s="152"/>
      <c r="BE57" s="152"/>
    </row>
    <row r="58" spans="2:57" s="151" customFormat="1" ht="15" hidden="1" customHeight="1">
      <c r="B58" s="218"/>
      <c r="C58" s="219"/>
      <c r="D58" s="195"/>
      <c r="E58" s="195"/>
      <c r="F58" s="195"/>
      <c r="G58" s="195"/>
      <c r="H58" s="195"/>
      <c r="I58" s="195"/>
      <c r="J58" s="195"/>
      <c r="K58" s="195"/>
      <c r="L58" s="195"/>
      <c r="M58" s="195"/>
      <c r="N58" s="195"/>
      <c r="O58" s="195"/>
      <c r="P58" s="195"/>
      <c r="Q58" s="195"/>
      <c r="R58" s="195"/>
      <c r="S58" s="195"/>
      <c r="T58" s="195"/>
      <c r="U58" s="195"/>
      <c r="V58" s="195"/>
      <c r="W58" s="195"/>
      <c r="X58" s="195"/>
      <c r="Y58" s="194"/>
      <c r="Z58" s="156"/>
      <c r="AA58" s="2"/>
      <c r="AB58" s="2"/>
      <c r="AC58" s="208"/>
      <c r="AD58" s="208"/>
      <c r="AE58" s="208"/>
      <c r="AF58" s="208"/>
      <c r="AG58" s="208"/>
      <c r="AH58" s="208"/>
      <c r="AZ58" s="152"/>
      <c r="BA58" s="152"/>
      <c r="BB58" s="152"/>
      <c r="BC58" s="152"/>
      <c r="BD58" s="152"/>
      <c r="BE58" s="152"/>
    </row>
    <row r="59" spans="2:57" s="151" customFormat="1" ht="15" hidden="1" customHeight="1">
      <c r="B59" s="218"/>
      <c r="C59" s="219"/>
      <c r="D59" s="195"/>
      <c r="E59" s="195"/>
      <c r="F59" s="195"/>
      <c r="G59" s="195"/>
      <c r="H59" s="195"/>
      <c r="I59" s="195"/>
      <c r="J59" s="195"/>
      <c r="K59" s="195" t="s">
        <v>35</v>
      </c>
      <c r="L59" s="195"/>
      <c r="M59" s="195" t="str">
        <f>IFERROR(YEAR(AC59)-2018,"")</f>
        <v/>
      </c>
      <c r="N59" s="195"/>
      <c r="O59" s="195" t="s">
        <v>3</v>
      </c>
      <c r="P59" s="195"/>
      <c r="Q59" s="195" t="str">
        <f>IFERROR(MONTH(AC59),"")</f>
        <v/>
      </c>
      <c r="R59" s="195"/>
      <c r="S59" s="195" t="s">
        <v>8</v>
      </c>
      <c r="T59" s="195"/>
      <c r="U59" s="195" t="str">
        <f t="shared" ref="U59" si="5">IFERROR(DAY(AC59),"")</f>
        <v/>
      </c>
      <c r="V59" s="195"/>
      <c r="W59" s="195" t="s">
        <v>4</v>
      </c>
      <c r="X59" s="195"/>
      <c r="Y59" s="194" t="s">
        <v>293</v>
      </c>
      <c r="Z59" s="156"/>
      <c r="AA59" s="2"/>
      <c r="AB59" s="2"/>
      <c r="AC59" s="208" t="str">
        <f>IFERROR(IF(K55="取得する",AC6+56,""),"")</f>
        <v/>
      </c>
      <c r="AD59" s="208"/>
      <c r="AE59" s="208"/>
      <c r="AF59" s="208"/>
      <c r="AG59" s="208"/>
      <c r="AH59" s="208"/>
      <c r="AZ59" s="152"/>
      <c r="BA59" s="152"/>
      <c r="BB59" s="152"/>
      <c r="BC59" s="152"/>
      <c r="BD59" s="152"/>
      <c r="BE59" s="152"/>
    </row>
    <row r="60" spans="2:57" s="151" customFormat="1" ht="15" hidden="1" customHeight="1">
      <c r="B60" s="218"/>
      <c r="C60" s="219"/>
      <c r="D60" s="195"/>
      <c r="E60" s="195"/>
      <c r="F60" s="195"/>
      <c r="G60" s="195"/>
      <c r="H60" s="195"/>
      <c r="I60" s="195"/>
      <c r="J60" s="195"/>
      <c r="K60" s="195"/>
      <c r="L60" s="195"/>
      <c r="M60" s="195"/>
      <c r="N60" s="195"/>
      <c r="O60" s="195"/>
      <c r="P60" s="195"/>
      <c r="Q60" s="195"/>
      <c r="R60" s="195"/>
      <c r="S60" s="195"/>
      <c r="T60" s="195"/>
      <c r="U60" s="195"/>
      <c r="V60" s="195"/>
      <c r="W60" s="195"/>
      <c r="X60" s="195"/>
      <c r="Y60" s="194"/>
      <c r="Z60" s="156"/>
      <c r="AA60" s="2"/>
      <c r="AB60" s="2"/>
      <c r="AC60" s="208"/>
      <c r="AD60" s="208"/>
      <c r="AE60" s="208"/>
      <c r="AF60" s="208"/>
      <c r="AG60" s="208"/>
      <c r="AH60" s="208"/>
      <c r="AZ60" s="152"/>
      <c r="BA60" s="152"/>
      <c r="BB60" s="152"/>
      <c r="BC60" s="152"/>
      <c r="BD60" s="152"/>
      <c r="BE60" s="152"/>
    </row>
    <row r="61" spans="2:57" s="151" customFormat="1" ht="15" customHeight="1">
      <c r="B61" s="218"/>
      <c r="C61" s="219"/>
      <c r="D61" s="180" t="s">
        <v>347</v>
      </c>
      <c r="E61" s="181"/>
      <c r="F61" s="181"/>
      <c r="G61" s="181"/>
      <c r="H61" s="181"/>
      <c r="I61" s="181"/>
      <c r="J61" s="182"/>
      <c r="K61" s="195" t="s">
        <v>35</v>
      </c>
      <c r="L61" s="195"/>
      <c r="M61" s="196"/>
      <c r="N61" s="196"/>
      <c r="O61" s="195" t="s">
        <v>3</v>
      </c>
      <c r="P61" s="195"/>
      <c r="Q61" s="196"/>
      <c r="R61" s="196"/>
      <c r="S61" s="195" t="s">
        <v>8</v>
      </c>
      <c r="T61" s="195"/>
      <c r="U61" s="196"/>
      <c r="V61" s="196"/>
      <c r="W61" s="195" t="s">
        <v>4</v>
      </c>
      <c r="X61" s="195"/>
      <c r="Y61" s="194" t="s">
        <v>14</v>
      </c>
      <c r="Z61" s="156"/>
      <c r="AA61" s="2"/>
      <c r="AB61" s="2"/>
      <c r="AC61" s="208" t="str">
        <f>IF(AND(M61&lt;&gt;"",Q61&lt;&gt;"",U61&lt;&gt;""),DATE(IF(K61="令和",2018+M61,0),Q61,U61),"")</f>
        <v/>
      </c>
      <c r="AD61" s="208"/>
      <c r="AE61" s="208"/>
      <c r="AF61" s="208"/>
      <c r="AG61" s="208"/>
      <c r="AH61" s="208"/>
      <c r="AZ61" s="152"/>
      <c r="BA61" s="152"/>
      <c r="BB61" s="152"/>
      <c r="BC61" s="152"/>
      <c r="BD61" s="152"/>
      <c r="BE61" s="152"/>
    </row>
    <row r="62" spans="2:57" s="151" customFormat="1" ht="15" customHeight="1">
      <c r="B62" s="218"/>
      <c r="C62" s="219"/>
      <c r="D62" s="183"/>
      <c r="E62" s="184"/>
      <c r="F62" s="184"/>
      <c r="G62" s="184"/>
      <c r="H62" s="184"/>
      <c r="I62" s="184"/>
      <c r="J62" s="185"/>
      <c r="K62" s="195"/>
      <c r="L62" s="195"/>
      <c r="M62" s="196"/>
      <c r="N62" s="196"/>
      <c r="O62" s="195"/>
      <c r="P62" s="195"/>
      <c r="Q62" s="196"/>
      <c r="R62" s="196"/>
      <c r="S62" s="195"/>
      <c r="T62" s="195"/>
      <c r="U62" s="196"/>
      <c r="V62" s="196"/>
      <c r="W62" s="195"/>
      <c r="X62" s="195"/>
      <c r="Y62" s="194"/>
      <c r="Z62" s="156"/>
      <c r="AA62" s="2"/>
      <c r="AB62" s="2"/>
      <c r="AC62" s="208"/>
      <c r="AD62" s="208"/>
      <c r="AE62" s="208"/>
      <c r="AF62" s="208"/>
      <c r="AG62" s="208"/>
      <c r="AH62" s="208"/>
      <c r="AZ62" s="152"/>
      <c r="BA62" s="152"/>
      <c r="BB62" s="152"/>
      <c r="BC62" s="152"/>
      <c r="BD62" s="152"/>
      <c r="BE62" s="152"/>
    </row>
    <row r="63" spans="2:57" s="151" customFormat="1" ht="15" customHeight="1">
      <c r="B63" s="218"/>
      <c r="C63" s="219"/>
      <c r="D63" s="186" t="s">
        <v>348</v>
      </c>
      <c r="E63" s="187"/>
      <c r="F63" s="187"/>
      <c r="G63" s="187"/>
      <c r="H63" s="187"/>
      <c r="I63" s="187"/>
      <c r="J63" s="188"/>
      <c r="K63" s="195" t="s">
        <v>35</v>
      </c>
      <c r="L63" s="195"/>
      <c r="M63" s="196"/>
      <c r="N63" s="196"/>
      <c r="O63" s="195" t="s">
        <v>3</v>
      </c>
      <c r="P63" s="195"/>
      <c r="Q63" s="196"/>
      <c r="R63" s="196"/>
      <c r="S63" s="195" t="s">
        <v>8</v>
      </c>
      <c r="T63" s="195"/>
      <c r="U63" s="196"/>
      <c r="V63" s="196"/>
      <c r="W63" s="195" t="s">
        <v>4</v>
      </c>
      <c r="X63" s="195"/>
      <c r="Y63" s="194" t="s">
        <v>293</v>
      </c>
      <c r="Z63" s="156"/>
      <c r="AA63" s="2"/>
      <c r="AB63" s="2"/>
      <c r="AC63" s="208" t="str">
        <f>IF(AND(M63&lt;&gt;"",Q63&lt;&gt;"",U63&lt;&gt;""),DATE(IF(K63="令和",2018+M63,0),Q63,U63),"")</f>
        <v/>
      </c>
      <c r="AD63" s="208"/>
      <c r="AE63" s="208"/>
      <c r="AF63" s="208"/>
      <c r="AG63" s="208"/>
      <c r="AH63" s="208"/>
      <c r="AZ63" s="152"/>
      <c r="BA63" s="152"/>
      <c r="BB63" s="152"/>
      <c r="BC63" s="152"/>
      <c r="BD63" s="152"/>
      <c r="BE63" s="152"/>
    </row>
    <row r="64" spans="2:57" s="151" customFormat="1" ht="15" customHeight="1">
      <c r="B64" s="218"/>
      <c r="C64" s="219"/>
      <c r="D64" s="189"/>
      <c r="E64" s="190"/>
      <c r="F64" s="190"/>
      <c r="G64" s="190"/>
      <c r="H64" s="190"/>
      <c r="I64" s="190"/>
      <c r="J64" s="191"/>
      <c r="K64" s="195"/>
      <c r="L64" s="195"/>
      <c r="M64" s="196"/>
      <c r="N64" s="196"/>
      <c r="O64" s="195"/>
      <c r="P64" s="195"/>
      <c r="Q64" s="196"/>
      <c r="R64" s="196"/>
      <c r="S64" s="195"/>
      <c r="T64" s="195"/>
      <c r="U64" s="196"/>
      <c r="V64" s="196"/>
      <c r="W64" s="195"/>
      <c r="X64" s="195"/>
      <c r="Y64" s="194"/>
      <c r="Z64" s="156"/>
      <c r="AA64" s="2"/>
      <c r="AB64" s="2"/>
      <c r="AC64" s="208"/>
      <c r="AD64" s="208"/>
      <c r="AE64" s="208"/>
      <c r="AF64" s="208"/>
      <c r="AG64" s="208"/>
      <c r="AH64" s="208"/>
      <c r="AZ64" s="152"/>
      <c r="BA64" s="152"/>
      <c r="BB64" s="152"/>
      <c r="BC64" s="152"/>
      <c r="BD64" s="152"/>
      <c r="BE64" s="152"/>
    </row>
    <row r="65" spans="2:57" s="151" customFormat="1" ht="15" hidden="1" customHeight="1">
      <c r="B65" s="218"/>
      <c r="C65" s="219"/>
      <c r="D65" s="194" t="s">
        <v>295</v>
      </c>
      <c r="E65" s="195"/>
      <c r="F65" s="195"/>
      <c r="G65" s="195"/>
      <c r="H65" s="195"/>
      <c r="I65" s="195"/>
      <c r="J65" s="195"/>
      <c r="K65" s="195" t="s">
        <v>35</v>
      </c>
      <c r="L65" s="195"/>
      <c r="M65" s="195" t="str">
        <f>IFERROR(YEAR(AC65)-2018,"")</f>
        <v/>
      </c>
      <c r="N65" s="195"/>
      <c r="O65" s="195" t="s">
        <v>3</v>
      </c>
      <c r="P65" s="195"/>
      <c r="Q65" s="195" t="str">
        <f>IFERROR(MONTH(AC65),"")</f>
        <v/>
      </c>
      <c r="R65" s="195"/>
      <c r="S65" s="195" t="s">
        <v>8</v>
      </c>
      <c r="T65" s="195"/>
      <c r="U65" s="195" t="str">
        <f t="shared" ref="U65" si="6">IFERROR(DAY(AC65),"")</f>
        <v/>
      </c>
      <c r="V65" s="195"/>
      <c r="W65" s="195" t="s">
        <v>4</v>
      </c>
      <c r="X65" s="195"/>
      <c r="Y65" s="194" t="s">
        <v>14</v>
      </c>
      <c r="Z65" s="156"/>
      <c r="AA65" s="2"/>
      <c r="AB65" s="2"/>
      <c r="AC65" s="208" t="str">
        <f>IF(AND(AC57&lt;&gt;"",AC61&lt;&gt;""),MAX(AC57,AC61),"")</f>
        <v/>
      </c>
      <c r="AD65" s="208"/>
      <c r="AE65" s="208"/>
      <c r="AF65" s="208"/>
      <c r="AG65" s="208"/>
      <c r="AH65" s="208"/>
      <c r="AZ65" s="152"/>
      <c r="BA65" s="152"/>
      <c r="BB65" s="152"/>
      <c r="BC65" s="152"/>
      <c r="BD65" s="152"/>
      <c r="BE65" s="152"/>
    </row>
    <row r="66" spans="2:57" s="151" customFormat="1" ht="15" hidden="1" customHeight="1">
      <c r="B66" s="218"/>
      <c r="C66" s="219"/>
      <c r="D66" s="195"/>
      <c r="E66" s="195"/>
      <c r="F66" s="195"/>
      <c r="G66" s="195"/>
      <c r="H66" s="195"/>
      <c r="I66" s="195"/>
      <c r="J66" s="195"/>
      <c r="K66" s="195"/>
      <c r="L66" s="195"/>
      <c r="M66" s="195"/>
      <c r="N66" s="195"/>
      <c r="O66" s="195"/>
      <c r="P66" s="195"/>
      <c r="Q66" s="195"/>
      <c r="R66" s="195"/>
      <c r="S66" s="195"/>
      <c r="T66" s="195"/>
      <c r="U66" s="195"/>
      <c r="V66" s="195"/>
      <c r="W66" s="195"/>
      <c r="X66" s="195"/>
      <c r="Y66" s="194"/>
      <c r="Z66" s="156"/>
      <c r="AA66" s="2"/>
      <c r="AB66" s="2"/>
      <c r="AC66" s="208"/>
      <c r="AD66" s="208"/>
      <c r="AE66" s="208"/>
      <c r="AF66" s="208"/>
      <c r="AG66" s="208"/>
      <c r="AH66" s="208"/>
      <c r="AZ66" s="152"/>
      <c r="BA66" s="152"/>
      <c r="BB66" s="152"/>
      <c r="BC66" s="152"/>
      <c r="BD66" s="152"/>
      <c r="BE66" s="152"/>
    </row>
    <row r="67" spans="2:57" s="151" customFormat="1" ht="15" hidden="1" customHeight="1">
      <c r="B67" s="218"/>
      <c r="C67" s="219"/>
      <c r="D67" s="195"/>
      <c r="E67" s="195"/>
      <c r="F67" s="195"/>
      <c r="G67" s="195"/>
      <c r="H67" s="195"/>
      <c r="I67" s="195"/>
      <c r="J67" s="195"/>
      <c r="K67" s="195" t="s">
        <v>35</v>
      </c>
      <c r="L67" s="195"/>
      <c r="M67" s="195" t="str">
        <f>IFERROR(YEAR(AC67)-2018,"")</f>
        <v/>
      </c>
      <c r="N67" s="195"/>
      <c r="O67" s="195" t="s">
        <v>3</v>
      </c>
      <c r="P67" s="195"/>
      <c r="Q67" s="195" t="str">
        <f>IFERROR(MONTH(AC67),"")</f>
        <v/>
      </c>
      <c r="R67" s="195"/>
      <c r="S67" s="195" t="s">
        <v>8</v>
      </c>
      <c r="T67" s="195"/>
      <c r="U67" s="195" t="str">
        <f t="shared" ref="U67" si="7">IFERROR(DAY(AC67),"")</f>
        <v/>
      </c>
      <c r="V67" s="195"/>
      <c r="W67" s="195" t="s">
        <v>4</v>
      </c>
      <c r="X67" s="195"/>
      <c r="Y67" s="194" t="s">
        <v>293</v>
      </c>
      <c r="Z67" s="156"/>
      <c r="AA67" s="2"/>
      <c r="AB67" s="2"/>
      <c r="AC67" s="208" t="str">
        <f>IF(AND(AC59&lt;&gt;"",AC63&lt;&gt;""),MIN(AC59,AC63),"")</f>
        <v/>
      </c>
      <c r="AD67" s="208"/>
      <c r="AE67" s="208"/>
      <c r="AF67" s="208"/>
      <c r="AG67" s="208"/>
      <c r="AH67" s="208"/>
      <c r="AZ67" s="152"/>
      <c r="BA67" s="152"/>
      <c r="BB67" s="152"/>
      <c r="BC67" s="152"/>
      <c r="BD67" s="152"/>
      <c r="BE67" s="152"/>
    </row>
    <row r="68" spans="2:57" s="151" customFormat="1" ht="15" hidden="1" customHeight="1">
      <c r="B68" s="218"/>
      <c r="C68" s="219"/>
      <c r="D68" s="195"/>
      <c r="E68" s="195"/>
      <c r="F68" s="195"/>
      <c r="G68" s="195"/>
      <c r="H68" s="195"/>
      <c r="I68" s="195"/>
      <c r="J68" s="195"/>
      <c r="K68" s="195"/>
      <c r="L68" s="195"/>
      <c r="M68" s="195"/>
      <c r="N68" s="195"/>
      <c r="O68" s="195"/>
      <c r="P68" s="195"/>
      <c r="Q68" s="195"/>
      <c r="R68" s="195"/>
      <c r="S68" s="195"/>
      <c r="T68" s="195"/>
      <c r="U68" s="195"/>
      <c r="V68" s="195"/>
      <c r="W68" s="195"/>
      <c r="X68" s="195"/>
      <c r="Y68" s="194"/>
      <c r="Z68" s="156"/>
      <c r="AA68" s="2"/>
      <c r="AB68" s="2"/>
      <c r="AC68" s="208"/>
      <c r="AD68" s="208"/>
      <c r="AE68" s="208"/>
      <c r="AF68" s="208"/>
      <c r="AG68" s="208"/>
      <c r="AH68" s="208"/>
      <c r="AZ68" s="152"/>
      <c r="BA68" s="152"/>
      <c r="BB68" s="152"/>
      <c r="BC68" s="152"/>
      <c r="BD68" s="152"/>
      <c r="BE68" s="152"/>
    </row>
    <row r="69" spans="2:57" s="151" customFormat="1" ht="15" hidden="1" customHeight="1">
      <c r="B69" s="218"/>
      <c r="C69" s="219"/>
      <c r="D69" s="194" t="s">
        <v>297</v>
      </c>
      <c r="E69" s="195"/>
      <c r="F69" s="195"/>
      <c r="G69" s="195"/>
      <c r="H69" s="195"/>
      <c r="I69" s="195"/>
      <c r="J69" s="195"/>
      <c r="K69" s="195" t="str">
        <f>IFERROR(AC67-AC65+1,"")</f>
        <v/>
      </c>
      <c r="L69" s="195"/>
      <c r="M69" s="195"/>
      <c r="N69" s="195"/>
      <c r="O69" s="195" t="s">
        <v>4</v>
      </c>
      <c r="P69" s="195"/>
      <c r="Q69" s="142"/>
      <c r="R69" s="142"/>
      <c r="S69" s="142"/>
      <c r="T69" s="142"/>
      <c r="U69" s="142"/>
      <c r="V69" s="142"/>
      <c r="W69" s="142"/>
      <c r="X69" s="142"/>
      <c r="Y69" s="157"/>
      <c r="Z69" s="156"/>
      <c r="AA69" s="2"/>
      <c r="AB69" s="2"/>
      <c r="AC69" s="155"/>
      <c r="AD69" s="155"/>
      <c r="AE69" s="155"/>
      <c r="AF69" s="155"/>
      <c r="AG69" s="155"/>
      <c r="AH69" s="155"/>
      <c r="AZ69" s="152"/>
      <c r="BA69" s="152"/>
      <c r="BB69" s="152"/>
      <c r="BC69" s="152"/>
      <c r="BD69" s="152"/>
      <c r="BE69" s="152"/>
    </row>
    <row r="70" spans="2:57" s="151" customFormat="1" ht="15" hidden="1" customHeight="1">
      <c r="B70" s="218"/>
      <c r="C70" s="219"/>
      <c r="D70" s="195"/>
      <c r="E70" s="195"/>
      <c r="F70" s="195"/>
      <c r="G70" s="195"/>
      <c r="H70" s="195"/>
      <c r="I70" s="195"/>
      <c r="J70" s="195"/>
      <c r="K70" s="195"/>
      <c r="L70" s="195"/>
      <c r="M70" s="195"/>
      <c r="N70" s="195"/>
      <c r="O70" s="195"/>
      <c r="P70" s="195"/>
      <c r="Q70" s="142"/>
      <c r="R70" s="142"/>
      <c r="S70" s="142"/>
      <c r="T70" s="142"/>
      <c r="U70" s="142"/>
      <c r="V70" s="142"/>
      <c r="W70" s="142"/>
      <c r="X70" s="142"/>
      <c r="Y70" s="157"/>
      <c r="Z70" s="156"/>
      <c r="AA70" s="2"/>
      <c r="AB70" s="2"/>
      <c r="AC70" s="155"/>
      <c r="AD70" s="155"/>
      <c r="AE70" s="155"/>
      <c r="AF70" s="155"/>
      <c r="AG70" s="155"/>
      <c r="AH70" s="155"/>
      <c r="AZ70" s="152"/>
      <c r="BA70" s="152"/>
      <c r="BB70" s="152"/>
      <c r="BC70" s="152"/>
      <c r="BD70" s="152"/>
      <c r="BE70" s="152"/>
    </row>
    <row r="71" spans="2:57" s="151" customFormat="1" ht="15" customHeight="1">
      <c r="B71" s="218"/>
      <c r="C71" s="219"/>
      <c r="D71" s="213" t="s">
        <v>291</v>
      </c>
      <c r="E71" s="213"/>
      <c r="F71" s="213"/>
      <c r="G71" s="213"/>
      <c r="H71" s="213"/>
      <c r="I71" s="213"/>
      <c r="J71" s="213"/>
      <c r="K71" s="213"/>
      <c r="L71" s="213"/>
      <c r="M71" s="213"/>
      <c r="N71" s="213"/>
      <c r="O71" s="213"/>
      <c r="P71" s="213"/>
      <c r="Q71" s="213"/>
      <c r="R71" s="213"/>
      <c r="S71" s="213"/>
      <c r="T71" s="213"/>
      <c r="U71" s="102"/>
      <c r="V71" s="102"/>
      <c r="W71" s="102"/>
      <c r="X71" s="102"/>
      <c r="Y71" s="102"/>
      <c r="Z71" s="156"/>
      <c r="AA71" s="2"/>
      <c r="AB71" s="2"/>
      <c r="AC71" s="2"/>
      <c r="AD71" s="2"/>
      <c r="AE71" s="2"/>
      <c r="AF71" s="2"/>
      <c r="AG71" s="2"/>
      <c r="AH71" s="2"/>
      <c r="AZ71" s="152"/>
      <c r="BA71" s="152"/>
      <c r="BB71" s="152"/>
      <c r="BC71" s="152"/>
      <c r="BD71" s="152"/>
      <c r="BE71" s="152"/>
    </row>
    <row r="72" spans="2:57" s="151" customFormat="1" ht="15" customHeight="1">
      <c r="B72" s="218"/>
      <c r="C72" s="219"/>
      <c r="D72" s="195" t="s">
        <v>294</v>
      </c>
      <c r="E72" s="195"/>
      <c r="F72" s="195"/>
      <c r="G72" s="195"/>
      <c r="H72" s="195"/>
      <c r="I72" s="195"/>
      <c r="J72" s="195"/>
      <c r="K72" s="195" t="s">
        <v>35</v>
      </c>
      <c r="L72" s="195"/>
      <c r="M72" s="205"/>
      <c r="N72" s="205"/>
      <c r="O72" s="195" t="s">
        <v>3</v>
      </c>
      <c r="P72" s="195"/>
      <c r="Q72" s="205"/>
      <c r="R72" s="205"/>
      <c r="S72" s="195" t="s">
        <v>8</v>
      </c>
      <c r="T72" s="195"/>
      <c r="U72" s="205"/>
      <c r="V72" s="205"/>
      <c r="W72" s="195" t="s">
        <v>4</v>
      </c>
      <c r="X72" s="195"/>
      <c r="Y72" s="194" t="s">
        <v>14</v>
      </c>
      <c r="Z72" s="156"/>
      <c r="AA72" s="2"/>
      <c r="AB72" s="2"/>
      <c r="AC72" s="208" t="str">
        <f>IF(AND(M72&lt;&gt;"",Q72&lt;&gt;"",U72&lt;&gt;""),DATE(IF(K72="令和",2018+M72,0),Q72,U72),"")</f>
        <v/>
      </c>
      <c r="AD72" s="208"/>
      <c r="AE72" s="208"/>
      <c r="AF72" s="208"/>
      <c r="AG72" s="208"/>
      <c r="AH72" s="208"/>
      <c r="AZ72" s="152"/>
      <c r="BA72" s="152"/>
      <c r="BB72" s="152"/>
      <c r="BC72" s="152"/>
      <c r="BD72" s="152"/>
      <c r="BE72" s="152"/>
    </row>
    <row r="73" spans="2:57" s="151" customFormat="1" ht="15" customHeight="1">
      <c r="B73" s="218"/>
      <c r="C73" s="219"/>
      <c r="D73" s="195"/>
      <c r="E73" s="195"/>
      <c r="F73" s="195"/>
      <c r="G73" s="195"/>
      <c r="H73" s="195"/>
      <c r="I73" s="195"/>
      <c r="J73" s="195"/>
      <c r="K73" s="195"/>
      <c r="L73" s="195"/>
      <c r="M73" s="205"/>
      <c r="N73" s="205"/>
      <c r="O73" s="195"/>
      <c r="P73" s="195"/>
      <c r="Q73" s="205"/>
      <c r="R73" s="205"/>
      <c r="S73" s="195"/>
      <c r="T73" s="195"/>
      <c r="U73" s="205"/>
      <c r="V73" s="205"/>
      <c r="W73" s="195"/>
      <c r="X73" s="195"/>
      <c r="Y73" s="194"/>
      <c r="Z73" s="156"/>
      <c r="AA73" s="2"/>
      <c r="AB73" s="2"/>
      <c r="AC73" s="208"/>
      <c r="AD73" s="208"/>
      <c r="AE73" s="208"/>
      <c r="AF73" s="208"/>
      <c r="AG73" s="208"/>
      <c r="AH73" s="208"/>
      <c r="AZ73" s="152"/>
      <c r="BA73" s="152"/>
      <c r="BB73" s="152"/>
      <c r="BC73" s="152"/>
      <c r="BD73" s="152"/>
      <c r="BE73" s="152"/>
    </row>
    <row r="74" spans="2:57" s="151" customFormat="1" ht="15" customHeight="1">
      <c r="B74" s="218"/>
      <c r="C74" s="219"/>
      <c r="D74" s="195"/>
      <c r="E74" s="195"/>
      <c r="F74" s="195"/>
      <c r="G74" s="195"/>
      <c r="H74" s="195"/>
      <c r="I74" s="195"/>
      <c r="J74" s="195"/>
      <c r="K74" s="195" t="s">
        <v>35</v>
      </c>
      <c r="L74" s="195"/>
      <c r="M74" s="205"/>
      <c r="N74" s="205"/>
      <c r="O74" s="195" t="s">
        <v>3</v>
      </c>
      <c r="P74" s="195"/>
      <c r="Q74" s="205"/>
      <c r="R74" s="205"/>
      <c r="S74" s="195" t="s">
        <v>8</v>
      </c>
      <c r="T74" s="195"/>
      <c r="U74" s="205"/>
      <c r="V74" s="205"/>
      <c r="W74" s="195" t="s">
        <v>4</v>
      </c>
      <c r="X74" s="195"/>
      <c r="Y74" s="194" t="s">
        <v>293</v>
      </c>
      <c r="Z74" s="156"/>
      <c r="AA74" s="2"/>
      <c r="AB74" s="2"/>
      <c r="AC74" s="208" t="str">
        <f>IF(AND(M74&lt;&gt;"",Q74&lt;&gt;"",U74&lt;&gt;""),DATE(IF(K74="令和",2018+M74,0),Q74,U74),"")</f>
        <v/>
      </c>
      <c r="AD74" s="208"/>
      <c r="AE74" s="208"/>
      <c r="AF74" s="208"/>
      <c r="AG74" s="208"/>
      <c r="AH74" s="208"/>
      <c r="AZ74" s="152"/>
      <c r="BA74" s="152"/>
      <c r="BB74" s="152"/>
      <c r="BC74" s="152"/>
      <c r="BD74" s="152"/>
      <c r="BE74" s="152"/>
    </row>
    <row r="75" spans="2:57" s="151" customFormat="1" ht="15" customHeight="1">
      <c r="B75" s="218"/>
      <c r="C75" s="219"/>
      <c r="D75" s="195"/>
      <c r="E75" s="195"/>
      <c r="F75" s="195"/>
      <c r="G75" s="195"/>
      <c r="H75" s="195"/>
      <c r="I75" s="195"/>
      <c r="J75" s="195"/>
      <c r="K75" s="195"/>
      <c r="L75" s="195"/>
      <c r="M75" s="205"/>
      <c r="N75" s="205"/>
      <c r="O75" s="195"/>
      <c r="P75" s="195"/>
      <c r="Q75" s="205"/>
      <c r="R75" s="205"/>
      <c r="S75" s="195"/>
      <c r="T75" s="195"/>
      <c r="U75" s="205"/>
      <c r="V75" s="205"/>
      <c r="W75" s="195"/>
      <c r="X75" s="195"/>
      <c r="Y75" s="194"/>
      <c r="Z75" s="156"/>
      <c r="AA75" s="2"/>
      <c r="AB75" s="2"/>
      <c r="AC75" s="208"/>
      <c r="AD75" s="208"/>
      <c r="AE75" s="208"/>
      <c r="AF75" s="208"/>
      <c r="AG75" s="208"/>
      <c r="AH75" s="208"/>
      <c r="AZ75" s="152"/>
      <c r="BA75" s="152"/>
      <c r="BB75" s="152"/>
      <c r="BC75" s="152"/>
      <c r="BD75" s="152"/>
      <c r="BE75" s="152"/>
    </row>
    <row r="76" spans="2:57" s="151" customFormat="1" ht="15" hidden="1" customHeight="1">
      <c r="B76" s="218"/>
      <c r="C76" s="219"/>
      <c r="D76" s="194" t="s">
        <v>296</v>
      </c>
      <c r="E76" s="195"/>
      <c r="F76" s="195"/>
      <c r="G76" s="195"/>
      <c r="H76" s="195"/>
      <c r="I76" s="195"/>
      <c r="J76" s="195"/>
      <c r="K76" s="195" t="s">
        <v>35</v>
      </c>
      <c r="L76" s="195"/>
      <c r="M76" s="195" t="str">
        <f>IFERROR(YEAR(AC76)-2018,"")</f>
        <v/>
      </c>
      <c r="N76" s="195"/>
      <c r="O76" s="195" t="s">
        <v>3</v>
      </c>
      <c r="P76" s="195"/>
      <c r="Q76" s="195" t="str">
        <f>IFERROR(MONTH(AC76),"")</f>
        <v/>
      </c>
      <c r="R76" s="195"/>
      <c r="S76" s="195" t="s">
        <v>8</v>
      </c>
      <c r="T76" s="195"/>
      <c r="U76" s="195" t="str">
        <f t="shared" ref="U76" si="8">IFERROR(DAY(AC76),"")</f>
        <v/>
      </c>
      <c r="V76" s="195"/>
      <c r="W76" s="195" t="s">
        <v>4</v>
      </c>
      <c r="X76" s="195"/>
      <c r="Y76" s="194" t="s">
        <v>14</v>
      </c>
      <c r="Z76" s="156"/>
      <c r="AA76" s="2"/>
      <c r="AB76" s="2"/>
      <c r="AC76" s="208" t="str">
        <f>IF(AND(AC57&lt;&gt;"",AC72&lt;&gt;""),MAX(AC57,AC72),"")</f>
        <v/>
      </c>
      <c r="AD76" s="208"/>
      <c r="AE76" s="208"/>
      <c r="AF76" s="208"/>
      <c r="AG76" s="208"/>
      <c r="AH76" s="208"/>
      <c r="AZ76" s="152"/>
      <c r="BA76" s="152"/>
      <c r="BB76" s="152"/>
      <c r="BC76" s="152"/>
      <c r="BD76" s="152"/>
      <c r="BE76" s="152"/>
    </row>
    <row r="77" spans="2:57" s="151" customFormat="1" ht="15" hidden="1" customHeight="1">
      <c r="B77" s="218"/>
      <c r="C77" s="219"/>
      <c r="D77" s="195"/>
      <c r="E77" s="195"/>
      <c r="F77" s="195"/>
      <c r="G77" s="195"/>
      <c r="H77" s="195"/>
      <c r="I77" s="195"/>
      <c r="J77" s="195"/>
      <c r="K77" s="195"/>
      <c r="L77" s="195"/>
      <c r="M77" s="195"/>
      <c r="N77" s="195"/>
      <c r="O77" s="195"/>
      <c r="P77" s="195"/>
      <c r="Q77" s="195"/>
      <c r="R77" s="195"/>
      <c r="S77" s="195"/>
      <c r="T77" s="195"/>
      <c r="U77" s="195"/>
      <c r="V77" s="195"/>
      <c r="W77" s="195"/>
      <c r="X77" s="195"/>
      <c r="Y77" s="194"/>
      <c r="Z77" s="156"/>
      <c r="AA77" s="2"/>
      <c r="AB77" s="2"/>
      <c r="AC77" s="208"/>
      <c r="AD77" s="208"/>
      <c r="AE77" s="208"/>
      <c r="AF77" s="208"/>
      <c r="AG77" s="208"/>
      <c r="AH77" s="208"/>
      <c r="AZ77" s="152"/>
      <c r="BA77" s="152"/>
      <c r="BB77" s="152"/>
      <c r="BC77" s="152"/>
      <c r="BD77" s="152"/>
      <c r="BE77" s="152"/>
    </row>
    <row r="78" spans="2:57" s="151" customFormat="1" ht="15" hidden="1" customHeight="1">
      <c r="B78" s="218"/>
      <c r="C78" s="219"/>
      <c r="D78" s="195"/>
      <c r="E78" s="195"/>
      <c r="F78" s="195"/>
      <c r="G78" s="195"/>
      <c r="H78" s="195"/>
      <c r="I78" s="195"/>
      <c r="J78" s="195"/>
      <c r="K78" s="195" t="s">
        <v>35</v>
      </c>
      <c r="L78" s="195"/>
      <c r="M78" s="195" t="str">
        <f>IFERROR(YEAR(AC78)-2018,"")</f>
        <v/>
      </c>
      <c r="N78" s="195"/>
      <c r="O78" s="195" t="s">
        <v>3</v>
      </c>
      <c r="P78" s="195"/>
      <c r="Q78" s="195" t="str">
        <f>IFERROR(MONTH(AC78),"")</f>
        <v/>
      </c>
      <c r="R78" s="195"/>
      <c r="S78" s="195" t="s">
        <v>8</v>
      </c>
      <c r="T78" s="195"/>
      <c r="U78" s="195" t="str">
        <f t="shared" ref="U78" si="9">IFERROR(DAY(AC78),"")</f>
        <v/>
      </c>
      <c r="V78" s="195"/>
      <c r="W78" s="195" t="s">
        <v>4</v>
      </c>
      <c r="X78" s="195"/>
      <c r="Y78" s="194" t="s">
        <v>293</v>
      </c>
      <c r="Z78" s="156"/>
      <c r="AA78" s="2"/>
      <c r="AB78" s="2"/>
      <c r="AC78" s="208" t="str">
        <f>IF(AND(AC59&lt;&gt;"",AC74&lt;&gt;""),MIN(AC59,AC74),"")</f>
        <v/>
      </c>
      <c r="AD78" s="208"/>
      <c r="AE78" s="208"/>
      <c r="AF78" s="208"/>
      <c r="AG78" s="208"/>
      <c r="AH78" s="208"/>
      <c r="AZ78" s="152"/>
      <c r="BA78" s="152"/>
      <c r="BB78" s="152"/>
      <c r="BC78" s="152"/>
      <c r="BD78" s="152"/>
      <c r="BE78" s="152"/>
    </row>
    <row r="79" spans="2:57" s="151" customFormat="1" ht="15" hidden="1" customHeight="1">
      <c r="B79" s="218"/>
      <c r="C79" s="219"/>
      <c r="D79" s="195"/>
      <c r="E79" s="195"/>
      <c r="F79" s="195"/>
      <c r="G79" s="195"/>
      <c r="H79" s="195"/>
      <c r="I79" s="195"/>
      <c r="J79" s="195"/>
      <c r="K79" s="195"/>
      <c r="L79" s="195"/>
      <c r="M79" s="195"/>
      <c r="N79" s="195"/>
      <c r="O79" s="195"/>
      <c r="P79" s="195"/>
      <c r="Q79" s="195"/>
      <c r="R79" s="195"/>
      <c r="S79" s="195"/>
      <c r="T79" s="195"/>
      <c r="U79" s="195"/>
      <c r="V79" s="195"/>
      <c r="W79" s="195"/>
      <c r="X79" s="195"/>
      <c r="Y79" s="194"/>
      <c r="Z79" s="156"/>
      <c r="AA79" s="2"/>
      <c r="AB79" s="2"/>
      <c r="AC79" s="208"/>
      <c r="AD79" s="208"/>
      <c r="AE79" s="208"/>
      <c r="AF79" s="208"/>
      <c r="AG79" s="208"/>
      <c r="AH79" s="208"/>
      <c r="AZ79" s="152"/>
      <c r="BA79" s="152"/>
      <c r="BB79" s="152"/>
      <c r="BC79" s="152"/>
      <c r="BD79" s="152"/>
      <c r="BE79" s="152"/>
    </row>
    <row r="80" spans="2:57" s="151" customFormat="1" ht="15" hidden="1" customHeight="1">
      <c r="B80" s="218"/>
      <c r="C80" s="219"/>
      <c r="D80" s="194" t="s">
        <v>300</v>
      </c>
      <c r="E80" s="195"/>
      <c r="F80" s="195"/>
      <c r="G80" s="195"/>
      <c r="H80" s="195"/>
      <c r="I80" s="195"/>
      <c r="J80" s="195"/>
      <c r="K80" s="195">
        <f>IFERROR(AC78-AC76+1,0)</f>
        <v>0</v>
      </c>
      <c r="L80" s="195"/>
      <c r="M80" s="195"/>
      <c r="N80" s="195"/>
      <c r="O80" s="195" t="s">
        <v>4</v>
      </c>
      <c r="P80" s="195"/>
      <c r="Q80" s="142"/>
      <c r="R80" s="142"/>
      <c r="S80" s="166"/>
      <c r="T80" s="166"/>
      <c r="U80" s="166"/>
      <c r="V80" s="166"/>
      <c r="W80" s="166"/>
      <c r="X80" s="166"/>
      <c r="Y80" s="166"/>
      <c r="Z80" s="156"/>
      <c r="AA80" s="2"/>
      <c r="AB80" s="2"/>
      <c r="AC80" s="155"/>
      <c r="AD80" s="155"/>
      <c r="AE80" s="155"/>
      <c r="AF80" s="155"/>
      <c r="AG80" s="155"/>
      <c r="AH80" s="155"/>
      <c r="AZ80" s="152"/>
      <c r="BA80" s="152"/>
      <c r="BB80" s="152"/>
      <c r="BC80" s="152"/>
      <c r="BD80" s="152"/>
      <c r="BE80" s="152"/>
    </row>
    <row r="81" spans="2:57" s="151" customFormat="1" ht="15" hidden="1" customHeight="1">
      <c r="B81" s="218"/>
      <c r="C81" s="219"/>
      <c r="D81" s="195"/>
      <c r="E81" s="195"/>
      <c r="F81" s="195"/>
      <c r="G81" s="195"/>
      <c r="H81" s="195"/>
      <c r="I81" s="195"/>
      <c r="J81" s="195"/>
      <c r="K81" s="195"/>
      <c r="L81" s="195"/>
      <c r="M81" s="195"/>
      <c r="N81" s="195"/>
      <c r="O81" s="195"/>
      <c r="P81" s="195"/>
      <c r="Q81" s="142"/>
      <c r="R81" s="142"/>
      <c r="S81" s="166"/>
      <c r="T81" s="166"/>
      <c r="U81" s="166"/>
      <c r="V81" s="166"/>
      <c r="W81" s="166"/>
      <c r="X81" s="166"/>
      <c r="Y81" s="166"/>
      <c r="Z81" s="156"/>
      <c r="AA81" s="2"/>
      <c r="AB81" s="2"/>
      <c r="AC81" s="155"/>
      <c r="AD81" s="155"/>
      <c r="AE81" s="155"/>
      <c r="AF81" s="155"/>
      <c r="AG81" s="155"/>
      <c r="AH81" s="155"/>
      <c r="AZ81" s="152"/>
      <c r="BA81" s="152"/>
      <c r="BB81" s="152"/>
      <c r="BC81" s="152"/>
      <c r="BD81" s="152"/>
      <c r="BE81" s="152"/>
    </row>
    <row r="82" spans="2:57" s="151" customFormat="1" ht="15" customHeight="1">
      <c r="B82" s="218"/>
      <c r="C82" s="219"/>
      <c r="D82" s="194" t="s">
        <v>301</v>
      </c>
      <c r="E82" s="195"/>
      <c r="F82" s="195"/>
      <c r="G82" s="195"/>
      <c r="H82" s="195"/>
      <c r="I82" s="195"/>
      <c r="J82" s="195"/>
      <c r="K82" s="214" t="str">
        <f>IF(K69&lt;&gt;"",K69+K80,"")</f>
        <v/>
      </c>
      <c r="L82" s="214"/>
      <c r="M82" s="214"/>
      <c r="N82" s="214"/>
      <c r="O82" s="195" t="s">
        <v>4</v>
      </c>
      <c r="P82" s="195"/>
      <c r="Q82" s="142"/>
      <c r="R82" s="142"/>
      <c r="S82" s="215" t="str">
        <f>IF(K82&lt;14,"請求対象外","")</f>
        <v/>
      </c>
      <c r="T82" s="215"/>
      <c r="U82" s="215"/>
      <c r="V82" s="215"/>
      <c r="W82" s="215"/>
      <c r="X82" s="215"/>
      <c r="Y82" s="215"/>
      <c r="Z82" s="156"/>
      <c r="AA82" s="2"/>
      <c r="AB82" s="2"/>
      <c r="AC82" s="155"/>
      <c r="AD82" s="155"/>
      <c r="AE82" s="155"/>
      <c r="AF82" s="155"/>
      <c r="AG82" s="155"/>
      <c r="AH82" s="155"/>
      <c r="AZ82" s="152"/>
      <c r="BA82" s="152"/>
      <c r="BB82" s="152"/>
      <c r="BC82" s="152"/>
      <c r="BD82" s="152"/>
      <c r="BE82" s="152"/>
    </row>
    <row r="83" spans="2:57" s="151" customFormat="1" ht="15" customHeight="1">
      <c r="B83" s="218"/>
      <c r="C83" s="219"/>
      <c r="D83" s="195"/>
      <c r="E83" s="195"/>
      <c r="F83" s="195"/>
      <c r="G83" s="195"/>
      <c r="H83" s="195"/>
      <c r="I83" s="195"/>
      <c r="J83" s="195"/>
      <c r="K83" s="214"/>
      <c r="L83" s="214"/>
      <c r="M83" s="214"/>
      <c r="N83" s="214"/>
      <c r="O83" s="195"/>
      <c r="P83" s="195"/>
      <c r="Q83" s="142"/>
      <c r="R83" s="142"/>
      <c r="S83" s="215"/>
      <c r="T83" s="215"/>
      <c r="U83" s="215"/>
      <c r="V83" s="215"/>
      <c r="W83" s="215"/>
      <c r="X83" s="215"/>
      <c r="Y83" s="215"/>
      <c r="Z83" s="156"/>
      <c r="AA83" s="2"/>
      <c r="AB83" s="2"/>
      <c r="AC83" s="155"/>
      <c r="AD83" s="155"/>
      <c r="AE83" s="155"/>
      <c r="AF83" s="155"/>
      <c r="AG83" s="155"/>
      <c r="AH83" s="155"/>
      <c r="AZ83" s="152"/>
      <c r="BA83" s="152"/>
      <c r="BB83" s="152"/>
      <c r="BC83" s="152"/>
      <c r="BD83" s="152"/>
      <c r="BE83" s="152"/>
    </row>
    <row r="84" spans="2:57" s="151" customFormat="1" ht="15" customHeight="1">
      <c r="B84" s="218"/>
      <c r="C84" s="219"/>
      <c r="D84" s="194" t="s">
        <v>292</v>
      </c>
      <c r="E84" s="195"/>
      <c r="F84" s="195"/>
      <c r="G84" s="195"/>
      <c r="H84" s="195"/>
      <c r="I84" s="195"/>
      <c r="J84" s="195"/>
      <c r="K84" s="196"/>
      <c r="L84" s="196"/>
      <c r="M84" s="196"/>
      <c r="N84" s="102"/>
      <c r="O84" s="102"/>
      <c r="P84" s="102"/>
      <c r="Q84" s="102"/>
      <c r="R84" s="102"/>
      <c r="S84" s="102"/>
      <c r="T84" s="102"/>
      <c r="U84" s="102"/>
      <c r="V84" s="102"/>
      <c r="W84" s="102"/>
      <c r="X84" s="102"/>
      <c r="Y84" s="102"/>
      <c r="Z84" s="156"/>
      <c r="AA84" s="2"/>
      <c r="AB84" s="2"/>
      <c r="AC84" s="2"/>
      <c r="AD84" s="2"/>
      <c r="AE84" s="2"/>
      <c r="AF84" s="2"/>
      <c r="AG84" s="2"/>
      <c r="AH84" s="2"/>
      <c r="AZ84" s="152"/>
      <c r="BA84" s="152"/>
      <c r="BB84" s="152"/>
      <c r="BC84" s="152"/>
      <c r="BD84" s="152"/>
      <c r="BE84" s="152"/>
    </row>
    <row r="85" spans="2:57" s="151" customFormat="1" ht="15" customHeight="1">
      <c r="B85" s="218"/>
      <c r="C85" s="219"/>
      <c r="D85" s="195"/>
      <c r="E85" s="195"/>
      <c r="F85" s="195"/>
      <c r="G85" s="195"/>
      <c r="H85" s="195"/>
      <c r="I85" s="195"/>
      <c r="J85" s="195"/>
      <c r="K85" s="196"/>
      <c r="L85" s="196"/>
      <c r="M85" s="196"/>
      <c r="N85" s="102"/>
      <c r="O85" s="102"/>
      <c r="P85" s="102"/>
      <c r="Q85" s="102"/>
      <c r="R85" s="102"/>
      <c r="S85" s="102"/>
      <c r="T85" s="102"/>
      <c r="U85" s="102"/>
      <c r="V85" s="102"/>
      <c r="W85" s="102"/>
      <c r="X85" s="102"/>
      <c r="Y85" s="102"/>
      <c r="Z85" s="156"/>
      <c r="AA85" s="2"/>
      <c r="AB85" s="2"/>
      <c r="AC85" s="2"/>
      <c r="AD85" s="2"/>
      <c r="AE85" s="2"/>
      <c r="AF85" s="2"/>
      <c r="AG85" s="2"/>
      <c r="AH85" s="2"/>
      <c r="AZ85" s="152"/>
      <c r="BA85" s="152"/>
      <c r="BB85" s="152"/>
      <c r="BC85" s="152"/>
      <c r="BD85" s="152"/>
      <c r="BE85" s="152"/>
    </row>
    <row r="86" spans="2:57" s="151" customFormat="1" ht="15" customHeight="1">
      <c r="B86" s="158"/>
      <c r="C86" s="102"/>
      <c r="D86" s="176" t="s">
        <v>346</v>
      </c>
      <c r="E86" s="177"/>
      <c r="F86" s="177"/>
      <c r="G86" s="177"/>
      <c r="H86" s="177"/>
      <c r="I86" s="177"/>
      <c r="J86" s="177"/>
      <c r="K86" s="177"/>
      <c r="L86" s="177"/>
      <c r="M86" s="177"/>
      <c r="N86" s="177"/>
      <c r="O86" s="177"/>
      <c r="P86" s="177"/>
      <c r="Q86" s="177"/>
      <c r="R86" s="177"/>
      <c r="S86" s="177"/>
      <c r="T86" s="177"/>
      <c r="U86" s="177"/>
      <c r="V86" s="177"/>
      <c r="W86" s="177"/>
      <c r="X86" s="177"/>
      <c r="Y86" s="177"/>
      <c r="Z86" s="156"/>
      <c r="AA86" s="2"/>
      <c r="AB86" s="2"/>
      <c r="AC86" s="2"/>
      <c r="AD86" s="2"/>
      <c r="AE86" s="2"/>
      <c r="AF86" s="2"/>
      <c r="AG86" s="2"/>
      <c r="AH86" s="2"/>
      <c r="AZ86" s="152"/>
      <c r="BA86" s="152"/>
      <c r="BB86" s="152"/>
      <c r="BC86" s="152"/>
      <c r="BD86" s="152"/>
      <c r="BE86" s="152"/>
    </row>
    <row r="87" spans="2:57" s="151" customFormat="1" ht="15" customHeight="1">
      <c r="B87" s="158"/>
      <c r="C87" s="102"/>
      <c r="D87" s="176"/>
      <c r="E87" s="177"/>
      <c r="F87" s="177"/>
      <c r="G87" s="177"/>
      <c r="H87" s="177"/>
      <c r="I87" s="177"/>
      <c r="J87" s="177"/>
      <c r="K87" s="177"/>
      <c r="L87" s="177"/>
      <c r="M87" s="177"/>
      <c r="N87" s="177"/>
      <c r="O87" s="177"/>
      <c r="P87" s="177"/>
      <c r="Q87" s="177"/>
      <c r="R87" s="177"/>
      <c r="S87" s="177"/>
      <c r="T87" s="177"/>
      <c r="U87" s="177"/>
      <c r="V87" s="177"/>
      <c r="W87" s="177"/>
      <c r="X87" s="177"/>
      <c r="Y87" s="177"/>
      <c r="Z87" s="156"/>
      <c r="AA87" s="2"/>
      <c r="AB87" s="2"/>
      <c r="AC87" s="2"/>
      <c r="AD87" s="2"/>
      <c r="AE87" s="2"/>
      <c r="AF87" s="2"/>
      <c r="AG87" s="2"/>
      <c r="AH87" s="2"/>
      <c r="AZ87" s="152"/>
      <c r="BA87" s="152"/>
      <c r="BB87" s="152"/>
      <c r="BC87" s="152"/>
      <c r="BD87" s="152"/>
      <c r="BE87" s="152"/>
    </row>
    <row r="88" spans="2:57" s="151" customFormat="1" ht="15" customHeight="1">
      <c r="B88" s="158"/>
      <c r="C88" s="102"/>
      <c r="D88" s="176"/>
      <c r="E88" s="177"/>
      <c r="F88" s="177"/>
      <c r="G88" s="177"/>
      <c r="H88" s="177"/>
      <c r="I88" s="177"/>
      <c r="J88" s="177"/>
      <c r="K88" s="177"/>
      <c r="L88" s="177"/>
      <c r="M88" s="177"/>
      <c r="N88" s="177"/>
      <c r="O88" s="177"/>
      <c r="P88" s="177"/>
      <c r="Q88" s="177"/>
      <c r="R88" s="177"/>
      <c r="S88" s="177"/>
      <c r="T88" s="177"/>
      <c r="U88" s="177"/>
      <c r="V88" s="177"/>
      <c r="W88" s="177"/>
      <c r="X88" s="177"/>
      <c r="Y88" s="177"/>
      <c r="Z88" s="156"/>
      <c r="AA88" s="2"/>
      <c r="AB88" s="2"/>
      <c r="AC88" s="2"/>
      <c r="AD88" s="2"/>
      <c r="AE88" s="2"/>
      <c r="AF88" s="2"/>
      <c r="AG88" s="2"/>
      <c r="AH88" s="2"/>
      <c r="AZ88" s="152"/>
      <c r="BA88" s="152"/>
      <c r="BB88" s="152"/>
      <c r="BC88" s="152"/>
      <c r="BD88" s="152"/>
      <c r="BE88" s="152"/>
    </row>
    <row r="89" spans="2:57" s="151" customFormat="1" ht="15" customHeight="1">
      <c r="B89" s="158"/>
      <c r="C89" s="102"/>
      <c r="D89" s="176"/>
      <c r="E89" s="177"/>
      <c r="F89" s="177"/>
      <c r="G89" s="177"/>
      <c r="H89" s="177"/>
      <c r="I89" s="177"/>
      <c r="J89" s="177"/>
      <c r="K89" s="177"/>
      <c r="L89" s="177"/>
      <c r="M89" s="177"/>
      <c r="N89" s="177"/>
      <c r="O89" s="177"/>
      <c r="P89" s="177"/>
      <c r="Q89" s="177"/>
      <c r="R89" s="177"/>
      <c r="S89" s="177"/>
      <c r="T89" s="177"/>
      <c r="U89" s="177"/>
      <c r="V89" s="177"/>
      <c r="W89" s="177"/>
      <c r="X89" s="177"/>
      <c r="Y89" s="177"/>
      <c r="Z89" s="156"/>
      <c r="AA89" s="2"/>
      <c r="AB89" s="2"/>
      <c r="AC89" s="2"/>
      <c r="AD89" s="2"/>
      <c r="AE89" s="2"/>
      <c r="AF89" s="2"/>
      <c r="AG89" s="2"/>
      <c r="AH89" s="2"/>
      <c r="AZ89" s="152"/>
      <c r="BA89" s="152"/>
      <c r="BB89" s="152"/>
      <c r="BC89" s="152"/>
      <c r="BD89" s="152"/>
      <c r="BE89" s="152"/>
    </row>
    <row r="90" spans="2:57" s="151" customFormat="1" ht="15" customHeight="1">
      <c r="B90" s="158"/>
      <c r="C90" s="102"/>
      <c r="D90" s="176"/>
      <c r="E90" s="177"/>
      <c r="F90" s="177"/>
      <c r="G90" s="177"/>
      <c r="H90" s="177"/>
      <c r="I90" s="177"/>
      <c r="J90" s="177"/>
      <c r="K90" s="177"/>
      <c r="L90" s="177"/>
      <c r="M90" s="177"/>
      <c r="N90" s="177"/>
      <c r="O90" s="177"/>
      <c r="P90" s="177"/>
      <c r="Q90" s="177"/>
      <c r="R90" s="177"/>
      <c r="S90" s="177"/>
      <c r="T90" s="177"/>
      <c r="U90" s="177"/>
      <c r="V90" s="177"/>
      <c r="W90" s="177"/>
      <c r="X90" s="177"/>
      <c r="Y90" s="177"/>
      <c r="Z90" s="156"/>
      <c r="AA90" s="2"/>
      <c r="AB90" s="2"/>
      <c r="AC90" s="2"/>
      <c r="AD90" s="2"/>
      <c r="AE90" s="2"/>
      <c r="AF90" s="2"/>
      <c r="AG90" s="2"/>
      <c r="AH90" s="2"/>
      <c r="AZ90" s="152"/>
      <c r="BA90" s="152"/>
      <c r="BB90" s="152"/>
      <c r="BC90" s="152"/>
      <c r="BD90" s="152"/>
      <c r="BE90" s="152"/>
    </row>
    <row r="91" spans="2:57" s="151" customFormat="1" ht="15" customHeight="1">
      <c r="B91" s="158"/>
      <c r="C91" s="102"/>
      <c r="D91" s="176"/>
      <c r="E91" s="177"/>
      <c r="F91" s="177"/>
      <c r="G91" s="177"/>
      <c r="H91" s="177"/>
      <c r="I91" s="177"/>
      <c r="J91" s="177"/>
      <c r="K91" s="177"/>
      <c r="L91" s="177"/>
      <c r="M91" s="177"/>
      <c r="N91" s="177"/>
      <c r="O91" s="177"/>
      <c r="P91" s="177"/>
      <c r="Q91" s="177"/>
      <c r="R91" s="177"/>
      <c r="S91" s="177"/>
      <c r="T91" s="177"/>
      <c r="U91" s="177"/>
      <c r="V91" s="177"/>
      <c r="W91" s="177"/>
      <c r="X91" s="177"/>
      <c r="Y91" s="177"/>
      <c r="Z91" s="156"/>
      <c r="AA91" s="2"/>
      <c r="AB91" s="2"/>
      <c r="AC91" s="2"/>
      <c r="AD91" s="2"/>
      <c r="AE91" s="2"/>
      <c r="AF91" s="2"/>
      <c r="AG91" s="2"/>
      <c r="AH91" s="2"/>
      <c r="AZ91" s="152"/>
      <c r="BA91" s="152"/>
      <c r="BB91" s="152"/>
      <c r="BC91" s="152"/>
      <c r="BD91" s="152"/>
      <c r="BE91" s="152"/>
    </row>
    <row r="92" spans="2:57" s="151" customFormat="1" ht="15" customHeight="1">
      <c r="B92" s="158"/>
      <c r="C92" s="102"/>
      <c r="D92" s="176"/>
      <c r="E92" s="177"/>
      <c r="F92" s="177"/>
      <c r="G92" s="177"/>
      <c r="H92" s="177"/>
      <c r="I92" s="177"/>
      <c r="J92" s="177"/>
      <c r="K92" s="177"/>
      <c r="L92" s="177"/>
      <c r="M92" s="177"/>
      <c r="N92" s="177"/>
      <c r="O92" s="177"/>
      <c r="P92" s="177"/>
      <c r="Q92" s="177"/>
      <c r="R92" s="177"/>
      <c r="S92" s="177"/>
      <c r="T92" s="177"/>
      <c r="U92" s="177"/>
      <c r="V92" s="177"/>
      <c r="W92" s="177"/>
      <c r="X92" s="177"/>
      <c r="Y92" s="177"/>
      <c r="Z92" s="156"/>
      <c r="AA92" s="2"/>
      <c r="AB92" s="2"/>
      <c r="AC92" s="2"/>
      <c r="AD92" s="2"/>
      <c r="AE92" s="2"/>
      <c r="AF92" s="2"/>
      <c r="AG92" s="2"/>
      <c r="AH92" s="2"/>
      <c r="AZ92" s="152"/>
      <c r="BA92" s="152"/>
      <c r="BB92" s="152"/>
      <c r="BC92" s="152"/>
      <c r="BD92" s="152"/>
      <c r="BE92" s="152"/>
    </row>
    <row r="93" spans="2:57" s="151" customFormat="1" ht="15" customHeight="1">
      <c r="B93" s="158"/>
      <c r="C93" s="102"/>
      <c r="D93" s="176"/>
      <c r="E93" s="177"/>
      <c r="F93" s="177"/>
      <c r="G93" s="177"/>
      <c r="H93" s="177"/>
      <c r="I93" s="177"/>
      <c r="J93" s="177"/>
      <c r="K93" s="177"/>
      <c r="L93" s="177"/>
      <c r="M93" s="177"/>
      <c r="N93" s="177"/>
      <c r="O93" s="177"/>
      <c r="P93" s="177"/>
      <c r="Q93" s="177"/>
      <c r="R93" s="177"/>
      <c r="S93" s="177"/>
      <c r="T93" s="177"/>
      <c r="U93" s="177"/>
      <c r="V93" s="177"/>
      <c r="W93" s="177"/>
      <c r="X93" s="177"/>
      <c r="Y93" s="177"/>
      <c r="Z93" s="156"/>
      <c r="AA93" s="2"/>
      <c r="AB93" s="2"/>
      <c r="AC93" s="2"/>
      <c r="AD93" s="2"/>
      <c r="AE93" s="2"/>
      <c r="AF93" s="2"/>
      <c r="AG93" s="2"/>
      <c r="AH93" s="2"/>
      <c r="AZ93" s="152"/>
      <c r="BA93" s="152"/>
      <c r="BB93" s="152"/>
      <c r="BC93" s="152"/>
      <c r="BD93" s="152"/>
      <c r="BE93" s="152"/>
    </row>
    <row r="94" spans="2:57" s="151" customFormat="1" ht="15" customHeight="1" thickBot="1">
      <c r="B94" s="149"/>
      <c r="C94" s="150"/>
      <c r="D94" s="178"/>
      <c r="E94" s="179"/>
      <c r="F94" s="179"/>
      <c r="G94" s="179"/>
      <c r="H94" s="179"/>
      <c r="I94" s="179"/>
      <c r="J94" s="179"/>
      <c r="K94" s="179"/>
      <c r="L94" s="179"/>
      <c r="M94" s="179"/>
      <c r="N94" s="179"/>
      <c r="O94" s="179"/>
      <c r="P94" s="179"/>
      <c r="Q94" s="179"/>
      <c r="R94" s="179"/>
      <c r="S94" s="179"/>
      <c r="T94" s="179"/>
      <c r="U94" s="179"/>
      <c r="V94" s="179"/>
      <c r="W94" s="179"/>
      <c r="X94" s="179"/>
      <c r="Y94" s="179"/>
      <c r="Z94" s="162"/>
      <c r="AA94" s="2"/>
      <c r="AB94" s="2"/>
      <c r="AC94" s="2"/>
      <c r="AD94" s="2"/>
      <c r="AE94" s="2"/>
      <c r="AF94" s="2"/>
      <c r="AG94" s="2"/>
      <c r="AH94" s="2"/>
      <c r="AZ94" s="152"/>
      <c r="BA94" s="152"/>
      <c r="BB94" s="152"/>
      <c r="BC94" s="152"/>
      <c r="BD94" s="152"/>
      <c r="BE94" s="152"/>
    </row>
  </sheetData>
  <sheetProtection algorithmName="SHA-512" hashValue="R6wbPateTTW9BLaguoyBOUAY08gBoTmmMG56egZTHitP6vRvXKHRJsjAL4dUGXKUq/CoIiNoT7S0Lqed4PvKOw==" saltValue="PhpOuxZmPxc+H71RmDy9mQ==" spinCount="100000" sheet="1" objects="1" scenarios="1" selectLockedCells="1"/>
  <mergeCells count="273">
    <mergeCell ref="E2:J3"/>
    <mergeCell ref="L2:N3"/>
    <mergeCell ref="B2:D3"/>
    <mergeCell ref="O2:U3"/>
    <mergeCell ref="D47:J48"/>
    <mergeCell ref="K47:N48"/>
    <mergeCell ref="D49:J50"/>
    <mergeCell ref="K49:N50"/>
    <mergeCell ref="W43:X44"/>
    <mergeCell ref="S41:Y42"/>
    <mergeCell ref="U35:V36"/>
    <mergeCell ref="W35:X36"/>
    <mergeCell ref="Y35:Y36"/>
    <mergeCell ref="D20:J23"/>
    <mergeCell ref="M16:N17"/>
    <mergeCell ref="K16:L17"/>
    <mergeCell ref="D16:J19"/>
    <mergeCell ref="D10:J11"/>
    <mergeCell ref="U18:V19"/>
    <mergeCell ref="W18:X19"/>
    <mergeCell ref="O16:P17"/>
    <mergeCell ref="B10:C42"/>
    <mergeCell ref="D41:J42"/>
    <mergeCell ref="K41:N42"/>
    <mergeCell ref="D80:J81"/>
    <mergeCell ref="K80:N81"/>
    <mergeCell ref="O80:P81"/>
    <mergeCell ref="O51:P52"/>
    <mergeCell ref="O49:P50"/>
    <mergeCell ref="O47:P48"/>
    <mergeCell ref="O45:P46"/>
    <mergeCell ref="D76:J79"/>
    <mergeCell ref="K74:L75"/>
    <mergeCell ref="M74:N75"/>
    <mergeCell ref="O74:P75"/>
    <mergeCell ref="D51:J52"/>
    <mergeCell ref="D45:J46"/>
    <mergeCell ref="K67:L68"/>
    <mergeCell ref="M67:N68"/>
    <mergeCell ref="O67:P68"/>
    <mergeCell ref="D43:J44"/>
    <mergeCell ref="O43:P44"/>
    <mergeCell ref="K43:L44"/>
    <mergeCell ref="M43:N44"/>
    <mergeCell ref="Q43:R44"/>
    <mergeCell ref="S43:T44"/>
    <mergeCell ref="O41:P42"/>
    <mergeCell ref="M10:N11"/>
    <mergeCell ref="Q10:V11"/>
    <mergeCell ref="D39:J40"/>
    <mergeCell ref="K39:N40"/>
    <mergeCell ref="O39:P40"/>
    <mergeCell ref="D31:J34"/>
    <mergeCell ref="D24:J27"/>
    <mergeCell ref="K24:L25"/>
    <mergeCell ref="M24:N25"/>
    <mergeCell ref="O24:P25"/>
    <mergeCell ref="D30:T30"/>
    <mergeCell ref="D28:J29"/>
    <mergeCell ref="Q24:R25"/>
    <mergeCell ref="S24:T25"/>
    <mergeCell ref="U24:V25"/>
    <mergeCell ref="Q16:R17"/>
    <mergeCell ref="S16:T17"/>
    <mergeCell ref="D82:J83"/>
    <mergeCell ref="K82:N83"/>
    <mergeCell ref="O82:P83"/>
    <mergeCell ref="S82:Y83"/>
    <mergeCell ref="B55:C85"/>
    <mergeCell ref="Y57:Y58"/>
    <mergeCell ref="AC57:AH58"/>
    <mergeCell ref="K59:L60"/>
    <mergeCell ref="M59:N60"/>
    <mergeCell ref="O59:P60"/>
    <mergeCell ref="Q59:R60"/>
    <mergeCell ref="S59:T60"/>
    <mergeCell ref="U59:V60"/>
    <mergeCell ref="W59:X60"/>
    <mergeCell ref="Y59:Y60"/>
    <mergeCell ref="Y78:Y79"/>
    <mergeCell ref="AC78:AH79"/>
    <mergeCell ref="D57:J60"/>
    <mergeCell ref="K57:L58"/>
    <mergeCell ref="M57:N58"/>
    <mergeCell ref="O57:P58"/>
    <mergeCell ref="Q57:R58"/>
    <mergeCell ref="S57:T58"/>
    <mergeCell ref="U57:V58"/>
    <mergeCell ref="W76:X77"/>
    <mergeCell ref="Y76:Y77"/>
    <mergeCell ref="AC76:AH77"/>
    <mergeCell ref="K78:L79"/>
    <mergeCell ref="M78:N79"/>
    <mergeCell ref="O78:P79"/>
    <mergeCell ref="Q78:R79"/>
    <mergeCell ref="S78:T79"/>
    <mergeCell ref="U78:V79"/>
    <mergeCell ref="W78:X79"/>
    <mergeCell ref="K76:L77"/>
    <mergeCell ref="M76:N77"/>
    <mergeCell ref="O76:P77"/>
    <mergeCell ref="Q76:R77"/>
    <mergeCell ref="S76:T77"/>
    <mergeCell ref="U76:V77"/>
    <mergeCell ref="Q74:R75"/>
    <mergeCell ref="S74:T75"/>
    <mergeCell ref="U74:V75"/>
    <mergeCell ref="W67:X68"/>
    <mergeCell ref="Y67:Y68"/>
    <mergeCell ref="AC67:AH68"/>
    <mergeCell ref="D71:T71"/>
    <mergeCell ref="D72:J75"/>
    <mergeCell ref="K72:L73"/>
    <mergeCell ref="M72:N73"/>
    <mergeCell ref="O72:P73"/>
    <mergeCell ref="Q72:R73"/>
    <mergeCell ref="S72:T73"/>
    <mergeCell ref="D65:J68"/>
    <mergeCell ref="W74:X75"/>
    <mergeCell ref="Y74:Y75"/>
    <mergeCell ref="AC74:AH75"/>
    <mergeCell ref="U72:V73"/>
    <mergeCell ref="W72:X73"/>
    <mergeCell ref="Y72:Y73"/>
    <mergeCell ref="AC72:AH73"/>
    <mergeCell ref="D69:J70"/>
    <mergeCell ref="K69:N70"/>
    <mergeCell ref="O69:P70"/>
    <mergeCell ref="Q67:R68"/>
    <mergeCell ref="S67:T68"/>
    <mergeCell ref="U67:V68"/>
    <mergeCell ref="K65:L66"/>
    <mergeCell ref="M65:N66"/>
    <mergeCell ref="O65:P66"/>
    <mergeCell ref="Q65:R66"/>
    <mergeCell ref="S65:T66"/>
    <mergeCell ref="K28:N29"/>
    <mergeCell ref="O28:P29"/>
    <mergeCell ref="W37:X38"/>
    <mergeCell ref="Y37:Y38"/>
    <mergeCell ref="AC37:AH38"/>
    <mergeCell ref="U65:V66"/>
    <mergeCell ref="W65:X66"/>
    <mergeCell ref="Y65:Y66"/>
    <mergeCell ref="AC65:AH66"/>
    <mergeCell ref="W24:X25"/>
    <mergeCell ref="Y24:Y25"/>
    <mergeCell ref="AC6:AH7"/>
    <mergeCell ref="AC14:AH15"/>
    <mergeCell ref="AC16:AH17"/>
    <mergeCell ref="AC18:AH19"/>
    <mergeCell ref="AC20:AH21"/>
    <mergeCell ref="AC22:AH23"/>
    <mergeCell ref="AC31:AH32"/>
    <mergeCell ref="AC33:AH34"/>
    <mergeCell ref="Y20:Y21"/>
    <mergeCell ref="Y22:Y23"/>
    <mergeCell ref="Y31:Y32"/>
    <mergeCell ref="Y33:Y34"/>
    <mergeCell ref="Y16:Y17"/>
    <mergeCell ref="Y18:Y19"/>
    <mergeCell ref="AC24:AH25"/>
    <mergeCell ref="AC26:AH27"/>
    <mergeCell ref="Y26:Y27"/>
    <mergeCell ref="D35:J38"/>
    <mergeCell ref="K35:L36"/>
    <mergeCell ref="M35:N36"/>
    <mergeCell ref="O35:P36"/>
    <mergeCell ref="Q35:R36"/>
    <mergeCell ref="W57:X58"/>
    <mergeCell ref="AC59:AH60"/>
    <mergeCell ref="Y61:Y62"/>
    <mergeCell ref="Y63:Y64"/>
    <mergeCell ref="AC43:AH44"/>
    <mergeCell ref="Y49:Z50"/>
    <mergeCell ref="AC61:AH62"/>
    <mergeCell ref="AC63:AH64"/>
    <mergeCell ref="U43:V44"/>
    <mergeCell ref="K51:N52"/>
    <mergeCell ref="K45:N46"/>
    <mergeCell ref="Q49:U50"/>
    <mergeCell ref="V49:X50"/>
    <mergeCell ref="AC35:AH36"/>
    <mergeCell ref="K37:L38"/>
    <mergeCell ref="M37:N38"/>
    <mergeCell ref="O37:P38"/>
    <mergeCell ref="Q37:R38"/>
    <mergeCell ref="S37:T38"/>
    <mergeCell ref="U16:V17"/>
    <mergeCell ref="W16:X17"/>
    <mergeCell ref="K18:L19"/>
    <mergeCell ref="M18:N19"/>
    <mergeCell ref="O18:P19"/>
    <mergeCell ref="Q18:R19"/>
    <mergeCell ref="S18:T19"/>
    <mergeCell ref="S63:T64"/>
    <mergeCell ref="S35:T36"/>
    <mergeCell ref="M61:N62"/>
    <mergeCell ref="O61:P62"/>
    <mergeCell ref="Q61:R62"/>
    <mergeCell ref="S61:T62"/>
    <mergeCell ref="U61:V62"/>
    <mergeCell ref="W61:X62"/>
    <mergeCell ref="K55:R56"/>
    <mergeCell ref="K26:L27"/>
    <mergeCell ref="M26:N27"/>
    <mergeCell ref="O26:P27"/>
    <mergeCell ref="Q26:R27"/>
    <mergeCell ref="S26:T27"/>
    <mergeCell ref="U37:V38"/>
    <mergeCell ref="U26:V27"/>
    <mergeCell ref="W26:X27"/>
    <mergeCell ref="D84:J85"/>
    <mergeCell ref="K84:M85"/>
    <mergeCell ref="K61:L62"/>
    <mergeCell ref="U31:V32"/>
    <mergeCell ref="W31:X32"/>
    <mergeCell ref="K33:L34"/>
    <mergeCell ref="M33:N34"/>
    <mergeCell ref="O33:P34"/>
    <mergeCell ref="Q33:R34"/>
    <mergeCell ref="S33:T34"/>
    <mergeCell ref="U33:V34"/>
    <mergeCell ref="W33:X34"/>
    <mergeCell ref="K31:L32"/>
    <mergeCell ref="M31:N32"/>
    <mergeCell ref="O31:P32"/>
    <mergeCell ref="Q31:R32"/>
    <mergeCell ref="S31:T32"/>
    <mergeCell ref="U63:V64"/>
    <mergeCell ref="W63:X64"/>
    <mergeCell ref="K63:L64"/>
    <mergeCell ref="M63:N64"/>
    <mergeCell ref="O63:P64"/>
    <mergeCell ref="Q63:R64"/>
    <mergeCell ref="D55:J56"/>
    <mergeCell ref="K10:L11"/>
    <mergeCell ref="D6:J7"/>
    <mergeCell ref="S14:T15"/>
    <mergeCell ref="U14:V15"/>
    <mergeCell ref="W14:X15"/>
    <mergeCell ref="K6:L7"/>
    <mergeCell ref="M6:N7"/>
    <mergeCell ref="O6:P7"/>
    <mergeCell ref="Q6:R7"/>
    <mergeCell ref="S6:T7"/>
    <mergeCell ref="U6:V7"/>
    <mergeCell ref="W6:X7"/>
    <mergeCell ref="W10:X11"/>
    <mergeCell ref="D86:Y94"/>
    <mergeCell ref="D61:J62"/>
    <mergeCell ref="D63:J64"/>
    <mergeCell ref="D12:J13"/>
    <mergeCell ref="D14:J15"/>
    <mergeCell ref="K14:L15"/>
    <mergeCell ref="M14:N15"/>
    <mergeCell ref="O14:P15"/>
    <mergeCell ref="Q14:R15"/>
    <mergeCell ref="K12:R13"/>
    <mergeCell ref="S20:T21"/>
    <mergeCell ref="U20:V21"/>
    <mergeCell ref="W20:X21"/>
    <mergeCell ref="K22:L23"/>
    <mergeCell ref="M22:N23"/>
    <mergeCell ref="O22:P23"/>
    <mergeCell ref="Q22:R23"/>
    <mergeCell ref="S22:T23"/>
    <mergeCell ref="U22:V23"/>
    <mergeCell ref="W22:X23"/>
    <mergeCell ref="K20:L21"/>
    <mergeCell ref="M20:N21"/>
    <mergeCell ref="O20:P21"/>
    <mergeCell ref="Q20:R21"/>
  </mergeCells>
  <phoneticPr fontId="2"/>
  <conditionalFormatting sqref="M14:N15 Q14:R15 U14:V15">
    <cfRule type="notContainsBlanks" dxfId="26" priority="6">
      <formula>LEN(TRIM(M14))&gt;0</formula>
    </cfRule>
    <cfRule type="expression" dxfId="25" priority="7">
      <formula>$K$12="取得する"</formula>
    </cfRule>
  </conditionalFormatting>
  <conditionalFormatting sqref="M61:N64 Q61:R64 U61:V64">
    <cfRule type="notContainsBlanks" dxfId="24" priority="4">
      <formula>LEN(TRIM(M61))&gt;0</formula>
    </cfRule>
    <cfRule type="expression" dxfId="23" priority="5">
      <formula>$K$55="取得する"</formula>
    </cfRule>
  </conditionalFormatting>
  <conditionalFormatting sqref="K84:M85">
    <cfRule type="notContainsBlanks" dxfId="22" priority="2">
      <formula>LEN(TRIM(K84))&gt;0</formula>
    </cfRule>
    <cfRule type="expression" dxfId="21" priority="3">
      <formula>$K$55="取得しない"</formula>
    </cfRule>
  </conditionalFormatting>
  <conditionalFormatting sqref="K55:R56">
    <cfRule type="containsBlanks" dxfId="20" priority="1">
      <formula>LEN(TRIM(K55))=0</formula>
    </cfRule>
  </conditionalFormatting>
  <dataValidations count="2">
    <dataValidation type="list" allowBlank="1" showInputMessage="1" showErrorMessage="1" sqref="K12:R13 K55:R56" xr:uid="{D5C55A82-BEB6-4096-A2B3-FD3DB188C309}">
      <formula1>"取得する,取得しない"</formula1>
    </dataValidation>
    <dataValidation type="whole" allowBlank="1" showInputMessage="1" showErrorMessage="1" sqref="K84:M85" xr:uid="{B19F1C41-7D28-40A4-BEBD-845C268A1B61}">
      <formula1>1</formula1>
      <formula2>8</formula2>
    </dataValidation>
  </dataValidations>
  <pageMargins left="0.70866141732283472" right="0.70866141732283472" top="0.74803149606299213" bottom="0.74803149606299213" header="0.31496062992125984" footer="0.31496062992125984"/>
  <pageSetup paperSize="9" scale="88" orientation="portrait" r:id="rId1"/>
  <rowBreaks count="1" manualBreakCount="1">
    <brk id="53" max="3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D1C1-E1E7-4117-ACA2-8C6248ACF672}">
  <sheetPr>
    <tabColor rgb="FFFF0000"/>
    <pageSetUpPr fitToPage="1"/>
  </sheetPr>
  <dimension ref="A1:CP57"/>
  <sheetViews>
    <sheetView workbookViewId="0">
      <selection activeCell="M4" sqref="M4:AK5"/>
    </sheetView>
  </sheetViews>
  <sheetFormatPr defaultRowHeight="13.5"/>
  <cols>
    <col min="1" max="86" width="1.375" style="2" customWidth="1"/>
    <col min="87" max="87" width="1.375" style="2" hidden="1" customWidth="1"/>
    <col min="88" max="88" width="11.875" style="2" hidden="1" customWidth="1"/>
    <col min="89" max="89" width="10.5" style="2" hidden="1" customWidth="1"/>
    <col min="90" max="91" width="11.625" style="2" hidden="1" customWidth="1"/>
    <col min="92" max="92" width="4.5" style="2" hidden="1" customWidth="1"/>
    <col min="93" max="93" width="5.25" style="2" hidden="1" customWidth="1"/>
    <col min="94" max="94" width="1.375" style="2" hidden="1" customWidth="1"/>
    <col min="95" max="111" width="1.375" style="2" customWidth="1"/>
    <col min="112" max="112" width="10.5" style="2" bestFit="1" customWidth="1"/>
    <col min="113" max="113" width="9" style="2"/>
    <col min="114" max="114" width="9.5" style="2" bestFit="1" customWidth="1"/>
    <col min="115" max="115" width="10.5" style="2" bestFit="1" customWidth="1"/>
    <col min="116" max="16384" width="9" style="2"/>
  </cols>
  <sheetData>
    <row r="1" spans="1:92">
      <c r="A1" s="98"/>
      <c r="B1" s="98"/>
      <c r="C1" s="98"/>
      <c r="D1" s="98"/>
      <c r="E1" s="98"/>
      <c r="F1" s="98"/>
      <c r="G1" s="98"/>
      <c r="H1" s="98"/>
      <c r="I1" s="98"/>
      <c r="J1" s="98"/>
      <c r="K1" s="98"/>
      <c r="L1" s="98"/>
      <c r="M1" s="98"/>
      <c r="N1" s="98"/>
      <c r="O1" s="98"/>
      <c r="P1" s="98"/>
      <c r="Q1" s="98"/>
      <c r="R1" s="98"/>
      <c r="S1" s="98"/>
      <c r="T1" s="98"/>
      <c r="U1" s="98"/>
      <c r="V1" s="251" t="s">
        <v>106</v>
      </c>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3"/>
      <c r="BE1" s="253"/>
      <c r="BF1" s="253"/>
      <c r="BG1" s="253"/>
      <c r="BH1" s="253"/>
      <c r="BI1" s="253"/>
      <c r="BJ1" s="253"/>
      <c r="BK1" s="253"/>
      <c r="BL1" s="253"/>
      <c r="BM1" s="253"/>
      <c r="BN1" s="253"/>
      <c r="BO1" s="253"/>
      <c r="BP1" s="253"/>
      <c r="BQ1" s="253"/>
      <c r="BR1" s="253"/>
      <c r="BS1" s="253"/>
      <c r="BT1" s="253"/>
      <c r="BU1" s="253"/>
      <c r="BV1" s="253"/>
      <c r="BW1" s="253"/>
      <c r="BX1" s="253"/>
    </row>
    <row r="2" spans="1:92">
      <c r="A2" s="98"/>
      <c r="B2" s="98"/>
      <c r="C2" s="98"/>
      <c r="D2" s="98"/>
      <c r="E2" s="98"/>
      <c r="F2" s="98"/>
      <c r="G2" s="98"/>
      <c r="H2" s="98"/>
      <c r="I2" s="98"/>
      <c r="J2" s="98"/>
      <c r="K2" s="98"/>
      <c r="L2" s="98"/>
      <c r="M2" s="98"/>
      <c r="N2" s="98"/>
      <c r="O2" s="98"/>
      <c r="P2" s="98"/>
      <c r="Q2" s="98"/>
      <c r="R2" s="98"/>
      <c r="S2" s="98"/>
      <c r="T2" s="98"/>
      <c r="U2" s="98"/>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98"/>
      <c r="BE2" s="98"/>
      <c r="BF2" s="98"/>
      <c r="BG2" s="98"/>
      <c r="BH2" s="98"/>
      <c r="BI2" s="98"/>
      <c r="BJ2" s="98"/>
      <c r="BK2" s="98"/>
      <c r="BL2" s="98"/>
      <c r="BM2" s="98"/>
      <c r="BN2" s="98"/>
      <c r="BO2" s="98"/>
      <c r="BP2" s="98"/>
      <c r="BQ2" s="98"/>
      <c r="BR2" s="98"/>
      <c r="BS2" s="98"/>
      <c r="BT2" s="98"/>
      <c r="BU2" s="98"/>
      <c r="BV2" s="98"/>
      <c r="BW2" s="98"/>
      <c r="BX2" s="98"/>
      <c r="CJ2" s="2" t="s">
        <v>127</v>
      </c>
    </row>
    <row r="3" spans="1:92">
      <c r="A3" s="98"/>
      <c r="B3" s="98"/>
      <c r="C3" s="99"/>
      <c r="D3" s="99"/>
      <c r="E3" s="99"/>
      <c r="F3" s="99"/>
      <c r="G3" s="99"/>
      <c r="H3" s="99"/>
      <c r="I3" s="99"/>
      <c r="J3" s="99"/>
      <c r="K3" s="99"/>
      <c r="L3" s="99"/>
      <c r="M3" s="100"/>
      <c r="N3" s="100"/>
      <c r="O3" s="100"/>
      <c r="P3" s="100"/>
      <c r="Q3" s="100"/>
      <c r="R3" s="100"/>
      <c r="S3" s="100"/>
      <c r="T3" s="100"/>
      <c r="U3" s="100"/>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100"/>
      <c r="BE3" s="100"/>
      <c r="BF3" s="100"/>
      <c r="BG3" s="100"/>
      <c r="BH3" s="100"/>
      <c r="BI3" s="100"/>
      <c r="BJ3" s="100"/>
      <c r="BK3" s="100"/>
      <c r="BL3" s="100"/>
      <c r="BM3" s="100"/>
      <c r="BN3" s="100"/>
      <c r="BO3" s="100"/>
      <c r="BP3" s="100"/>
      <c r="BQ3" s="100"/>
      <c r="BR3" s="100"/>
      <c r="BS3" s="100"/>
      <c r="BT3" s="100"/>
      <c r="BU3" s="100"/>
      <c r="BV3" s="100"/>
      <c r="BW3" s="100"/>
      <c r="BX3" s="100"/>
      <c r="CJ3" s="2" t="s">
        <v>128</v>
      </c>
    </row>
    <row r="4" spans="1:92" ht="18" customHeight="1">
      <c r="A4" s="98"/>
      <c r="B4" s="254" t="s">
        <v>36</v>
      </c>
      <c r="C4" s="255"/>
      <c r="D4" s="255"/>
      <c r="E4" s="255"/>
      <c r="F4" s="255"/>
      <c r="G4" s="255"/>
      <c r="H4" s="255"/>
      <c r="I4" s="255"/>
      <c r="J4" s="255"/>
      <c r="K4" s="255"/>
      <c r="L4" s="256"/>
      <c r="M4" s="257" t="s">
        <v>126</v>
      </c>
      <c r="N4" s="258"/>
      <c r="O4" s="258"/>
      <c r="P4" s="258"/>
      <c r="Q4" s="258"/>
      <c r="R4" s="258"/>
      <c r="S4" s="258"/>
      <c r="T4" s="258"/>
      <c r="U4" s="258"/>
      <c r="V4" s="258"/>
      <c r="W4" s="258"/>
      <c r="X4" s="258"/>
      <c r="Y4" s="258"/>
      <c r="Z4" s="258"/>
      <c r="AA4" s="258"/>
      <c r="AB4" s="258"/>
      <c r="AC4" s="258"/>
      <c r="AD4" s="258"/>
      <c r="AE4" s="258"/>
      <c r="AF4" s="258"/>
      <c r="AG4" s="258"/>
      <c r="AH4" s="258"/>
      <c r="AI4" s="258"/>
      <c r="AJ4" s="258"/>
      <c r="AK4" s="259"/>
      <c r="AL4" s="254" t="s">
        <v>38</v>
      </c>
      <c r="AM4" s="255"/>
      <c r="AN4" s="255"/>
      <c r="AO4" s="255"/>
      <c r="AP4" s="255"/>
      <c r="AQ4" s="255"/>
      <c r="AR4" s="255"/>
      <c r="AS4" s="255"/>
      <c r="AT4" s="255"/>
      <c r="AU4" s="255"/>
      <c r="AV4" s="255"/>
      <c r="AW4" s="255"/>
      <c r="AX4" s="255"/>
      <c r="AY4" s="255"/>
      <c r="AZ4" s="256"/>
      <c r="BA4" s="213" t="s">
        <v>37</v>
      </c>
      <c r="BB4" s="213"/>
      <c r="BC4" s="213"/>
      <c r="BD4" s="213"/>
      <c r="BE4" s="213"/>
      <c r="BF4" s="213"/>
      <c r="BG4" s="213"/>
      <c r="BH4" s="213"/>
      <c r="BI4" s="213"/>
      <c r="BJ4" s="213"/>
      <c r="BK4" s="213"/>
      <c r="BL4" s="213"/>
      <c r="BM4" s="213"/>
      <c r="BN4" s="213"/>
      <c r="BO4" s="213"/>
      <c r="BP4" s="213"/>
      <c r="BQ4" s="213"/>
      <c r="BR4" s="213"/>
      <c r="BS4" s="213"/>
      <c r="BT4" s="213"/>
      <c r="BU4" s="213"/>
      <c r="BV4" s="213"/>
      <c r="BW4" s="213"/>
      <c r="BX4" s="263"/>
      <c r="CJ4" s="2" t="s">
        <v>129</v>
      </c>
    </row>
    <row r="5" spans="1:92" ht="18.75" customHeight="1">
      <c r="A5" s="101"/>
      <c r="B5" s="241"/>
      <c r="C5" s="242"/>
      <c r="D5" s="242"/>
      <c r="E5" s="242"/>
      <c r="F5" s="242"/>
      <c r="G5" s="242"/>
      <c r="H5" s="242"/>
      <c r="I5" s="242"/>
      <c r="J5" s="242"/>
      <c r="K5" s="242"/>
      <c r="L5" s="243"/>
      <c r="M5" s="260"/>
      <c r="N5" s="261"/>
      <c r="O5" s="261"/>
      <c r="P5" s="261"/>
      <c r="Q5" s="261"/>
      <c r="R5" s="261"/>
      <c r="S5" s="261"/>
      <c r="T5" s="261"/>
      <c r="U5" s="261"/>
      <c r="V5" s="261"/>
      <c r="W5" s="261"/>
      <c r="X5" s="261"/>
      <c r="Y5" s="261"/>
      <c r="Z5" s="261"/>
      <c r="AA5" s="261"/>
      <c r="AB5" s="261"/>
      <c r="AC5" s="261"/>
      <c r="AD5" s="261"/>
      <c r="AE5" s="261"/>
      <c r="AF5" s="261"/>
      <c r="AG5" s="261"/>
      <c r="AH5" s="261"/>
      <c r="AI5" s="261"/>
      <c r="AJ5" s="261"/>
      <c r="AK5" s="262"/>
      <c r="AL5" s="249" t="s">
        <v>60</v>
      </c>
      <c r="AM5" s="230"/>
      <c r="AN5" s="230"/>
      <c r="AO5" s="230"/>
      <c r="AP5" s="230"/>
      <c r="AQ5" s="230"/>
      <c r="AR5" s="230"/>
      <c r="AS5" s="230"/>
      <c r="AT5" s="230"/>
      <c r="AU5" s="230"/>
      <c r="AV5" s="230"/>
      <c r="AW5" s="230"/>
      <c r="AX5" s="230"/>
      <c r="AY5" s="230"/>
      <c r="AZ5" s="231"/>
      <c r="BA5" s="249" t="s">
        <v>39</v>
      </c>
      <c r="BB5" s="230"/>
      <c r="BC5" s="230"/>
      <c r="BD5" s="230"/>
      <c r="BE5" s="230"/>
      <c r="BF5" s="230"/>
      <c r="BG5" s="230"/>
      <c r="BH5" s="230"/>
      <c r="BI5" s="230"/>
      <c r="BJ5" s="230"/>
      <c r="BK5" s="230"/>
      <c r="BL5" s="230"/>
      <c r="BM5" s="230"/>
      <c r="BN5" s="230"/>
      <c r="BO5" s="230"/>
      <c r="BP5" s="230"/>
      <c r="BQ5" s="230"/>
      <c r="BR5" s="230"/>
      <c r="BS5" s="230"/>
      <c r="BT5" s="230"/>
      <c r="BU5" s="230"/>
      <c r="BV5" s="230"/>
      <c r="BW5" s="230"/>
      <c r="BX5" s="231"/>
    </row>
    <row r="6" spans="1:92" ht="26.25" customHeight="1">
      <c r="A6" s="101"/>
      <c r="B6" s="264" t="s">
        <v>107</v>
      </c>
      <c r="C6" s="213"/>
      <c r="D6" s="213"/>
      <c r="E6" s="213"/>
      <c r="F6" s="213"/>
      <c r="G6" s="213"/>
      <c r="H6" s="213"/>
      <c r="I6" s="213"/>
      <c r="J6" s="213"/>
      <c r="K6" s="213"/>
      <c r="L6" s="263"/>
      <c r="M6" s="265"/>
      <c r="N6" s="266"/>
      <c r="O6" s="266"/>
      <c r="P6" s="266"/>
      <c r="Q6" s="266"/>
      <c r="R6" s="266"/>
      <c r="S6" s="266"/>
      <c r="T6" s="266"/>
      <c r="U6" s="266"/>
      <c r="V6" s="266"/>
      <c r="W6" s="266"/>
      <c r="X6" s="266"/>
      <c r="Y6" s="266"/>
      <c r="Z6" s="266"/>
      <c r="AA6" s="266"/>
      <c r="AB6" s="266"/>
      <c r="AC6" s="266"/>
      <c r="AD6" s="266"/>
      <c r="AE6" s="266"/>
      <c r="AF6" s="266"/>
      <c r="AG6" s="266"/>
      <c r="AH6" s="266"/>
      <c r="AI6" s="266"/>
      <c r="AJ6" s="266"/>
      <c r="AK6" s="267"/>
      <c r="AL6" s="237"/>
      <c r="AM6" s="234"/>
      <c r="AN6" s="234"/>
      <c r="AO6" s="234"/>
      <c r="AP6" s="234"/>
      <c r="AQ6" s="234"/>
      <c r="AR6" s="234"/>
      <c r="AS6" s="234"/>
      <c r="AT6" s="234"/>
      <c r="AU6" s="234"/>
      <c r="AV6" s="234"/>
      <c r="AW6" s="234"/>
      <c r="AX6" s="234"/>
      <c r="AY6" s="234"/>
      <c r="AZ6" s="271"/>
      <c r="BA6" s="272"/>
      <c r="BB6" s="273"/>
      <c r="BC6" s="273"/>
      <c r="BD6" s="273"/>
      <c r="BE6" s="273"/>
      <c r="BF6" s="273"/>
      <c r="BG6" s="273"/>
      <c r="BH6" s="273"/>
      <c r="BI6" s="273"/>
      <c r="BJ6" s="273"/>
      <c r="BK6" s="273"/>
      <c r="BL6" s="273"/>
      <c r="BM6" s="273"/>
      <c r="BN6" s="273"/>
      <c r="BO6" s="273"/>
      <c r="BP6" s="273"/>
      <c r="BQ6" s="273"/>
      <c r="BR6" s="273"/>
      <c r="BS6" s="273"/>
      <c r="BT6" s="273"/>
      <c r="BU6" s="273"/>
      <c r="BV6" s="273"/>
      <c r="BW6" s="273"/>
      <c r="BX6" s="274"/>
      <c r="CJ6" s="2" t="s">
        <v>123</v>
      </c>
    </row>
    <row r="7" spans="1:92" ht="30" customHeight="1">
      <c r="A7" s="101"/>
      <c r="B7" s="241" t="s">
        <v>58</v>
      </c>
      <c r="C7" s="242"/>
      <c r="D7" s="242"/>
      <c r="E7" s="242"/>
      <c r="F7" s="242"/>
      <c r="G7" s="242"/>
      <c r="H7" s="242"/>
      <c r="I7" s="242"/>
      <c r="J7" s="242"/>
      <c r="K7" s="242"/>
      <c r="L7" s="243"/>
      <c r="M7" s="268"/>
      <c r="N7" s="269"/>
      <c r="O7" s="269"/>
      <c r="P7" s="269"/>
      <c r="Q7" s="269"/>
      <c r="R7" s="269"/>
      <c r="S7" s="269"/>
      <c r="T7" s="269"/>
      <c r="U7" s="269"/>
      <c r="V7" s="269"/>
      <c r="W7" s="269"/>
      <c r="X7" s="269"/>
      <c r="Y7" s="269"/>
      <c r="Z7" s="269"/>
      <c r="AA7" s="269"/>
      <c r="AB7" s="269"/>
      <c r="AC7" s="269"/>
      <c r="AD7" s="269"/>
      <c r="AE7" s="269"/>
      <c r="AF7" s="269"/>
      <c r="AG7" s="269"/>
      <c r="AH7" s="269"/>
      <c r="AI7" s="269"/>
      <c r="AJ7" s="269"/>
      <c r="AK7" s="270"/>
      <c r="AL7" s="237"/>
      <c r="AM7" s="234"/>
      <c r="AN7" s="235"/>
      <c r="AO7" s="233"/>
      <c r="AP7" s="234"/>
      <c r="AQ7" s="235"/>
      <c r="AR7" s="233"/>
      <c r="AS7" s="234"/>
      <c r="AT7" s="235"/>
      <c r="AU7" s="233"/>
      <c r="AV7" s="234"/>
      <c r="AW7" s="235"/>
      <c r="AX7" s="233"/>
      <c r="AY7" s="234"/>
      <c r="AZ7" s="271"/>
      <c r="BA7" s="237"/>
      <c r="BB7" s="234"/>
      <c r="BC7" s="235"/>
      <c r="BD7" s="233"/>
      <c r="BE7" s="234"/>
      <c r="BF7" s="235"/>
      <c r="BG7" s="233"/>
      <c r="BH7" s="234"/>
      <c r="BI7" s="235"/>
      <c r="BJ7" s="233"/>
      <c r="BK7" s="234"/>
      <c r="BL7" s="235"/>
      <c r="BM7" s="233"/>
      <c r="BN7" s="234"/>
      <c r="BO7" s="235"/>
      <c r="BP7" s="233"/>
      <c r="BQ7" s="234"/>
      <c r="BR7" s="235"/>
      <c r="BS7" s="233"/>
      <c r="BT7" s="234"/>
      <c r="BU7" s="235"/>
      <c r="BV7" s="233"/>
      <c r="BW7" s="234"/>
      <c r="BX7" s="271"/>
      <c r="CJ7" s="2" t="s">
        <v>124</v>
      </c>
    </row>
    <row r="8" spans="1:92" ht="30.75" customHeight="1">
      <c r="A8" s="101"/>
      <c r="B8" s="195" t="s">
        <v>34</v>
      </c>
      <c r="C8" s="195"/>
      <c r="D8" s="195"/>
      <c r="E8" s="195"/>
      <c r="F8" s="195"/>
      <c r="G8" s="195"/>
      <c r="H8" s="195"/>
      <c r="I8" s="195"/>
      <c r="J8" s="195"/>
      <c r="K8" s="195"/>
      <c r="L8" s="195"/>
      <c r="M8" s="275" t="s">
        <v>324</v>
      </c>
      <c r="N8" s="275"/>
      <c r="O8" s="275"/>
      <c r="P8" s="276"/>
      <c r="Q8" s="277"/>
      <c r="R8" s="277"/>
      <c r="S8" s="277"/>
      <c r="T8" s="278"/>
      <c r="U8" s="195" t="s">
        <v>3</v>
      </c>
      <c r="V8" s="195"/>
      <c r="W8" s="195"/>
      <c r="X8" s="276"/>
      <c r="Y8" s="277"/>
      <c r="Z8" s="277"/>
      <c r="AA8" s="277"/>
      <c r="AB8" s="278"/>
      <c r="AC8" s="195" t="s">
        <v>8</v>
      </c>
      <c r="AD8" s="195"/>
      <c r="AE8" s="195"/>
      <c r="AF8" s="276"/>
      <c r="AG8" s="277"/>
      <c r="AH8" s="277"/>
      <c r="AI8" s="277"/>
      <c r="AJ8" s="278"/>
      <c r="AK8" s="195" t="s">
        <v>4</v>
      </c>
      <c r="AL8" s="195"/>
      <c r="AM8" s="195"/>
      <c r="AN8" s="195" t="s">
        <v>6</v>
      </c>
      <c r="AO8" s="195"/>
      <c r="AP8" s="195"/>
      <c r="AQ8" s="195"/>
      <c r="AR8" s="195"/>
      <c r="AS8" s="195"/>
      <c r="AT8" s="195"/>
      <c r="AU8" s="195"/>
      <c r="AV8" s="195"/>
      <c r="AW8" s="195"/>
      <c r="AX8" s="238" t="s">
        <v>35</v>
      </c>
      <c r="AY8" s="239"/>
      <c r="AZ8" s="240"/>
      <c r="BA8" s="236" t="str">
        <f>IF(入力シート!M6&lt;&gt;"",入力シート!M6,"")</f>
        <v/>
      </c>
      <c r="BB8" s="236"/>
      <c r="BC8" s="236"/>
      <c r="BD8" s="236"/>
      <c r="BE8" s="236"/>
      <c r="BF8" s="206" t="s">
        <v>3</v>
      </c>
      <c r="BG8" s="206"/>
      <c r="BH8" s="206"/>
      <c r="BI8" s="236" t="str">
        <f>IF(入力シート!Q6&lt;&gt;"",入力シート!Q6,"")</f>
        <v/>
      </c>
      <c r="BJ8" s="236"/>
      <c r="BK8" s="236"/>
      <c r="BL8" s="236"/>
      <c r="BM8" s="236"/>
      <c r="BN8" s="206" t="s">
        <v>8</v>
      </c>
      <c r="BO8" s="206"/>
      <c r="BP8" s="206"/>
      <c r="BQ8" s="236" t="str">
        <f>IF(入力シート!U6&lt;&gt;"",入力シート!U6,"")</f>
        <v/>
      </c>
      <c r="BR8" s="236"/>
      <c r="BS8" s="236"/>
      <c r="BT8" s="236"/>
      <c r="BU8" s="236"/>
      <c r="BV8" s="206" t="s">
        <v>4</v>
      </c>
      <c r="BW8" s="206"/>
      <c r="BX8" s="206"/>
      <c r="CJ8" s="115" t="str">
        <f>入力シート!AC6</f>
        <v/>
      </c>
    </row>
    <row r="9" spans="1:92" ht="30.75" customHeight="1">
      <c r="A9" s="102"/>
      <c r="B9" s="241" t="s">
        <v>349</v>
      </c>
      <c r="C9" s="242"/>
      <c r="D9" s="242"/>
      <c r="E9" s="242"/>
      <c r="F9" s="242"/>
      <c r="G9" s="242"/>
      <c r="H9" s="242"/>
      <c r="I9" s="242"/>
      <c r="J9" s="242"/>
      <c r="K9" s="242"/>
      <c r="L9" s="242"/>
      <c r="M9" s="242"/>
      <c r="N9" s="242"/>
      <c r="O9" s="242"/>
      <c r="P9" s="242"/>
      <c r="Q9" s="242"/>
      <c r="R9" s="242"/>
      <c r="S9" s="242"/>
      <c r="T9" s="242"/>
      <c r="U9" s="242"/>
      <c r="V9" s="242"/>
      <c r="W9" s="281" t="str">
        <f>IF(入力シート!K12&lt;&gt;"",入力シート!K12,"未入力")</f>
        <v>未入力</v>
      </c>
      <c r="X9" s="282"/>
      <c r="Y9" s="282"/>
      <c r="Z9" s="282"/>
      <c r="AA9" s="282"/>
      <c r="AB9" s="282"/>
      <c r="AC9" s="282"/>
      <c r="AD9" s="282"/>
      <c r="AE9" s="283"/>
      <c r="AF9" s="229" t="s">
        <v>125</v>
      </c>
      <c r="AG9" s="284"/>
      <c r="AH9" s="284"/>
      <c r="AI9" s="284"/>
      <c r="AJ9" s="284"/>
      <c r="AK9" s="284"/>
      <c r="AL9" s="284"/>
      <c r="AM9" s="284"/>
      <c r="AN9" s="284"/>
      <c r="AO9" s="284"/>
      <c r="AP9" s="284"/>
      <c r="AQ9" s="284"/>
      <c r="AR9" s="284"/>
      <c r="AS9" s="284"/>
      <c r="AT9" s="284"/>
      <c r="AU9" s="284"/>
      <c r="AV9" s="284"/>
      <c r="AW9" s="285"/>
      <c r="AX9" s="238" t="s">
        <v>35</v>
      </c>
      <c r="AY9" s="239"/>
      <c r="AZ9" s="240"/>
      <c r="BA9" s="236" t="str">
        <f>IF(入力シート!M14&lt;&gt;"",入力シート!M14,"")</f>
        <v/>
      </c>
      <c r="BB9" s="236"/>
      <c r="BC9" s="236"/>
      <c r="BD9" s="236"/>
      <c r="BE9" s="236"/>
      <c r="BF9" s="206" t="s">
        <v>3</v>
      </c>
      <c r="BG9" s="206"/>
      <c r="BH9" s="206"/>
      <c r="BI9" s="236" t="str">
        <f>IF(入力シート!Q14&lt;&gt;"",入力シート!Q14,"")</f>
        <v/>
      </c>
      <c r="BJ9" s="236"/>
      <c r="BK9" s="236"/>
      <c r="BL9" s="236"/>
      <c r="BM9" s="236"/>
      <c r="BN9" s="206" t="s">
        <v>8</v>
      </c>
      <c r="BO9" s="206"/>
      <c r="BP9" s="206"/>
      <c r="BQ9" s="236" t="str">
        <f>IF(入力シート!U14&lt;&gt;"",入力シート!U14,"")</f>
        <v/>
      </c>
      <c r="BR9" s="236"/>
      <c r="BS9" s="236"/>
      <c r="BT9" s="236"/>
      <c r="BU9" s="236"/>
      <c r="BV9" s="206" t="s">
        <v>4</v>
      </c>
      <c r="BW9" s="206"/>
      <c r="BX9" s="206"/>
      <c r="CJ9" s="115" t="str">
        <f>入力シート!AC14</f>
        <v/>
      </c>
    </row>
    <row r="10" spans="1:92" ht="7.5" customHeight="1">
      <c r="A10" s="102"/>
      <c r="B10" s="254" t="s">
        <v>110</v>
      </c>
      <c r="C10" s="255"/>
      <c r="D10" s="255"/>
      <c r="E10" s="255"/>
      <c r="F10" s="255"/>
      <c r="G10" s="255"/>
      <c r="H10" s="255"/>
      <c r="I10" s="255"/>
      <c r="J10" s="255"/>
      <c r="K10" s="255"/>
      <c r="L10" s="255"/>
      <c r="M10" s="255"/>
      <c r="N10" s="255"/>
      <c r="O10" s="255"/>
      <c r="P10" s="255"/>
      <c r="Q10" s="255"/>
      <c r="R10" s="255"/>
      <c r="S10" s="255"/>
      <c r="T10" s="255"/>
      <c r="U10" s="255"/>
      <c r="V10" s="256"/>
      <c r="W10" s="103"/>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5"/>
    </row>
    <row r="11" spans="1:92" ht="24.75" customHeight="1">
      <c r="A11" s="102"/>
      <c r="B11" s="264"/>
      <c r="C11" s="213"/>
      <c r="D11" s="213"/>
      <c r="E11" s="213"/>
      <c r="F11" s="213"/>
      <c r="G11" s="213"/>
      <c r="H11" s="213"/>
      <c r="I11" s="213"/>
      <c r="J11" s="213"/>
      <c r="K11" s="213"/>
      <c r="L11" s="213"/>
      <c r="M11" s="213"/>
      <c r="N11" s="213"/>
      <c r="O11" s="213"/>
      <c r="P11" s="213"/>
      <c r="Q11" s="213"/>
      <c r="R11" s="213"/>
      <c r="S11" s="213"/>
      <c r="T11" s="213"/>
      <c r="U11" s="213"/>
      <c r="V11" s="263"/>
      <c r="W11" s="106"/>
      <c r="X11" s="102"/>
      <c r="Y11" s="102"/>
      <c r="Z11" s="102"/>
      <c r="AA11" s="102"/>
      <c r="AB11" s="102"/>
      <c r="AC11" s="102"/>
      <c r="AD11" s="102"/>
      <c r="AE11" s="102"/>
      <c r="AF11" s="102"/>
      <c r="AG11" s="102"/>
      <c r="AH11" s="107"/>
      <c r="AI11" s="107"/>
      <c r="AJ11" s="107"/>
      <c r="AK11" s="107"/>
      <c r="AL11" s="107"/>
      <c r="AM11" s="242" t="s">
        <v>33</v>
      </c>
      <c r="AN11" s="242"/>
      <c r="AO11" s="242"/>
      <c r="AP11" s="242"/>
      <c r="AQ11" s="242"/>
      <c r="AR11" s="279" t="str">
        <f>IF(入力シート!K10&lt;&gt;"",入力シート!K10,"")</f>
        <v/>
      </c>
      <c r="AS11" s="279"/>
      <c r="AT11" s="279"/>
      <c r="AU11" s="279"/>
      <c r="AV11" s="279"/>
      <c r="AW11" s="102"/>
      <c r="AX11" s="102"/>
      <c r="AY11" s="102"/>
      <c r="AZ11" s="102"/>
      <c r="BA11" s="280" t="str">
        <f>IF(AR11="","未入力",VLOOKUP(AR11,計算!A:B,2,FALSE))</f>
        <v>未入力</v>
      </c>
      <c r="BB11" s="280"/>
      <c r="BC11" s="280"/>
      <c r="BD11" s="280"/>
      <c r="BE11" s="280"/>
      <c r="BF11" s="280"/>
      <c r="BG11" s="280"/>
      <c r="BH11" s="280"/>
      <c r="BI11" s="280"/>
      <c r="BJ11" s="280"/>
      <c r="BK11" s="280"/>
      <c r="BL11" s="280"/>
      <c r="BM11" s="280"/>
      <c r="BN11" s="280"/>
      <c r="BO11" s="280"/>
      <c r="BP11" s="280"/>
      <c r="BQ11" s="242" t="s">
        <v>1</v>
      </c>
      <c r="BR11" s="242"/>
      <c r="BS11" s="242"/>
      <c r="BT11" s="102"/>
      <c r="BU11" s="102"/>
      <c r="BV11" s="102"/>
      <c r="BW11" s="102"/>
      <c r="BX11" s="101"/>
    </row>
    <row r="12" spans="1:92" ht="6" customHeight="1">
      <c r="A12" s="102"/>
      <c r="B12" s="241"/>
      <c r="C12" s="242"/>
      <c r="D12" s="242"/>
      <c r="E12" s="242"/>
      <c r="F12" s="242"/>
      <c r="G12" s="242"/>
      <c r="H12" s="242"/>
      <c r="I12" s="242"/>
      <c r="J12" s="242"/>
      <c r="K12" s="242"/>
      <c r="L12" s="242"/>
      <c r="M12" s="242"/>
      <c r="N12" s="242"/>
      <c r="O12" s="242"/>
      <c r="P12" s="242"/>
      <c r="Q12" s="242"/>
      <c r="R12" s="242"/>
      <c r="S12" s="242"/>
      <c r="T12" s="242"/>
      <c r="U12" s="242"/>
      <c r="V12" s="243"/>
      <c r="W12" s="108"/>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10"/>
      <c r="AZ12" s="110"/>
      <c r="BA12" s="109"/>
      <c r="BB12" s="109"/>
      <c r="BC12" s="109"/>
      <c r="BD12" s="109"/>
      <c r="BE12" s="109"/>
      <c r="BF12" s="109"/>
      <c r="BG12" s="109"/>
      <c r="BH12" s="109"/>
      <c r="BI12" s="109"/>
      <c r="BJ12" s="109"/>
      <c r="BK12" s="109"/>
      <c r="BL12" s="109"/>
      <c r="BM12" s="109"/>
      <c r="BN12" s="109"/>
      <c r="BO12" s="109"/>
      <c r="BP12" s="109"/>
      <c r="BQ12" s="110"/>
      <c r="BR12" s="110"/>
      <c r="BS12" s="110"/>
      <c r="BT12" s="110"/>
      <c r="BU12" s="110"/>
      <c r="BV12" s="110"/>
      <c r="BW12" s="110"/>
      <c r="BX12" s="111"/>
    </row>
    <row r="13" spans="1:92" ht="31.5" customHeight="1">
      <c r="A13" s="102"/>
      <c r="B13" s="241" t="s">
        <v>175</v>
      </c>
      <c r="C13" s="242"/>
      <c r="D13" s="242"/>
      <c r="E13" s="242"/>
      <c r="F13" s="242"/>
      <c r="G13" s="242"/>
      <c r="H13" s="242"/>
      <c r="I13" s="242"/>
      <c r="J13" s="242"/>
      <c r="K13" s="242"/>
      <c r="L13" s="242"/>
      <c r="M13" s="242"/>
      <c r="N13" s="242"/>
      <c r="O13" s="242"/>
      <c r="P13" s="242"/>
      <c r="Q13" s="242"/>
      <c r="R13" s="242"/>
      <c r="S13" s="242"/>
      <c r="T13" s="242"/>
      <c r="U13" s="242"/>
      <c r="V13" s="243"/>
      <c r="W13" s="244" t="s">
        <v>35</v>
      </c>
      <c r="X13" s="245"/>
      <c r="Y13" s="245"/>
      <c r="Z13" s="246" t="str">
        <f>IF(CJ8&lt;&gt;"",YEAR(CJ13)-2018,"")</f>
        <v/>
      </c>
      <c r="AA13" s="247"/>
      <c r="AB13" s="247"/>
      <c r="AC13" s="247"/>
      <c r="AD13" s="248"/>
      <c r="AE13" s="241" t="s">
        <v>3</v>
      </c>
      <c r="AF13" s="242"/>
      <c r="AG13" s="243"/>
      <c r="AH13" s="246" t="str">
        <f>IF(CJ8&lt;&gt;"",MONTH(CJ13),"")</f>
        <v/>
      </c>
      <c r="AI13" s="247"/>
      <c r="AJ13" s="247"/>
      <c r="AK13" s="247"/>
      <c r="AL13" s="248"/>
      <c r="AM13" s="249" t="s">
        <v>8</v>
      </c>
      <c r="AN13" s="230"/>
      <c r="AO13" s="231"/>
      <c r="AP13" s="250" t="str">
        <f>IF(CJ8&lt;&gt;"",DAY(CJ13),"")</f>
        <v/>
      </c>
      <c r="AQ13" s="250"/>
      <c r="AR13" s="250"/>
      <c r="AS13" s="250"/>
      <c r="AT13" s="250"/>
      <c r="AU13" s="229" t="s">
        <v>109</v>
      </c>
      <c r="AV13" s="230"/>
      <c r="AW13" s="231"/>
      <c r="AX13" s="194" t="s">
        <v>35</v>
      </c>
      <c r="AY13" s="194"/>
      <c r="AZ13" s="194"/>
      <c r="BA13" s="232" t="str">
        <f>IF(CJ8&lt;&gt;"",YEAR(CK13)-2018,"")</f>
        <v/>
      </c>
      <c r="BB13" s="232"/>
      <c r="BC13" s="232"/>
      <c r="BD13" s="232"/>
      <c r="BE13" s="232"/>
      <c r="BF13" s="195" t="s">
        <v>3</v>
      </c>
      <c r="BG13" s="195"/>
      <c r="BH13" s="195"/>
      <c r="BI13" s="232" t="str">
        <f>IF(CJ8&lt;&gt;"",MONTH(CK13),"")</f>
        <v/>
      </c>
      <c r="BJ13" s="232"/>
      <c r="BK13" s="232"/>
      <c r="BL13" s="232"/>
      <c r="BM13" s="232"/>
      <c r="BN13" s="195" t="s">
        <v>8</v>
      </c>
      <c r="BO13" s="195"/>
      <c r="BP13" s="195"/>
      <c r="BQ13" s="232" t="str">
        <f>IF(CJ8&lt;&gt;"",DAY(CK13),"")</f>
        <v/>
      </c>
      <c r="BR13" s="232"/>
      <c r="BS13" s="232"/>
      <c r="BT13" s="232"/>
      <c r="BU13" s="232"/>
      <c r="BV13" s="194" t="s">
        <v>108</v>
      </c>
      <c r="BW13" s="195"/>
      <c r="BX13" s="195"/>
      <c r="BY13" s="135"/>
      <c r="BZ13" s="135"/>
      <c r="CA13" s="135"/>
      <c r="CJ13" s="112" t="str">
        <f>入力シート!AC16</f>
        <v/>
      </c>
      <c r="CK13" s="112" t="str">
        <f>入力シート!AC18</f>
        <v/>
      </c>
    </row>
    <row r="14" spans="1:92" ht="31.5" customHeight="1">
      <c r="A14" s="102"/>
      <c r="B14" s="241" t="s">
        <v>305</v>
      </c>
      <c r="C14" s="242"/>
      <c r="D14" s="242"/>
      <c r="E14" s="242"/>
      <c r="F14" s="242"/>
      <c r="G14" s="242"/>
      <c r="H14" s="242"/>
      <c r="I14" s="242"/>
      <c r="J14" s="242"/>
      <c r="K14" s="242"/>
      <c r="L14" s="242"/>
      <c r="M14" s="242"/>
      <c r="N14" s="242"/>
      <c r="O14" s="242"/>
      <c r="P14" s="242"/>
      <c r="Q14" s="242"/>
      <c r="R14" s="242"/>
      <c r="S14" s="242"/>
      <c r="T14" s="242"/>
      <c r="U14" s="242"/>
      <c r="V14" s="243"/>
      <c r="W14" s="244" t="s">
        <v>35</v>
      </c>
      <c r="X14" s="245"/>
      <c r="Y14" s="245"/>
      <c r="Z14" s="246" t="str">
        <f>IF(CJ14&lt;&gt;"",YEAR(CJ14)-2018,"")</f>
        <v/>
      </c>
      <c r="AA14" s="247"/>
      <c r="AB14" s="247"/>
      <c r="AC14" s="247"/>
      <c r="AD14" s="248"/>
      <c r="AE14" s="241" t="s">
        <v>3</v>
      </c>
      <c r="AF14" s="242"/>
      <c r="AG14" s="243"/>
      <c r="AH14" s="246" t="str">
        <f>IF(CJ14&lt;&gt;"",MONTH(CJ14),"")</f>
        <v/>
      </c>
      <c r="AI14" s="247"/>
      <c r="AJ14" s="247"/>
      <c r="AK14" s="247"/>
      <c r="AL14" s="248"/>
      <c r="AM14" s="249" t="s">
        <v>8</v>
      </c>
      <c r="AN14" s="230"/>
      <c r="AO14" s="231"/>
      <c r="AP14" s="250" t="str">
        <f>IF(CJ14&lt;&gt;"",DAY(CJ14),"")</f>
        <v/>
      </c>
      <c r="AQ14" s="250"/>
      <c r="AR14" s="250"/>
      <c r="AS14" s="250"/>
      <c r="AT14" s="250"/>
      <c r="AU14" s="229" t="s">
        <v>109</v>
      </c>
      <c r="AV14" s="230"/>
      <c r="AW14" s="231"/>
      <c r="AX14" s="194" t="s">
        <v>35</v>
      </c>
      <c r="AY14" s="194"/>
      <c r="AZ14" s="194"/>
      <c r="BA14" s="232" t="str">
        <f>IF(CK14&lt;&gt;"",YEAR(CK14)-2018,"")</f>
        <v/>
      </c>
      <c r="BB14" s="232"/>
      <c r="BC14" s="232"/>
      <c r="BD14" s="232"/>
      <c r="BE14" s="232"/>
      <c r="BF14" s="195" t="s">
        <v>3</v>
      </c>
      <c r="BG14" s="195"/>
      <c r="BH14" s="195"/>
      <c r="BI14" s="232" t="str">
        <f>IF(CK14&lt;&gt;"",MONTH(CK14),"")</f>
        <v/>
      </c>
      <c r="BJ14" s="232"/>
      <c r="BK14" s="232"/>
      <c r="BL14" s="232"/>
      <c r="BM14" s="232"/>
      <c r="BN14" s="195" t="s">
        <v>8</v>
      </c>
      <c r="BO14" s="195"/>
      <c r="BP14" s="195"/>
      <c r="BQ14" s="232" t="str">
        <f>IF(CK14&lt;&gt;"",DAY(CK14),"")</f>
        <v/>
      </c>
      <c r="BR14" s="232"/>
      <c r="BS14" s="232"/>
      <c r="BT14" s="232"/>
      <c r="BU14" s="232"/>
      <c r="BV14" s="194" t="s">
        <v>108</v>
      </c>
      <c r="BW14" s="195"/>
      <c r="BX14" s="195"/>
      <c r="BY14" s="95"/>
      <c r="BZ14" s="95"/>
      <c r="CA14" s="95"/>
      <c r="CJ14" s="112" t="str">
        <f>入力シート!AC20</f>
        <v/>
      </c>
      <c r="CK14" s="112" t="str">
        <f>IF(入力シート!AC26&lt;&gt;"",MAX(入力シート!AC26,入力シート!AC37),"")</f>
        <v/>
      </c>
    </row>
    <row r="15" spans="1:92" ht="31.5" customHeight="1">
      <c r="A15" s="102"/>
      <c r="B15" s="113"/>
      <c r="C15" s="113"/>
      <c r="D15" s="113"/>
      <c r="E15" s="113"/>
      <c r="W15" s="286" t="s">
        <v>306</v>
      </c>
      <c r="X15" s="287"/>
      <c r="Y15" s="287"/>
      <c r="Z15" s="287"/>
      <c r="AA15" s="287"/>
      <c r="AB15" s="287"/>
      <c r="AC15" s="287"/>
      <c r="AD15" s="287"/>
      <c r="AE15" s="287"/>
      <c r="AF15" s="287"/>
      <c r="AG15" s="287"/>
      <c r="AH15" s="287"/>
      <c r="AI15" s="287"/>
      <c r="AJ15" s="287"/>
      <c r="AK15" s="287"/>
      <c r="AL15" s="287"/>
      <c r="AM15" s="287"/>
      <c r="AN15" s="287"/>
      <c r="AO15" s="288"/>
      <c r="AP15" s="289" t="str">
        <f>IF(入力シート!AC31&lt;&gt;"",入力シート!AC35-入力シート!AC26-1,"-")</f>
        <v>-</v>
      </c>
      <c r="AQ15" s="289"/>
      <c r="AR15" s="289"/>
      <c r="AS15" s="289"/>
      <c r="AT15" s="289"/>
      <c r="AU15" s="194" t="s">
        <v>4</v>
      </c>
      <c r="AV15" s="194"/>
      <c r="AW15" s="194"/>
      <c r="AX15" s="290" t="str">
        <f>IF(AND(M4&lt;&gt;"追加",BQ15&lt;14),"請求対象外","合計育児休業日数")</f>
        <v>合計育児休業日数</v>
      </c>
      <c r="AY15" s="290"/>
      <c r="AZ15" s="290"/>
      <c r="BA15" s="290"/>
      <c r="BB15" s="290"/>
      <c r="BC15" s="290"/>
      <c r="BD15" s="290"/>
      <c r="BE15" s="290"/>
      <c r="BF15" s="290"/>
      <c r="BG15" s="290"/>
      <c r="BH15" s="290"/>
      <c r="BI15" s="290"/>
      <c r="BJ15" s="290"/>
      <c r="BK15" s="290"/>
      <c r="BL15" s="290"/>
      <c r="BM15" s="290"/>
      <c r="BN15" s="290"/>
      <c r="BO15" s="290"/>
      <c r="BP15" s="290"/>
      <c r="BQ15" s="291" t="str">
        <f>入力シート!K41</f>
        <v/>
      </c>
      <c r="BR15" s="291"/>
      <c r="BS15" s="291"/>
      <c r="BT15" s="291"/>
      <c r="BU15" s="291"/>
      <c r="BV15" s="194" t="s">
        <v>111</v>
      </c>
      <c r="BW15" s="194"/>
      <c r="BX15" s="194"/>
      <c r="BY15" s="95"/>
      <c r="BZ15" s="95"/>
      <c r="CA15" s="95"/>
      <c r="CN15" s="114" t="e">
        <f>_xlfn.DAYS(CK14,CJ14)</f>
        <v>#VALUE!</v>
      </c>
    </row>
    <row r="16" spans="1:92" ht="9" customHeight="1">
      <c r="A16" s="102"/>
      <c r="BX16" s="102"/>
    </row>
    <row r="17" spans="1:92" ht="6.75" customHeight="1"/>
    <row r="18" spans="1:92" ht="21" customHeight="1">
      <c r="A18" s="101"/>
      <c r="B18" s="292" t="s">
        <v>134</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4"/>
    </row>
    <row r="19" spans="1:92" ht="7.5" customHeight="1">
      <c r="A19" s="101"/>
      <c r="B19" s="106"/>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1"/>
    </row>
    <row r="20" spans="1:92" ht="18.75" customHeight="1">
      <c r="B20" s="295" t="s">
        <v>130</v>
      </c>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7"/>
    </row>
    <row r="21" spans="1:92" ht="31.5" customHeight="1">
      <c r="B21" s="106"/>
      <c r="C21" s="102"/>
      <c r="D21" s="102"/>
      <c r="F21" s="229" t="s">
        <v>175</v>
      </c>
      <c r="G21" s="230"/>
      <c r="H21" s="230"/>
      <c r="I21" s="230"/>
      <c r="J21" s="230"/>
      <c r="K21" s="230"/>
      <c r="L21" s="230"/>
      <c r="M21" s="230"/>
      <c r="N21" s="230"/>
      <c r="O21" s="230"/>
      <c r="P21" s="230"/>
      <c r="Q21" s="230"/>
      <c r="R21" s="230"/>
      <c r="S21" s="230"/>
      <c r="T21" s="230"/>
      <c r="U21" s="230"/>
      <c r="V21" s="231"/>
      <c r="W21" s="229" t="s">
        <v>35</v>
      </c>
      <c r="X21" s="284"/>
      <c r="Y21" s="284"/>
      <c r="Z21" s="298" t="str">
        <f>IF(AND(AB26="",CJ21&lt;&gt;""),YEAR(CJ21)-2018,"")</f>
        <v/>
      </c>
      <c r="AA21" s="250"/>
      <c r="AB21" s="250"/>
      <c r="AC21" s="250"/>
      <c r="AD21" s="299"/>
      <c r="AE21" s="249" t="s">
        <v>3</v>
      </c>
      <c r="AF21" s="230"/>
      <c r="AG21" s="231"/>
      <c r="AH21" s="298" t="str">
        <f>IF(AND(AB26="",CJ21&lt;&gt;""),MONTH(CJ21),"")</f>
        <v/>
      </c>
      <c r="AI21" s="250"/>
      <c r="AJ21" s="250"/>
      <c r="AK21" s="250"/>
      <c r="AL21" s="299"/>
      <c r="AM21" s="249" t="s">
        <v>8</v>
      </c>
      <c r="AN21" s="230"/>
      <c r="AO21" s="231"/>
      <c r="AP21" s="250" t="str">
        <f>IF(AND(AB26="",CJ21&lt;&gt;""),DAY(CJ21),"")</f>
        <v/>
      </c>
      <c r="AQ21" s="250"/>
      <c r="AR21" s="250"/>
      <c r="AS21" s="250"/>
      <c r="AT21" s="250"/>
      <c r="AU21" s="229" t="s">
        <v>109</v>
      </c>
      <c r="AV21" s="230"/>
      <c r="AW21" s="231"/>
      <c r="AX21" s="194" t="s">
        <v>35</v>
      </c>
      <c r="AY21" s="194"/>
      <c r="AZ21" s="194"/>
      <c r="BA21" s="232" t="str">
        <f>IF(AND(AB26="",CK21&lt;&gt;""),YEAR(CK21)-2018,"")</f>
        <v/>
      </c>
      <c r="BB21" s="232"/>
      <c r="BC21" s="232"/>
      <c r="BD21" s="232"/>
      <c r="BE21" s="232"/>
      <c r="BF21" s="195" t="s">
        <v>3</v>
      </c>
      <c r="BG21" s="195"/>
      <c r="BH21" s="195"/>
      <c r="BI21" s="232" t="str">
        <f>IF(AND(AB26="",CK21&lt;&gt;""),MONTH(CK21),"")</f>
        <v/>
      </c>
      <c r="BJ21" s="232"/>
      <c r="BK21" s="232"/>
      <c r="BL21" s="232"/>
      <c r="BM21" s="232"/>
      <c r="BN21" s="195" t="s">
        <v>8</v>
      </c>
      <c r="BO21" s="195"/>
      <c r="BP21" s="195"/>
      <c r="BQ21" s="232" t="str">
        <f>IF(AND(AB26="",CK21&lt;&gt;""),DAY(CK21),"")</f>
        <v/>
      </c>
      <c r="BR21" s="232"/>
      <c r="BS21" s="232"/>
      <c r="BT21" s="232"/>
      <c r="BU21" s="232"/>
      <c r="BV21" s="194" t="s">
        <v>108</v>
      </c>
      <c r="BW21" s="195"/>
      <c r="BX21" s="195"/>
      <c r="CJ21" s="112" t="str">
        <f>入力シート!AC57</f>
        <v/>
      </c>
      <c r="CK21" s="112" t="str">
        <f>入力シート!AC59</f>
        <v/>
      </c>
    </row>
    <row r="22" spans="1:92" ht="31.5" customHeight="1">
      <c r="B22" s="106"/>
      <c r="C22" s="102"/>
      <c r="D22" s="102"/>
      <c r="F22" s="229" t="s">
        <v>309</v>
      </c>
      <c r="G22" s="230"/>
      <c r="H22" s="230"/>
      <c r="I22" s="230"/>
      <c r="J22" s="230"/>
      <c r="K22" s="230"/>
      <c r="L22" s="230"/>
      <c r="M22" s="230"/>
      <c r="N22" s="230"/>
      <c r="O22" s="230"/>
      <c r="P22" s="230"/>
      <c r="Q22" s="230"/>
      <c r="R22" s="230"/>
      <c r="S22" s="230"/>
      <c r="T22" s="230"/>
      <c r="U22" s="230"/>
      <c r="V22" s="231"/>
      <c r="W22" s="229" t="s">
        <v>35</v>
      </c>
      <c r="X22" s="284"/>
      <c r="Y22" s="285"/>
      <c r="Z22" s="298" t="str">
        <f>IFERROR(YEAR(CJ22)-2018,"-")</f>
        <v>-</v>
      </c>
      <c r="AA22" s="250"/>
      <c r="AB22" s="250"/>
      <c r="AC22" s="250"/>
      <c r="AD22" s="299"/>
      <c r="AE22" s="249" t="s">
        <v>3</v>
      </c>
      <c r="AF22" s="230"/>
      <c r="AG22" s="231"/>
      <c r="AH22" s="298" t="str">
        <f>IFERROR(MONTH(CJ22),"-")</f>
        <v>-</v>
      </c>
      <c r="AI22" s="250"/>
      <c r="AJ22" s="250"/>
      <c r="AK22" s="250"/>
      <c r="AL22" s="299"/>
      <c r="AM22" s="249" t="s">
        <v>8</v>
      </c>
      <c r="AN22" s="230"/>
      <c r="AO22" s="231"/>
      <c r="AP22" s="250" t="str">
        <f>IFERROR(DAY(CJ22),"-")</f>
        <v>-</v>
      </c>
      <c r="AQ22" s="250"/>
      <c r="AR22" s="250"/>
      <c r="AS22" s="250"/>
      <c r="AT22" s="250"/>
      <c r="AU22" s="229" t="s">
        <v>109</v>
      </c>
      <c r="AV22" s="230"/>
      <c r="AW22" s="231"/>
      <c r="AX22" s="194" t="s">
        <v>35</v>
      </c>
      <c r="AY22" s="194"/>
      <c r="AZ22" s="194"/>
      <c r="BA22" s="232" t="str">
        <f>IFERROR(YEAR(CK22)-2018,"-")</f>
        <v>-</v>
      </c>
      <c r="BB22" s="232"/>
      <c r="BC22" s="232"/>
      <c r="BD22" s="232"/>
      <c r="BE22" s="232"/>
      <c r="BF22" s="195" t="s">
        <v>3</v>
      </c>
      <c r="BG22" s="195"/>
      <c r="BH22" s="195"/>
      <c r="BI22" s="232" t="str">
        <f>IFERROR(MONTH(CK22),"-")</f>
        <v>-</v>
      </c>
      <c r="BJ22" s="232"/>
      <c r="BK22" s="232"/>
      <c r="BL22" s="232"/>
      <c r="BM22" s="232"/>
      <c r="BN22" s="195" t="s">
        <v>8</v>
      </c>
      <c r="BO22" s="195"/>
      <c r="BP22" s="195"/>
      <c r="BQ22" s="232" t="str">
        <f>IFERROR(DAY(CK22),"-")</f>
        <v>-</v>
      </c>
      <c r="BR22" s="232"/>
      <c r="BS22" s="232"/>
      <c r="BT22" s="232"/>
      <c r="BU22" s="232"/>
      <c r="BV22" s="194" t="s">
        <v>108</v>
      </c>
      <c r="BW22" s="195"/>
      <c r="BX22" s="195"/>
      <c r="CJ22" s="112" t="str">
        <f>IF(入力シート!AC61&lt;&gt;"",入力シート!AC65,"")</f>
        <v/>
      </c>
      <c r="CK22" s="112" t="str">
        <f>IF(入力シート!K55="取得する",MAX(入力シート!AC67,入力シート!AC78),"")</f>
        <v/>
      </c>
    </row>
    <row r="23" spans="1:92" ht="32.25" customHeight="1">
      <c r="B23" s="106"/>
      <c r="C23" s="113"/>
      <c r="D23" s="113"/>
      <c r="E23" s="113"/>
      <c r="F23" s="102"/>
      <c r="G23" s="102"/>
      <c r="H23" s="102"/>
      <c r="I23" s="102"/>
      <c r="J23" s="102"/>
      <c r="K23" s="102"/>
      <c r="L23" s="102"/>
      <c r="M23" s="102"/>
      <c r="N23" s="102"/>
      <c r="O23" s="102"/>
      <c r="P23" s="102"/>
      <c r="Q23" s="102"/>
      <c r="R23" s="102"/>
      <c r="S23" s="102"/>
      <c r="T23" s="102"/>
      <c r="U23" s="102"/>
      <c r="V23" s="102"/>
      <c r="W23" s="286" t="s">
        <v>306</v>
      </c>
      <c r="X23" s="287"/>
      <c r="Y23" s="287"/>
      <c r="Z23" s="287"/>
      <c r="AA23" s="287"/>
      <c r="AB23" s="287"/>
      <c r="AC23" s="287"/>
      <c r="AD23" s="287"/>
      <c r="AE23" s="287"/>
      <c r="AF23" s="287"/>
      <c r="AG23" s="287"/>
      <c r="AH23" s="287"/>
      <c r="AI23" s="287"/>
      <c r="AJ23" s="287"/>
      <c r="AK23" s="287"/>
      <c r="AL23" s="287"/>
      <c r="AM23" s="287"/>
      <c r="AN23" s="287"/>
      <c r="AO23" s="288"/>
      <c r="AP23" s="289" t="str">
        <f>IF(入力シート!K55="取得する",IF(入力シート!AC72&lt;&gt;"",入力シート!AC76-入力シート!AC67-1,"-"),"-")</f>
        <v>-</v>
      </c>
      <c r="AQ23" s="289"/>
      <c r="AR23" s="289"/>
      <c r="AS23" s="289"/>
      <c r="AT23" s="289"/>
      <c r="AU23" s="194" t="s">
        <v>4</v>
      </c>
      <c r="AV23" s="194"/>
      <c r="AW23" s="194"/>
      <c r="AX23" s="290" t="str">
        <f>IF(BQ23&lt;14,"請求対象外","合計育児休業日数")</f>
        <v>合計育児休業日数</v>
      </c>
      <c r="AY23" s="290"/>
      <c r="AZ23" s="290"/>
      <c r="BA23" s="290"/>
      <c r="BB23" s="290"/>
      <c r="BC23" s="290"/>
      <c r="BD23" s="290"/>
      <c r="BE23" s="290"/>
      <c r="BF23" s="290"/>
      <c r="BG23" s="290"/>
      <c r="BH23" s="290"/>
      <c r="BI23" s="290"/>
      <c r="BJ23" s="290"/>
      <c r="BK23" s="290"/>
      <c r="BL23" s="290"/>
      <c r="BM23" s="290"/>
      <c r="BN23" s="290"/>
      <c r="BO23" s="290"/>
      <c r="BP23" s="290"/>
      <c r="BQ23" s="291" t="str">
        <f>IF(入力シート!K55="取得する",入力シート!K82,"-")</f>
        <v>-</v>
      </c>
      <c r="BR23" s="291"/>
      <c r="BS23" s="291"/>
      <c r="BT23" s="291"/>
      <c r="BU23" s="291"/>
      <c r="BV23" s="194" t="s">
        <v>111</v>
      </c>
      <c r="BW23" s="194"/>
      <c r="BX23" s="194"/>
      <c r="CM23" s="115" t="e">
        <f>DATE(#REF!,$BI$22,$BQ$22)</f>
        <v>#REF!</v>
      </c>
      <c r="CN23" s="2" t="e">
        <f>_xlfn.DAYS(CM23,#REF!)</f>
        <v>#REF!</v>
      </c>
    </row>
    <row r="24" spans="1:92" ht="10.5" customHeight="1">
      <c r="B24" s="106"/>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1"/>
    </row>
    <row r="25" spans="1:92" ht="23.25" customHeight="1">
      <c r="B25" s="295" t="s">
        <v>131</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7"/>
    </row>
    <row r="26" spans="1:92" ht="33.75" customHeight="1">
      <c r="B26" s="106"/>
      <c r="C26" s="102"/>
      <c r="D26" s="102"/>
      <c r="E26" s="102"/>
      <c r="F26" s="300" t="s">
        <v>133</v>
      </c>
      <c r="G26" s="301"/>
      <c r="H26" s="301"/>
      <c r="I26" s="301"/>
      <c r="J26" s="301"/>
      <c r="K26" s="301"/>
      <c r="L26" s="301"/>
      <c r="M26" s="301"/>
      <c r="N26" s="301"/>
      <c r="O26" s="301"/>
      <c r="P26" s="301"/>
      <c r="Q26" s="301"/>
      <c r="R26" s="301"/>
      <c r="S26" s="301"/>
      <c r="T26" s="301"/>
      <c r="U26" s="301"/>
      <c r="V26" s="301"/>
      <c r="W26" s="301"/>
      <c r="X26" s="301"/>
      <c r="Y26" s="301"/>
      <c r="Z26" s="301"/>
      <c r="AA26" s="302"/>
      <c r="AB26" s="303" t="str">
        <f>IF(入力シート!K84&lt;&gt;"",入力シート!K84,"")</f>
        <v/>
      </c>
      <c r="AC26" s="303"/>
      <c r="AD26" s="303"/>
      <c r="AE26" s="303"/>
      <c r="AF26" s="303"/>
      <c r="AG26" s="304" t="s">
        <v>285</v>
      </c>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6"/>
      <c r="CJ26" s="116">
        <v>1</v>
      </c>
      <c r="CK26" s="117" t="s">
        <v>31</v>
      </c>
    </row>
    <row r="27" spans="1:92" ht="14.25" customHeight="1">
      <c r="B27" s="118"/>
      <c r="C27" s="107"/>
      <c r="D27" s="107"/>
      <c r="E27" s="107"/>
      <c r="F27" s="313" t="str">
        <f>IFERROR(IF($AB$26="","右記の1～8から該当する理由の数字を選択",VLOOKUP($AB$26,$CJ$26:$CK$33,2,0)),"")</f>
        <v>右記の1～8から該当する理由の数字を選択</v>
      </c>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4"/>
      <c r="AG27" s="307"/>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9"/>
      <c r="CJ27" s="116">
        <v>2</v>
      </c>
      <c r="CK27" s="116" t="s">
        <v>31</v>
      </c>
    </row>
    <row r="28" spans="1:92">
      <c r="B28" s="118"/>
      <c r="C28" s="107"/>
      <c r="D28" s="107"/>
      <c r="E28" s="107"/>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6"/>
      <c r="AG28" s="307"/>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9"/>
      <c r="CJ28" s="116">
        <v>3</v>
      </c>
      <c r="CK28" s="116" t="s">
        <v>31</v>
      </c>
    </row>
    <row r="29" spans="1:92" ht="14.25" customHeight="1">
      <c r="B29" s="106"/>
      <c r="C29" s="102"/>
      <c r="D29" s="102"/>
      <c r="E29" s="102"/>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6"/>
      <c r="AG29" s="307"/>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8"/>
      <c r="BU29" s="308"/>
      <c r="BV29" s="308"/>
      <c r="BW29" s="308"/>
      <c r="BX29" s="309"/>
      <c r="CJ29" s="116">
        <v>4</v>
      </c>
      <c r="CK29" s="116" t="s">
        <v>31</v>
      </c>
    </row>
    <row r="30" spans="1:92">
      <c r="B30" s="106"/>
      <c r="C30" s="102"/>
      <c r="D30" s="102"/>
      <c r="E30" s="102"/>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6"/>
      <c r="AG30" s="307"/>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9"/>
      <c r="CJ30" s="116">
        <v>5</v>
      </c>
      <c r="CK30" s="116" t="s">
        <v>31</v>
      </c>
    </row>
    <row r="31" spans="1:92" ht="17.25" customHeight="1">
      <c r="B31" s="106"/>
      <c r="C31" s="102"/>
      <c r="D31" s="102"/>
      <c r="E31" s="102"/>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6"/>
      <c r="AG31" s="307"/>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9"/>
      <c r="CJ31" s="116">
        <v>6</v>
      </c>
      <c r="CK31" s="116" t="s">
        <v>31</v>
      </c>
    </row>
    <row r="32" spans="1:92" ht="24" customHeight="1">
      <c r="B32" s="119"/>
      <c r="C32" s="110"/>
      <c r="D32" s="110"/>
      <c r="E32" s="110"/>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8"/>
      <c r="AG32" s="310"/>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2"/>
      <c r="CJ32" s="116">
        <v>7</v>
      </c>
      <c r="CK32" s="116" t="s">
        <v>31</v>
      </c>
    </row>
    <row r="33" spans="1:92" ht="13.5" customHeight="1">
      <c r="B33" s="102"/>
      <c r="C33" s="102"/>
      <c r="D33" s="102"/>
      <c r="E33" s="102"/>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c r="BX33" s="121"/>
      <c r="CJ33" s="116">
        <v>8</v>
      </c>
      <c r="CK33" s="122" t="s">
        <v>286</v>
      </c>
    </row>
    <row r="34" spans="1:92" ht="24" customHeight="1">
      <c r="B34" s="319" t="s">
        <v>132</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1"/>
    </row>
    <row r="35" spans="1:92" ht="6.75" customHeight="1">
      <c r="B35" s="143"/>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5"/>
    </row>
    <row r="36" spans="1:92" ht="27" customHeight="1">
      <c r="B36" s="123"/>
      <c r="C36" s="107"/>
      <c r="D36" s="107"/>
      <c r="E36" s="107"/>
      <c r="F36" s="194" t="s">
        <v>35</v>
      </c>
      <c r="G36" s="194"/>
      <c r="H36" s="194"/>
      <c r="I36" s="303" t="str">
        <f>IFERROR(YEAR(CJ36)-2018,"")</f>
        <v/>
      </c>
      <c r="J36" s="303"/>
      <c r="K36" s="303"/>
      <c r="L36" s="303"/>
      <c r="M36" s="303"/>
      <c r="N36" s="195" t="s">
        <v>3</v>
      </c>
      <c r="O36" s="195"/>
      <c r="P36" s="195"/>
      <c r="Q36" s="303" t="str">
        <f>IFERROR(MONTH(CJ36),"")</f>
        <v/>
      </c>
      <c r="R36" s="303"/>
      <c r="S36" s="303"/>
      <c r="T36" s="303"/>
      <c r="U36" s="303"/>
      <c r="V36" s="195" t="s">
        <v>8</v>
      </c>
      <c r="W36" s="195"/>
      <c r="X36" s="195"/>
      <c r="Y36" s="303" t="str">
        <f>IFERROR(DAY(CJ36),"")</f>
        <v/>
      </c>
      <c r="Z36" s="303"/>
      <c r="AA36" s="303"/>
      <c r="AB36" s="303"/>
      <c r="AC36" s="303"/>
      <c r="AD36" s="194" t="s">
        <v>109</v>
      </c>
      <c r="AE36" s="195"/>
      <c r="AF36" s="195"/>
      <c r="AG36" s="194" t="s">
        <v>35</v>
      </c>
      <c r="AH36" s="194"/>
      <c r="AI36" s="194"/>
      <c r="AJ36" s="303" t="str">
        <f>IFERROR(YEAR(CK36)-2018,"")</f>
        <v/>
      </c>
      <c r="AK36" s="303"/>
      <c r="AL36" s="303"/>
      <c r="AM36" s="303"/>
      <c r="AN36" s="303"/>
      <c r="AO36" s="195" t="s">
        <v>3</v>
      </c>
      <c r="AP36" s="195"/>
      <c r="AQ36" s="195"/>
      <c r="AR36" s="303" t="str">
        <f>IFERROR(MONTH(CK36),"")</f>
        <v/>
      </c>
      <c r="AS36" s="303"/>
      <c r="AT36" s="303"/>
      <c r="AU36" s="303"/>
      <c r="AV36" s="303"/>
      <c r="AW36" s="195" t="s">
        <v>8</v>
      </c>
      <c r="AX36" s="195"/>
      <c r="AY36" s="195"/>
      <c r="AZ36" s="303" t="str">
        <f>IFERROR(DAY(CK36),"")</f>
        <v/>
      </c>
      <c r="BA36" s="303"/>
      <c r="BB36" s="303"/>
      <c r="BC36" s="303"/>
      <c r="BD36" s="303"/>
      <c r="BE36" s="194" t="s">
        <v>108</v>
      </c>
      <c r="BF36" s="195"/>
      <c r="BG36" s="195"/>
      <c r="BH36" s="322" t="s">
        <v>0</v>
      </c>
      <c r="BI36" s="323"/>
      <c r="BJ36" s="323"/>
      <c r="BK36" s="323"/>
      <c r="BL36" s="323"/>
      <c r="BM36" s="323"/>
      <c r="BN36" s="323"/>
      <c r="BO36" s="323"/>
      <c r="BP36" s="324"/>
      <c r="BQ36" s="325" t="str">
        <f>IF(AND(CJ36&lt;&gt;"",CK36&lt;&gt;""),NETWORKDAYS(CJ36,CK36),"")</f>
        <v/>
      </c>
      <c r="BR36" s="325"/>
      <c r="BS36" s="325"/>
      <c r="BT36" s="325"/>
      <c r="BU36" s="325"/>
      <c r="BV36" s="194" t="s">
        <v>4</v>
      </c>
      <c r="BW36" s="195"/>
      <c r="BX36" s="195"/>
      <c r="CJ36" s="112" t="str">
        <f>入力シート!AC24</f>
        <v/>
      </c>
      <c r="CK36" s="112" t="str">
        <f>IF(入力シート!AC26&lt;&gt;"",MIN(入力シート!AC26,入力シート!AC43),"")</f>
        <v/>
      </c>
      <c r="CM36" s="112" t="e">
        <f>DATE(#REF!,$AR$36,$AZ$36)</f>
        <v>#REF!</v>
      </c>
      <c r="CN36" s="114" t="e">
        <f>NETWORKDAYS($CJ$36,$CM$36)</f>
        <v>#VALUE!</v>
      </c>
    </row>
    <row r="37" spans="1:92" ht="27" customHeight="1">
      <c r="B37" s="123"/>
      <c r="C37" s="107"/>
      <c r="D37" s="107"/>
      <c r="E37" s="124"/>
      <c r="F37" s="194" t="s">
        <v>35</v>
      </c>
      <c r="G37" s="194"/>
      <c r="H37" s="194"/>
      <c r="I37" s="303" t="str">
        <f>IF(CJ37&lt;&gt;"",YEAR(CJ37)-2018,"")</f>
        <v/>
      </c>
      <c r="J37" s="303"/>
      <c r="K37" s="303"/>
      <c r="L37" s="303"/>
      <c r="M37" s="303"/>
      <c r="N37" s="195" t="s">
        <v>3</v>
      </c>
      <c r="O37" s="195"/>
      <c r="P37" s="195"/>
      <c r="Q37" s="303" t="str">
        <f>IF(CJ37&lt;&gt;"",MONTH(CJ37),"")</f>
        <v/>
      </c>
      <c r="R37" s="303"/>
      <c r="S37" s="303"/>
      <c r="T37" s="303"/>
      <c r="U37" s="303"/>
      <c r="V37" s="195" t="s">
        <v>8</v>
      </c>
      <c r="W37" s="195"/>
      <c r="X37" s="195"/>
      <c r="Y37" s="303" t="str">
        <f>IF(CJ37&lt;&gt;"",DAY(CJ37),"")</f>
        <v/>
      </c>
      <c r="Z37" s="303"/>
      <c r="AA37" s="303"/>
      <c r="AB37" s="303"/>
      <c r="AC37" s="303"/>
      <c r="AD37" s="194" t="s">
        <v>109</v>
      </c>
      <c r="AE37" s="195"/>
      <c r="AF37" s="195"/>
      <c r="AG37" s="194" t="s">
        <v>35</v>
      </c>
      <c r="AH37" s="194"/>
      <c r="AI37" s="194"/>
      <c r="AJ37" s="303" t="str">
        <f>IF(CK37&lt;&gt;"",YEAR(CK37)-2018,"")</f>
        <v/>
      </c>
      <c r="AK37" s="303"/>
      <c r="AL37" s="303"/>
      <c r="AM37" s="303"/>
      <c r="AN37" s="303"/>
      <c r="AO37" s="195" t="s">
        <v>3</v>
      </c>
      <c r="AP37" s="195"/>
      <c r="AQ37" s="195"/>
      <c r="AR37" s="303" t="str">
        <f>IF(CK37&lt;&gt;"",MONTH(CK37),"")</f>
        <v/>
      </c>
      <c r="AS37" s="303"/>
      <c r="AT37" s="303"/>
      <c r="AU37" s="303"/>
      <c r="AV37" s="303"/>
      <c r="AW37" s="195" t="s">
        <v>8</v>
      </c>
      <c r="AX37" s="195"/>
      <c r="AY37" s="195"/>
      <c r="AZ37" s="303" t="str">
        <f>IF(CK37&lt;&gt;"",DAY(CK37),"")</f>
        <v/>
      </c>
      <c r="BA37" s="303"/>
      <c r="BB37" s="303"/>
      <c r="BC37" s="303"/>
      <c r="BD37" s="303"/>
      <c r="BE37" s="194" t="s">
        <v>108</v>
      </c>
      <c r="BF37" s="195"/>
      <c r="BG37" s="195"/>
      <c r="BH37" s="322" t="s">
        <v>0</v>
      </c>
      <c r="BI37" s="323"/>
      <c r="BJ37" s="323"/>
      <c r="BK37" s="323"/>
      <c r="BL37" s="323"/>
      <c r="BM37" s="323"/>
      <c r="BN37" s="323"/>
      <c r="BO37" s="323"/>
      <c r="BP37" s="324"/>
      <c r="BQ37" s="325" t="str">
        <f>IF(AND(CJ37&lt;&gt;"",CK37&lt;&gt;""),NETWORKDAYS(CJ37,CK37),"")</f>
        <v/>
      </c>
      <c r="BR37" s="325"/>
      <c r="BS37" s="325"/>
      <c r="BT37" s="325"/>
      <c r="BU37" s="325"/>
      <c r="BV37" s="194" t="s">
        <v>4</v>
      </c>
      <c r="BW37" s="195"/>
      <c r="BX37" s="195"/>
      <c r="BY37" s="106"/>
      <c r="CJ37" s="112" t="str">
        <f>IF(入力シート!K28&gt;28,"",入力シート!AC35)</f>
        <v/>
      </c>
      <c r="CK37" s="112" t="str">
        <f>IF(CJ37&lt;&gt;"",入力シート!AC43,"")</f>
        <v/>
      </c>
      <c r="CM37" s="112" t="e">
        <f>DATE(#REF!,$AR$36,$AZ$36)</f>
        <v>#REF!</v>
      </c>
      <c r="CN37" s="114" t="e">
        <f>NETWORKDAYS($CJ$36,$CM$36)</f>
        <v>#VALUE!</v>
      </c>
    </row>
    <row r="38" spans="1:92">
      <c r="B38" s="106"/>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67"/>
      <c r="BY38" s="106"/>
      <c r="CN38" s="2" t="e">
        <f>SUM(CN36:CN37)</f>
        <v>#VALUE!</v>
      </c>
    </row>
    <row r="39" spans="1:92" ht="18" customHeight="1">
      <c r="A39" s="101"/>
      <c r="B39" s="106"/>
      <c r="C39" s="102"/>
      <c r="D39" s="102"/>
      <c r="E39" s="102"/>
      <c r="F39" s="102"/>
      <c r="G39" s="102"/>
      <c r="H39" s="102"/>
      <c r="I39" s="102"/>
      <c r="J39" s="102"/>
      <c r="K39" s="102"/>
      <c r="L39" s="102"/>
      <c r="M39" s="102"/>
      <c r="N39" s="102"/>
      <c r="O39" s="102"/>
      <c r="P39" s="102"/>
      <c r="Q39" s="126"/>
      <c r="R39" s="126"/>
      <c r="S39" s="126"/>
      <c r="T39" s="126"/>
      <c r="U39" s="126"/>
      <c r="V39" s="126"/>
      <c r="W39" s="126"/>
      <c r="X39" s="126"/>
      <c r="Y39" s="126"/>
      <c r="Z39" s="126"/>
      <c r="AA39" s="126"/>
      <c r="AB39" s="126"/>
      <c r="AC39" s="126"/>
      <c r="AD39" s="254" t="s">
        <v>122</v>
      </c>
      <c r="AE39" s="255"/>
      <c r="AF39" s="255"/>
      <c r="AG39" s="255"/>
      <c r="AH39" s="255"/>
      <c r="AI39" s="255"/>
      <c r="AJ39" s="255"/>
      <c r="AK39" s="255"/>
      <c r="AL39" s="255"/>
      <c r="AM39" s="255"/>
      <c r="AN39" s="334" t="str">
        <f>IF(BQ36&lt;&gt;"",IF(BQ37&lt;&gt;"",BQ36+BQ37,BQ36),"")</f>
        <v/>
      </c>
      <c r="AO39" s="334"/>
      <c r="AP39" s="334"/>
      <c r="AQ39" s="334"/>
      <c r="AR39" s="334"/>
      <c r="AS39" s="239" t="s">
        <v>4</v>
      </c>
      <c r="AT39" s="239"/>
      <c r="AU39" s="240"/>
      <c r="AV39" s="254" t="s">
        <v>9</v>
      </c>
      <c r="AW39" s="255"/>
      <c r="AX39" s="255"/>
      <c r="AY39" s="255"/>
      <c r="AZ39" s="255"/>
      <c r="BA39" s="255"/>
      <c r="BB39" s="255"/>
      <c r="BC39" s="255"/>
      <c r="BD39" s="255"/>
      <c r="BE39" s="255"/>
      <c r="BF39" s="337" t="str">
        <f>IF(AND(AR11&lt;&gt;"",AN39&lt;&gt;""),CL42*AN39,"")</f>
        <v/>
      </c>
      <c r="BG39" s="337"/>
      <c r="BH39" s="337"/>
      <c r="BI39" s="337"/>
      <c r="BJ39" s="337"/>
      <c r="BK39" s="337"/>
      <c r="BL39" s="337"/>
      <c r="BM39" s="337"/>
      <c r="BN39" s="337"/>
      <c r="BO39" s="337"/>
      <c r="BP39" s="337"/>
      <c r="BQ39" s="337"/>
      <c r="BR39" s="337"/>
      <c r="BS39" s="337"/>
      <c r="BT39" s="337"/>
      <c r="BU39" s="337"/>
      <c r="BV39" s="255" t="s">
        <v>1</v>
      </c>
      <c r="BW39" s="255"/>
      <c r="BX39" s="256"/>
      <c r="CL39" s="2">
        <v>2781</v>
      </c>
    </row>
    <row r="40" spans="1:92">
      <c r="A40" s="101"/>
      <c r="B40" s="119"/>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1"/>
      <c r="AD40" s="241"/>
      <c r="AE40" s="242"/>
      <c r="AF40" s="242"/>
      <c r="AG40" s="242"/>
      <c r="AH40" s="242"/>
      <c r="AI40" s="242"/>
      <c r="AJ40" s="242"/>
      <c r="AK40" s="242"/>
      <c r="AL40" s="242"/>
      <c r="AM40" s="242"/>
      <c r="AN40" s="335"/>
      <c r="AO40" s="335"/>
      <c r="AP40" s="335"/>
      <c r="AQ40" s="335"/>
      <c r="AR40" s="335"/>
      <c r="AS40" s="245"/>
      <c r="AT40" s="245"/>
      <c r="AU40" s="336"/>
      <c r="AV40" s="241"/>
      <c r="AW40" s="242"/>
      <c r="AX40" s="242"/>
      <c r="AY40" s="242"/>
      <c r="AZ40" s="242"/>
      <c r="BA40" s="242"/>
      <c r="BB40" s="242"/>
      <c r="BC40" s="242"/>
      <c r="BD40" s="242"/>
      <c r="BE40" s="242"/>
      <c r="BF40" s="338"/>
      <c r="BG40" s="338"/>
      <c r="BH40" s="338"/>
      <c r="BI40" s="338"/>
      <c r="BJ40" s="338"/>
      <c r="BK40" s="338"/>
      <c r="BL40" s="338"/>
      <c r="BM40" s="338"/>
      <c r="BN40" s="338"/>
      <c r="BO40" s="338"/>
      <c r="BP40" s="338"/>
      <c r="BQ40" s="338"/>
      <c r="BR40" s="338"/>
      <c r="BS40" s="338"/>
      <c r="BT40" s="338"/>
      <c r="BU40" s="338"/>
      <c r="BV40" s="242"/>
      <c r="BW40" s="242"/>
      <c r="BX40" s="243"/>
      <c r="CD40" s="102"/>
      <c r="CJ40" s="2" t="s">
        <v>136</v>
      </c>
      <c r="CK40" s="2" t="s">
        <v>137</v>
      </c>
      <c r="CL40" s="2" t="s">
        <v>138</v>
      </c>
    </row>
    <row r="41" spans="1:92" ht="18.75">
      <c r="AD41" s="113"/>
      <c r="AE41" s="113"/>
      <c r="AF41" s="113"/>
      <c r="AG41" s="113"/>
      <c r="AH41" s="113"/>
      <c r="AI41" s="113"/>
      <c r="AJ41" s="113"/>
      <c r="AK41" s="113"/>
      <c r="AL41" s="113"/>
      <c r="AM41" s="113"/>
      <c r="AN41" s="127"/>
      <c r="AO41" s="127"/>
      <c r="AP41" s="127"/>
      <c r="AQ41" s="127"/>
      <c r="AR41" s="127"/>
      <c r="AS41" s="128"/>
      <c r="AT41" s="128"/>
      <c r="AU41" s="128"/>
      <c r="AV41" s="129"/>
      <c r="AW41" s="129"/>
      <c r="AX41" s="129"/>
      <c r="AY41" s="129"/>
      <c r="AZ41" s="129"/>
      <c r="BA41" s="129"/>
      <c r="BB41" s="129"/>
      <c r="BC41" s="129"/>
      <c r="BD41" s="129"/>
      <c r="BE41" s="129"/>
      <c r="BF41" s="130"/>
      <c r="BG41" s="130"/>
      <c r="BH41" s="130"/>
      <c r="BI41" s="130"/>
      <c r="BJ41" s="130"/>
      <c r="BK41" s="130"/>
      <c r="BL41" s="130"/>
      <c r="BM41" s="130"/>
      <c r="BN41" s="130"/>
      <c r="BO41" s="130"/>
      <c r="BP41" s="130"/>
      <c r="BQ41" s="130"/>
      <c r="BR41" s="130"/>
      <c r="BS41" s="130"/>
      <c r="BT41" s="130"/>
      <c r="BU41" s="130"/>
      <c r="BV41" s="129"/>
      <c r="BW41" s="113"/>
      <c r="BX41" s="113"/>
      <c r="BY41" s="102"/>
    </row>
    <row r="42" spans="1:92" ht="19.5" customHeight="1">
      <c r="B42" s="329" t="s">
        <v>10</v>
      </c>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0"/>
      <c r="BP42" s="330"/>
      <c r="BQ42" s="330"/>
      <c r="BR42" s="330"/>
      <c r="BS42" s="330"/>
      <c r="BT42" s="330"/>
      <c r="BU42" s="330"/>
      <c r="BV42" s="330"/>
      <c r="BW42" s="330"/>
      <c r="BX42" s="331"/>
      <c r="CJ42" s="2" t="e">
        <f>ROUND(BA11/22,-1)</f>
        <v>#VALUE!</v>
      </c>
      <c r="CK42" s="2" t="e">
        <f>INT(CJ42*13/100)</f>
        <v>#VALUE!</v>
      </c>
      <c r="CL42" s="2" t="e">
        <f>IF(CK42&gt;CL39,CL39,CK42)</f>
        <v>#VALUE!</v>
      </c>
    </row>
    <row r="43" spans="1:92" ht="19.5" customHeight="1">
      <c r="B43" s="332" t="s">
        <v>11</v>
      </c>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1"/>
    </row>
    <row r="44" spans="1:92">
      <c r="B44" s="106"/>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1"/>
    </row>
    <row r="45" spans="1:92" ht="18" customHeight="1">
      <c r="B45" s="106"/>
      <c r="C45" s="102"/>
      <c r="D45" s="102"/>
      <c r="E45" s="102"/>
      <c r="F45" s="102"/>
      <c r="G45" s="102"/>
      <c r="H45" s="102"/>
      <c r="I45" s="213" t="s">
        <v>35</v>
      </c>
      <c r="J45" s="213"/>
      <c r="K45" s="213"/>
      <c r="L45" s="213"/>
      <c r="M45" s="327"/>
      <c r="N45" s="327"/>
      <c r="O45" s="327"/>
      <c r="P45" s="327"/>
      <c r="Q45" s="213" t="s">
        <v>3</v>
      </c>
      <c r="R45" s="213"/>
      <c r="S45" s="327"/>
      <c r="T45" s="327"/>
      <c r="U45" s="327"/>
      <c r="V45" s="327"/>
      <c r="W45" s="213" t="s">
        <v>8</v>
      </c>
      <c r="X45" s="213"/>
      <c r="Y45" s="327"/>
      <c r="Z45" s="327"/>
      <c r="AA45" s="327"/>
      <c r="AB45" s="327"/>
      <c r="AC45" s="213" t="s">
        <v>4</v>
      </c>
      <c r="AD45" s="213"/>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1"/>
    </row>
    <row r="46" spans="1:92" ht="21.75" customHeight="1">
      <c r="B46" s="106"/>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213" t="s">
        <v>115</v>
      </c>
      <c r="AC46" s="213"/>
      <c r="AD46" s="213"/>
      <c r="AE46" s="213"/>
      <c r="AF46" s="213"/>
      <c r="AG46" s="213"/>
      <c r="AH46" s="213"/>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8"/>
    </row>
    <row r="47" spans="1:92" ht="15" customHeight="1">
      <c r="B47" s="106"/>
      <c r="C47" s="102"/>
      <c r="D47" s="102"/>
      <c r="E47" s="102"/>
      <c r="F47" s="102"/>
      <c r="G47" s="102"/>
      <c r="H47" s="102"/>
      <c r="I47" s="102"/>
      <c r="J47" s="102"/>
      <c r="K47" s="102"/>
      <c r="L47" s="102"/>
      <c r="M47" s="102"/>
      <c r="N47" s="102"/>
      <c r="O47" s="102"/>
      <c r="P47" s="102"/>
      <c r="Q47" s="102"/>
      <c r="R47" s="102"/>
      <c r="S47" s="102"/>
      <c r="T47" s="102"/>
      <c r="U47" s="213" t="s">
        <v>12</v>
      </c>
      <c r="V47" s="213"/>
      <c r="W47" s="213"/>
      <c r="X47" s="213"/>
      <c r="Y47" s="213"/>
      <c r="Z47" s="213"/>
      <c r="AA47" s="213"/>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1"/>
    </row>
    <row r="48" spans="1:92" ht="27.75" customHeight="1">
      <c r="B48" s="11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242" t="s">
        <v>114</v>
      </c>
      <c r="AC48" s="242"/>
      <c r="AD48" s="242"/>
      <c r="AE48" s="242"/>
      <c r="AF48" s="242"/>
      <c r="AG48" s="242"/>
      <c r="AH48" s="242"/>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110"/>
      <c r="BM48" s="110"/>
      <c r="BN48" s="110"/>
      <c r="BO48" s="110"/>
      <c r="BP48" s="110"/>
      <c r="BQ48" s="110"/>
      <c r="BR48" s="110"/>
      <c r="BS48" s="110"/>
      <c r="BT48" s="110"/>
      <c r="BU48" s="110"/>
      <c r="BV48" s="110"/>
      <c r="BW48" s="110"/>
      <c r="BX48" s="111"/>
    </row>
    <row r="49" spans="2:77" ht="18.75" customHeight="1">
      <c r="B49" s="131" t="s">
        <v>112</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255" t="s">
        <v>119</v>
      </c>
      <c r="AT49" s="255"/>
      <c r="AU49" s="255"/>
      <c r="AV49" s="255"/>
      <c r="AW49" s="255"/>
      <c r="AX49" s="255"/>
      <c r="AY49" s="255"/>
      <c r="AZ49" s="255"/>
      <c r="BA49" s="255"/>
      <c r="BB49" s="255"/>
      <c r="BC49" s="255"/>
      <c r="BD49" s="255"/>
      <c r="BE49" s="255"/>
      <c r="BF49" s="255"/>
      <c r="BG49" s="255"/>
      <c r="BH49" s="255"/>
      <c r="BI49" s="249" t="s">
        <v>118</v>
      </c>
      <c r="BJ49" s="230"/>
      <c r="BK49" s="230"/>
      <c r="BL49" s="230"/>
      <c r="BM49" s="230"/>
      <c r="BN49" s="230"/>
      <c r="BO49" s="230"/>
      <c r="BP49" s="230"/>
      <c r="BQ49" s="230"/>
      <c r="BR49" s="230"/>
      <c r="BS49" s="230"/>
      <c r="BT49" s="230"/>
      <c r="BU49" s="230"/>
      <c r="BV49" s="230"/>
      <c r="BW49" s="230"/>
      <c r="BX49" s="231"/>
    </row>
    <row r="50" spans="2:77" ht="9.75" customHeight="1">
      <c r="B50" s="106"/>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7"/>
      <c r="AT50" s="107"/>
      <c r="AU50" s="107"/>
      <c r="AV50" s="107"/>
      <c r="AW50" s="107"/>
      <c r="AX50" s="107"/>
      <c r="AY50" s="107"/>
      <c r="AZ50" s="107"/>
      <c r="BA50" s="107"/>
      <c r="BB50" s="107"/>
      <c r="BC50" s="107"/>
      <c r="BD50" s="107"/>
      <c r="BE50" s="107"/>
      <c r="BF50" s="107"/>
      <c r="BG50" s="107"/>
      <c r="BH50" s="107"/>
      <c r="BI50" s="254"/>
      <c r="BJ50" s="255"/>
      <c r="BK50" s="255"/>
      <c r="BL50" s="255"/>
      <c r="BM50" s="255"/>
      <c r="BN50" s="255"/>
      <c r="BO50" s="255"/>
      <c r="BP50" s="255"/>
      <c r="BQ50" s="255"/>
      <c r="BR50" s="255"/>
      <c r="BS50" s="255"/>
      <c r="BT50" s="255"/>
      <c r="BU50" s="255"/>
      <c r="BV50" s="255"/>
      <c r="BW50" s="255"/>
      <c r="BX50" s="256"/>
      <c r="BY50" s="95"/>
    </row>
    <row r="51" spans="2:77" ht="21" customHeight="1">
      <c r="B51" s="106"/>
      <c r="C51" s="102"/>
      <c r="D51" s="102"/>
      <c r="E51" s="102"/>
      <c r="F51" s="102"/>
      <c r="G51" s="102"/>
      <c r="H51" s="102"/>
      <c r="I51" s="213" t="s">
        <v>35</v>
      </c>
      <c r="J51" s="213"/>
      <c r="K51" s="213"/>
      <c r="L51" s="213"/>
      <c r="M51" s="327"/>
      <c r="N51" s="327"/>
      <c r="O51" s="327"/>
      <c r="P51" s="327"/>
      <c r="Q51" s="213" t="s">
        <v>3</v>
      </c>
      <c r="R51" s="213"/>
      <c r="S51" s="327"/>
      <c r="T51" s="327"/>
      <c r="U51" s="327"/>
      <c r="V51" s="327"/>
      <c r="W51" s="213" t="s">
        <v>8</v>
      </c>
      <c r="X51" s="213"/>
      <c r="Y51" s="327"/>
      <c r="Z51" s="327"/>
      <c r="AA51" s="327"/>
      <c r="AB51" s="327"/>
      <c r="AC51" s="213" t="s">
        <v>4</v>
      </c>
      <c r="AD51" s="213"/>
      <c r="AE51" s="102"/>
      <c r="AF51" s="102"/>
      <c r="AG51" s="102"/>
      <c r="AH51" s="102"/>
      <c r="AI51" s="102"/>
      <c r="AJ51" s="102"/>
      <c r="AK51" s="102"/>
      <c r="AL51" s="102"/>
      <c r="AM51" s="102"/>
      <c r="AN51" s="102"/>
      <c r="AO51" s="102"/>
      <c r="AP51" s="102"/>
      <c r="AQ51" s="102"/>
      <c r="AR51" s="102"/>
      <c r="AS51" s="107"/>
      <c r="AT51" s="107"/>
      <c r="AU51" s="107"/>
      <c r="AV51" s="107"/>
      <c r="AW51" s="107"/>
      <c r="AX51" s="107"/>
      <c r="AY51" s="107"/>
      <c r="AZ51" s="107"/>
      <c r="BA51" s="107"/>
      <c r="BB51" s="107"/>
      <c r="BC51" s="107"/>
      <c r="BD51" s="107"/>
      <c r="BE51" s="107"/>
      <c r="BF51" s="107"/>
      <c r="BG51" s="107"/>
      <c r="BH51" s="107"/>
      <c r="BI51" s="264"/>
      <c r="BJ51" s="213"/>
      <c r="BK51" s="213"/>
      <c r="BL51" s="213"/>
      <c r="BM51" s="213"/>
      <c r="BN51" s="213"/>
      <c r="BO51" s="213"/>
      <c r="BP51" s="213"/>
      <c r="BQ51" s="213"/>
      <c r="BR51" s="213"/>
      <c r="BS51" s="213"/>
      <c r="BT51" s="213"/>
      <c r="BU51" s="213"/>
      <c r="BV51" s="213"/>
      <c r="BW51" s="213"/>
      <c r="BX51" s="263"/>
      <c r="BY51" s="95"/>
    </row>
    <row r="52" spans="2:77" ht="12" customHeight="1">
      <c r="B52" s="106"/>
      <c r="C52" s="102"/>
      <c r="D52" s="102"/>
      <c r="E52" s="102"/>
      <c r="F52" s="102"/>
      <c r="G52" s="102"/>
      <c r="H52" s="102"/>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02"/>
      <c r="AJ52" s="102"/>
      <c r="AK52" s="102"/>
      <c r="AL52" s="102"/>
      <c r="AM52" s="102"/>
      <c r="AN52" s="102"/>
      <c r="AO52" s="102"/>
      <c r="AP52" s="102"/>
      <c r="AQ52" s="102"/>
      <c r="AR52" s="102"/>
      <c r="AS52" s="107"/>
      <c r="AT52" s="107"/>
      <c r="AU52" s="107"/>
      <c r="AV52" s="107"/>
      <c r="AW52" s="107"/>
      <c r="AX52" s="107"/>
      <c r="AY52" s="107"/>
      <c r="AZ52" s="107"/>
      <c r="BA52" s="107"/>
      <c r="BB52" s="107"/>
      <c r="BC52" s="107"/>
      <c r="BD52" s="107"/>
      <c r="BE52" s="107"/>
      <c r="BF52" s="107"/>
      <c r="BG52" s="107"/>
      <c r="BH52" s="107"/>
      <c r="BI52" s="264"/>
      <c r="BJ52" s="213"/>
      <c r="BK52" s="213"/>
      <c r="BL52" s="213"/>
      <c r="BM52" s="213"/>
      <c r="BN52" s="213"/>
      <c r="BO52" s="213"/>
      <c r="BP52" s="213"/>
      <c r="BQ52" s="213"/>
      <c r="BR52" s="213"/>
      <c r="BS52" s="213"/>
      <c r="BT52" s="213"/>
      <c r="BU52" s="213"/>
      <c r="BV52" s="213"/>
      <c r="BW52" s="213"/>
      <c r="BX52" s="263"/>
      <c r="BY52" s="95"/>
    </row>
    <row r="53" spans="2:77" ht="21" customHeight="1">
      <c r="B53" s="106"/>
      <c r="C53" s="102"/>
      <c r="D53" s="102"/>
      <c r="E53" s="102"/>
      <c r="F53" s="102"/>
      <c r="G53" s="102"/>
      <c r="H53" s="102"/>
      <c r="I53" s="102"/>
      <c r="J53" s="213" t="s">
        <v>13</v>
      </c>
      <c r="K53" s="213"/>
      <c r="L53" s="213"/>
      <c r="M53" s="213"/>
      <c r="N53" s="213"/>
      <c r="O53" s="213"/>
      <c r="P53" s="213"/>
      <c r="Q53" s="213" t="s">
        <v>113</v>
      </c>
      <c r="R53" s="213"/>
      <c r="S53" s="213"/>
      <c r="T53" s="213"/>
      <c r="U53" s="213"/>
      <c r="V53" s="213"/>
      <c r="W53" s="213"/>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107"/>
      <c r="AT53" s="107"/>
      <c r="AU53" s="107"/>
      <c r="AV53" s="107"/>
      <c r="AW53" s="107"/>
      <c r="AX53" s="107"/>
      <c r="AY53" s="107"/>
      <c r="AZ53" s="107"/>
      <c r="BA53" s="107"/>
      <c r="BB53" s="107"/>
      <c r="BC53" s="107"/>
      <c r="BD53" s="107"/>
      <c r="BE53" s="107"/>
      <c r="BF53" s="107"/>
      <c r="BG53" s="107"/>
      <c r="BH53" s="107"/>
      <c r="BI53" s="264"/>
      <c r="BJ53" s="213"/>
      <c r="BK53" s="213"/>
      <c r="BL53" s="213"/>
      <c r="BM53" s="213"/>
      <c r="BN53" s="213"/>
      <c r="BO53" s="213"/>
      <c r="BP53" s="213"/>
      <c r="BQ53" s="213"/>
      <c r="BR53" s="213"/>
      <c r="BS53" s="213"/>
      <c r="BT53" s="213"/>
      <c r="BU53" s="213"/>
      <c r="BV53" s="213"/>
      <c r="BW53" s="213"/>
      <c r="BX53" s="263"/>
      <c r="BY53" s="95"/>
    </row>
    <row r="54" spans="2:77" ht="19.5" customHeight="1">
      <c r="B54" s="106"/>
      <c r="C54" s="102"/>
      <c r="D54" s="102"/>
      <c r="E54" s="102"/>
      <c r="F54" s="102"/>
      <c r="G54" s="102"/>
      <c r="H54" s="102"/>
      <c r="I54" s="102"/>
      <c r="J54" s="102"/>
      <c r="K54" s="102"/>
      <c r="L54" s="102"/>
      <c r="M54" s="102"/>
      <c r="N54" s="102"/>
      <c r="O54" s="102"/>
      <c r="P54" s="102"/>
      <c r="Q54" s="213" t="s">
        <v>114</v>
      </c>
      <c r="R54" s="213"/>
      <c r="S54" s="213"/>
      <c r="T54" s="213"/>
      <c r="U54" s="213"/>
      <c r="V54" s="213"/>
      <c r="W54" s="213"/>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107"/>
      <c r="AT54" s="107"/>
      <c r="AU54" s="107"/>
      <c r="AV54" s="107"/>
      <c r="AW54" s="107"/>
      <c r="AX54" s="107"/>
      <c r="AY54" s="107"/>
      <c r="AZ54" s="107"/>
      <c r="BA54" s="107"/>
      <c r="BB54" s="107"/>
      <c r="BC54" s="107"/>
      <c r="BD54" s="107"/>
      <c r="BE54" s="107"/>
      <c r="BF54" s="107"/>
      <c r="BG54" s="107"/>
      <c r="BH54" s="107"/>
      <c r="BI54" s="264"/>
      <c r="BJ54" s="213"/>
      <c r="BK54" s="213"/>
      <c r="BL54" s="213"/>
      <c r="BM54" s="213"/>
      <c r="BN54" s="213"/>
      <c r="BO54" s="213"/>
      <c r="BP54" s="213"/>
      <c r="BQ54" s="213"/>
      <c r="BR54" s="213"/>
      <c r="BS54" s="213"/>
      <c r="BT54" s="213"/>
      <c r="BU54" s="213"/>
      <c r="BV54" s="213"/>
      <c r="BW54" s="213"/>
      <c r="BX54" s="263"/>
      <c r="BY54" s="95"/>
    </row>
    <row r="55" spans="2:77" ht="22.5" customHeight="1">
      <c r="B55" s="119"/>
      <c r="C55" s="110"/>
      <c r="D55" s="110"/>
      <c r="E55" s="110"/>
      <c r="F55" s="110"/>
      <c r="G55" s="110"/>
      <c r="H55" s="110"/>
      <c r="I55" s="110"/>
      <c r="J55" s="110"/>
      <c r="K55" s="242" t="s">
        <v>116</v>
      </c>
      <c r="L55" s="242"/>
      <c r="M55" s="242"/>
      <c r="N55" s="242"/>
      <c r="O55" s="242"/>
      <c r="P55" s="242"/>
      <c r="Q55" s="242"/>
      <c r="R55" s="242"/>
      <c r="S55" s="242"/>
      <c r="T55" s="242"/>
      <c r="U55" s="242" t="s">
        <v>2</v>
      </c>
      <c r="V55" s="242"/>
      <c r="W55" s="326"/>
      <c r="X55" s="326"/>
      <c r="Y55" s="326"/>
      <c r="Z55" s="326"/>
      <c r="AA55" s="242" t="s">
        <v>29</v>
      </c>
      <c r="AB55" s="242"/>
      <c r="AC55" s="326"/>
      <c r="AD55" s="326"/>
      <c r="AE55" s="326"/>
      <c r="AF55" s="326"/>
      <c r="AG55" s="326"/>
      <c r="AH55" s="326"/>
      <c r="AI55" s="326"/>
      <c r="AJ55" s="242" t="s">
        <v>117</v>
      </c>
      <c r="AK55" s="242"/>
      <c r="AL55" s="326"/>
      <c r="AM55" s="326"/>
      <c r="AN55" s="326"/>
      <c r="AO55" s="326"/>
      <c r="AP55" s="326"/>
      <c r="AQ55" s="326"/>
      <c r="AR55" s="326"/>
      <c r="AS55" s="3"/>
      <c r="AT55" s="3"/>
      <c r="AU55" s="3"/>
      <c r="AV55" s="3"/>
      <c r="AW55" s="3"/>
      <c r="AX55" s="3"/>
      <c r="AY55" s="3"/>
      <c r="AZ55" s="3"/>
      <c r="BA55" s="3"/>
      <c r="BB55" s="3"/>
      <c r="BC55" s="3"/>
      <c r="BD55" s="3"/>
      <c r="BE55" s="3"/>
      <c r="BF55" s="3"/>
      <c r="BG55" s="3"/>
      <c r="BH55" s="3"/>
      <c r="BI55" s="241"/>
      <c r="BJ55" s="242"/>
      <c r="BK55" s="242"/>
      <c r="BL55" s="242"/>
      <c r="BM55" s="242"/>
      <c r="BN55" s="242"/>
      <c r="BO55" s="242"/>
      <c r="BP55" s="242"/>
      <c r="BQ55" s="242"/>
      <c r="BR55" s="242"/>
      <c r="BS55" s="242"/>
      <c r="BT55" s="242"/>
      <c r="BU55" s="242"/>
      <c r="BV55" s="242"/>
      <c r="BW55" s="242"/>
      <c r="BX55" s="243"/>
      <c r="BY55" s="95"/>
    </row>
    <row r="56" spans="2:77" ht="16.5" customHeight="1">
      <c r="B56" s="2" t="s">
        <v>120</v>
      </c>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Q56" s="95"/>
      <c r="BR56" s="95"/>
      <c r="BS56" s="95"/>
      <c r="BT56" s="95"/>
      <c r="BU56" s="133" t="s">
        <v>355</v>
      </c>
      <c r="BV56" s="134"/>
      <c r="BW56" s="134"/>
      <c r="BX56" s="134"/>
      <c r="BY56" s="95"/>
    </row>
    <row r="57" spans="2:77">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row>
  </sheetData>
  <sheetProtection algorithmName="SHA-512" hashValue="IsJdCVBwZwKJZlvPN2eqIAHzOPew00nJSn4031Q8SduWqddf3k978hHQk0GOoI6vVt7BcWCEWbCJa40r/8zcmA==" saltValue="m1yiq7uCKK+3rPcaBEPYrQ==" spinCount="100000" sheet="1" objects="1" scenarios="1" selectLockedCells="1"/>
  <mergeCells count="213">
    <mergeCell ref="AV39:BE40"/>
    <mergeCell ref="BF39:BU40"/>
    <mergeCell ref="BV39:BX40"/>
    <mergeCell ref="M45:P45"/>
    <mergeCell ref="Q45:R45"/>
    <mergeCell ref="S45:V45"/>
    <mergeCell ref="W45:X45"/>
    <mergeCell ref="Y45:AB45"/>
    <mergeCell ref="AC45:AD45"/>
    <mergeCell ref="BI50:BX55"/>
    <mergeCell ref="I51:L51"/>
    <mergeCell ref="M51:P51"/>
    <mergeCell ref="Q51:R51"/>
    <mergeCell ref="S51:V51"/>
    <mergeCell ref="W51:X51"/>
    <mergeCell ref="BV37:BX37"/>
    <mergeCell ref="AD37:AF37"/>
    <mergeCell ref="AG37:AI37"/>
    <mergeCell ref="AJ37:AN37"/>
    <mergeCell ref="AO37:AQ37"/>
    <mergeCell ref="AR37:AV37"/>
    <mergeCell ref="AW37:AY37"/>
    <mergeCell ref="Q54:W54"/>
    <mergeCell ref="X54:AR54"/>
    <mergeCell ref="B42:BX42"/>
    <mergeCell ref="B43:AE43"/>
    <mergeCell ref="I45:L45"/>
    <mergeCell ref="Y51:AB51"/>
    <mergeCell ref="AC51:AD51"/>
    <mergeCell ref="J53:P53"/>
    <mergeCell ref="AD39:AM40"/>
    <mergeCell ref="AN39:AR40"/>
    <mergeCell ref="AS39:AU40"/>
    <mergeCell ref="BV36:BX36"/>
    <mergeCell ref="AJ36:AN36"/>
    <mergeCell ref="AO36:AQ36"/>
    <mergeCell ref="AR36:AV36"/>
    <mergeCell ref="AW36:AY36"/>
    <mergeCell ref="AZ36:BD36"/>
    <mergeCell ref="BE36:BG36"/>
    <mergeCell ref="BH36:BP36"/>
    <mergeCell ref="K55:T55"/>
    <mergeCell ref="U55:V55"/>
    <mergeCell ref="W55:Z55"/>
    <mergeCell ref="AA55:AB55"/>
    <mergeCell ref="AC55:AI55"/>
    <mergeCell ref="AJ55:AK55"/>
    <mergeCell ref="AL55:AR55"/>
    <mergeCell ref="Q53:W53"/>
    <mergeCell ref="AB46:AH46"/>
    <mergeCell ref="AI46:BX46"/>
    <mergeCell ref="U47:AA47"/>
    <mergeCell ref="AB48:AH48"/>
    <mergeCell ref="AI48:BK48"/>
    <mergeCell ref="AS49:BH49"/>
    <mergeCell ref="BI49:BX49"/>
    <mergeCell ref="X53:AR53"/>
    <mergeCell ref="AZ37:BD37"/>
    <mergeCell ref="BE37:BG37"/>
    <mergeCell ref="BH37:BP37"/>
    <mergeCell ref="BQ37:BU37"/>
    <mergeCell ref="F36:H36"/>
    <mergeCell ref="I36:M36"/>
    <mergeCell ref="N36:P36"/>
    <mergeCell ref="Q36:U36"/>
    <mergeCell ref="V36:X36"/>
    <mergeCell ref="Y36:AC36"/>
    <mergeCell ref="AD36:AF36"/>
    <mergeCell ref="AG36:AI36"/>
    <mergeCell ref="BQ36:BU36"/>
    <mergeCell ref="F37:H37"/>
    <mergeCell ref="I37:M37"/>
    <mergeCell ref="N37:P37"/>
    <mergeCell ref="Q37:U37"/>
    <mergeCell ref="V37:X37"/>
    <mergeCell ref="Y37:AC37"/>
    <mergeCell ref="B25:BX25"/>
    <mergeCell ref="F26:AA26"/>
    <mergeCell ref="AB26:AF26"/>
    <mergeCell ref="AG26:BX32"/>
    <mergeCell ref="F27:AF32"/>
    <mergeCell ref="B34:BX34"/>
    <mergeCell ref="W23:AO23"/>
    <mergeCell ref="AP23:AT23"/>
    <mergeCell ref="AU23:AW23"/>
    <mergeCell ref="AX23:BP23"/>
    <mergeCell ref="BQ23:BU23"/>
    <mergeCell ref="BV23:BX23"/>
    <mergeCell ref="AX22:AZ22"/>
    <mergeCell ref="BA22:BE22"/>
    <mergeCell ref="BF22:BH22"/>
    <mergeCell ref="BI22:BM22"/>
    <mergeCell ref="BN22:BP22"/>
    <mergeCell ref="BQ22:BU22"/>
    <mergeCell ref="B18:BX18"/>
    <mergeCell ref="B20:BX20"/>
    <mergeCell ref="F22:V22"/>
    <mergeCell ref="W22:Y22"/>
    <mergeCell ref="Z22:AD22"/>
    <mergeCell ref="AE22:AG22"/>
    <mergeCell ref="AH22:AL22"/>
    <mergeCell ref="AM22:AO22"/>
    <mergeCell ref="AP22:AT22"/>
    <mergeCell ref="AU22:AW22"/>
    <mergeCell ref="BV22:BX22"/>
    <mergeCell ref="F21:V21"/>
    <mergeCell ref="W21:Y21"/>
    <mergeCell ref="Z21:AD21"/>
    <mergeCell ref="AE21:AG21"/>
    <mergeCell ref="AH21:AL21"/>
    <mergeCell ref="AM21:AO21"/>
    <mergeCell ref="AP21:AT21"/>
    <mergeCell ref="W15:AO15"/>
    <mergeCell ref="AP15:AT15"/>
    <mergeCell ref="AU15:AW15"/>
    <mergeCell ref="AX15:BP15"/>
    <mergeCell ref="BQ15:BU15"/>
    <mergeCell ref="BV15:BX15"/>
    <mergeCell ref="AP14:AT14"/>
    <mergeCell ref="AU14:AW14"/>
    <mergeCell ref="AX14:AZ14"/>
    <mergeCell ref="BA14:BE14"/>
    <mergeCell ref="BF14:BH14"/>
    <mergeCell ref="BI14:BM14"/>
    <mergeCell ref="B14:V14"/>
    <mergeCell ref="W14:Y14"/>
    <mergeCell ref="Z14:AD14"/>
    <mergeCell ref="AE14:AG14"/>
    <mergeCell ref="AH14:AL14"/>
    <mergeCell ref="AM14:AO14"/>
    <mergeCell ref="BQ9:BU9"/>
    <mergeCell ref="BV9:BX9"/>
    <mergeCell ref="B10:V12"/>
    <mergeCell ref="AM11:AQ11"/>
    <mergeCell ref="AR11:AV11"/>
    <mergeCell ref="BA11:BP11"/>
    <mergeCell ref="BQ11:BS11"/>
    <mergeCell ref="BN14:BP14"/>
    <mergeCell ref="BQ14:BU14"/>
    <mergeCell ref="BV14:BX14"/>
    <mergeCell ref="BQ13:BU13"/>
    <mergeCell ref="BV13:BX13"/>
    <mergeCell ref="B9:V9"/>
    <mergeCell ref="W9:AE9"/>
    <mergeCell ref="AF9:AW9"/>
    <mergeCell ref="AX9:AZ9"/>
    <mergeCell ref="BA9:BE9"/>
    <mergeCell ref="BF9:BH9"/>
    <mergeCell ref="BI8:BM8"/>
    <mergeCell ref="BN8:BP8"/>
    <mergeCell ref="B8:L8"/>
    <mergeCell ref="M8:O8"/>
    <mergeCell ref="P8:T8"/>
    <mergeCell ref="U8:W8"/>
    <mergeCell ref="X8:AB8"/>
    <mergeCell ref="AC8:AE8"/>
    <mergeCell ref="AF8:AJ8"/>
    <mergeCell ref="AK8:AM8"/>
    <mergeCell ref="V1:BC3"/>
    <mergeCell ref="BD1:BX1"/>
    <mergeCell ref="B4:L5"/>
    <mergeCell ref="M4:AK5"/>
    <mergeCell ref="AL4:AZ4"/>
    <mergeCell ref="BA4:BX4"/>
    <mergeCell ref="AL5:AZ5"/>
    <mergeCell ref="BA5:BX5"/>
    <mergeCell ref="B6:L6"/>
    <mergeCell ref="M6:AK7"/>
    <mergeCell ref="AL6:AZ6"/>
    <mergeCell ref="BA6:BX6"/>
    <mergeCell ref="B7:L7"/>
    <mergeCell ref="AL7:AN7"/>
    <mergeCell ref="AO7:AQ7"/>
    <mergeCell ref="AR7:AT7"/>
    <mergeCell ref="AU7:AW7"/>
    <mergeCell ref="AX7:AZ7"/>
    <mergeCell ref="BS7:BU7"/>
    <mergeCell ref="BV7:BX7"/>
    <mergeCell ref="BD7:BF7"/>
    <mergeCell ref="BG7:BI7"/>
    <mergeCell ref="B13:V13"/>
    <mergeCell ref="W13:Y13"/>
    <mergeCell ref="Z13:AD13"/>
    <mergeCell ref="AE13:AG13"/>
    <mergeCell ref="AH13:AL13"/>
    <mergeCell ref="AM13:AO13"/>
    <mergeCell ref="AP13:AT13"/>
    <mergeCell ref="AU13:AW13"/>
    <mergeCell ref="AX13:AZ13"/>
    <mergeCell ref="AU21:AW21"/>
    <mergeCell ref="AX21:AZ21"/>
    <mergeCell ref="BA21:BE21"/>
    <mergeCell ref="BF21:BH21"/>
    <mergeCell ref="BI21:BM21"/>
    <mergeCell ref="BN21:BP21"/>
    <mergeCell ref="BQ21:BU21"/>
    <mergeCell ref="BV21:BX21"/>
    <mergeCell ref="BJ7:BL7"/>
    <mergeCell ref="BM7:BO7"/>
    <mergeCell ref="BA13:BE13"/>
    <mergeCell ref="BF13:BH13"/>
    <mergeCell ref="BI13:BM13"/>
    <mergeCell ref="BN13:BP13"/>
    <mergeCell ref="BP7:BR7"/>
    <mergeCell ref="BQ8:BU8"/>
    <mergeCell ref="BV8:BX8"/>
    <mergeCell ref="BA7:BC7"/>
    <mergeCell ref="BI9:BM9"/>
    <mergeCell ref="BN9:BP9"/>
    <mergeCell ref="AN8:AW8"/>
    <mergeCell ref="AX8:AZ8"/>
    <mergeCell ref="BA8:BE8"/>
    <mergeCell ref="BF8:BH8"/>
  </mergeCells>
  <phoneticPr fontId="2"/>
  <conditionalFormatting sqref="M6:AK7">
    <cfRule type="containsBlanks" dxfId="19" priority="5" stopIfTrue="1">
      <formula>LEN(TRIM(M6))=0</formula>
    </cfRule>
  </conditionalFormatting>
  <conditionalFormatting sqref="AL6:BX7 P8:T8 X8:AB8 AF8:AJ8">
    <cfRule type="containsBlanks" dxfId="18" priority="4">
      <formula>LEN(TRIM(P6))=0</formula>
    </cfRule>
  </conditionalFormatting>
  <conditionalFormatting sqref="AX15:BP15">
    <cfRule type="containsText" dxfId="17" priority="3" operator="containsText" text="請求対象外">
      <formula>NOT(ISERROR(SEARCH("請求対象外",AX15)))</formula>
    </cfRule>
  </conditionalFormatting>
  <conditionalFormatting sqref="AX23:BP23">
    <cfRule type="containsText" dxfId="16" priority="2" operator="containsText" text="請求対象外">
      <formula>NOT(ISERROR(SEARCH("請求対象外",AX23)))</formula>
    </cfRule>
  </conditionalFormatting>
  <conditionalFormatting sqref="M4">
    <cfRule type="expression" dxfId="15" priority="1">
      <formula>$M$4="新規　　・　　変更　　・　　追加"</formula>
    </cfRule>
  </conditionalFormatting>
  <dataValidations count="2">
    <dataValidation type="list" allowBlank="1" showInputMessage="1" showErrorMessage="1" sqref="M4:AK5" xr:uid="{40681DBA-E3E7-4D69-B5D8-AA0B456DD2C9}">
      <formula1>$CJ$2:$CJ$4</formula1>
    </dataValidation>
    <dataValidation type="list" allowBlank="1" showInputMessage="1" showErrorMessage="1" sqref="M8:O8" xr:uid="{F4BD52D9-1797-4EE2-8A75-3D99C8CCD37A}">
      <formula1>"昭和,平成"</formula1>
    </dataValidation>
  </dataValidations>
  <printOptions horizontalCentered="1"/>
  <pageMargins left="0.19685039370078741" right="0.19685039370078741" top="0.39370078740157483" bottom="0.39370078740157483"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064E-313C-4308-81E6-B0776F1F7BFD}">
  <sheetPr>
    <tabColor rgb="FFFF0000"/>
    <pageSetUpPr fitToPage="1"/>
  </sheetPr>
  <dimension ref="A1:CP57"/>
  <sheetViews>
    <sheetView workbookViewId="0">
      <selection activeCell="M4" sqref="M4:AK5"/>
    </sheetView>
  </sheetViews>
  <sheetFormatPr defaultRowHeight="13.5"/>
  <cols>
    <col min="1" max="86" width="1.375" style="2" customWidth="1"/>
    <col min="87" max="87" width="1.375" style="2" hidden="1" customWidth="1"/>
    <col min="88" max="88" width="11.875" style="2" hidden="1" customWidth="1"/>
    <col min="89" max="91" width="11.625" style="2" hidden="1" customWidth="1"/>
    <col min="92" max="92" width="4.5" style="2" hidden="1" customWidth="1"/>
    <col min="93" max="93" width="5.25" style="2" hidden="1" customWidth="1"/>
    <col min="94" max="94" width="1.375" style="2" hidden="1" customWidth="1"/>
    <col min="95" max="111" width="1.375" style="2" customWidth="1"/>
    <col min="112" max="112" width="10.5" style="2" bestFit="1" customWidth="1"/>
    <col min="113" max="113" width="9" style="2"/>
    <col min="114" max="114" width="9.5" style="2" bestFit="1" customWidth="1"/>
    <col min="115" max="115" width="10.5" style="2" bestFit="1" customWidth="1"/>
    <col min="116" max="16384" width="9" style="2"/>
  </cols>
  <sheetData>
    <row r="1" spans="1:92">
      <c r="A1" s="98"/>
      <c r="B1" s="98"/>
      <c r="C1" s="98"/>
      <c r="D1" s="98"/>
      <c r="E1" s="98"/>
      <c r="F1" s="98"/>
      <c r="G1" s="98"/>
      <c r="H1" s="98"/>
      <c r="I1" s="98"/>
      <c r="J1" s="98"/>
      <c r="K1" s="98"/>
      <c r="L1" s="98"/>
      <c r="M1" s="98"/>
      <c r="N1" s="98"/>
      <c r="O1" s="98"/>
      <c r="P1" s="98"/>
      <c r="Q1" s="98"/>
      <c r="R1" s="98"/>
      <c r="S1" s="98"/>
      <c r="T1" s="98"/>
      <c r="U1" s="98"/>
      <c r="V1" s="251" t="s">
        <v>106</v>
      </c>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3"/>
      <c r="BE1" s="253"/>
      <c r="BF1" s="253"/>
      <c r="BG1" s="253"/>
      <c r="BH1" s="253"/>
      <c r="BI1" s="253"/>
      <c r="BJ1" s="253"/>
      <c r="BK1" s="253"/>
      <c r="BL1" s="253"/>
      <c r="BM1" s="253"/>
      <c r="BN1" s="253"/>
      <c r="BO1" s="253"/>
      <c r="BP1" s="253"/>
      <c r="BQ1" s="253"/>
      <c r="BR1" s="253"/>
      <c r="BS1" s="253"/>
      <c r="BT1" s="253"/>
      <c r="BU1" s="253"/>
      <c r="BV1" s="253"/>
      <c r="BW1" s="253"/>
      <c r="BX1" s="253"/>
    </row>
    <row r="2" spans="1:92">
      <c r="A2" s="98"/>
      <c r="B2" s="98"/>
      <c r="C2" s="98"/>
      <c r="D2" s="98"/>
      <c r="E2" s="98"/>
      <c r="F2" s="98"/>
      <c r="G2" s="98"/>
      <c r="H2" s="98"/>
      <c r="I2" s="98"/>
      <c r="J2" s="98"/>
      <c r="K2" s="98"/>
      <c r="L2" s="98"/>
      <c r="M2" s="98"/>
      <c r="N2" s="98"/>
      <c r="O2" s="98"/>
      <c r="P2" s="98"/>
      <c r="Q2" s="98"/>
      <c r="R2" s="98"/>
      <c r="S2" s="98"/>
      <c r="T2" s="98"/>
      <c r="U2" s="98"/>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c r="AW2" s="251"/>
      <c r="AX2" s="251"/>
      <c r="AY2" s="251"/>
      <c r="AZ2" s="251"/>
      <c r="BA2" s="251"/>
      <c r="BB2" s="251"/>
      <c r="BC2" s="251"/>
      <c r="BD2" s="98"/>
      <c r="BE2" s="98"/>
      <c r="BF2" s="98"/>
      <c r="BG2" s="98"/>
      <c r="BH2" s="98"/>
      <c r="BI2" s="98"/>
      <c r="BJ2" s="98"/>
      <c r="BK2" s="98"/>
      <c r="BL2" s="98"/>
      <c r="BM2" s="98"/>
      <c r="BN2" s="98"/>
      <c r="BO2" s="98"/>
      <c r="BP2" s="98"/>
      <c r="BQ2" s="98"/>
      <c r="BR2" s="98"/>
      <c r="BS2" s="98"/>
      <c r="BT2" s="98"/>
      <c r="BU2" s="98"/>
      <c r="BV2" s="98"/>
      <c r="BW2" s="98"/>
      <c r="BX2" s="98"/>
      <c r="CJ2" s="2" t="s">
        <v>127</v>
      </c>
    </row>
    <row r="3" spans="1:92">
      <c r="A3" s="98"/>
      <c r="B3" s="98"/>
      <c r="C3" s="99"/>
      <c r="D3" s="99"/>
      <c r="E3" s="99"/>
      <c r="F3" s="99"/>
      <c r="G3" s="99"/>
      <c r="H3" s="99"/>
      <c r="I3" s="99"/>
      <c r="J3" s="99"/>
      <c r="K3" s="99"/>
      <c r="L3" s="99"/>
      <c r="M3" s="100"/>
      <c r="N3" s="100"/>
      <c r="O3" s="100"/>
      <c r="P3" s="100"/>
      <c r="Q3" s="100"/>
      <c r="R3" s="100"/>
      <c r="S3" s="100"/>
      <c r="T3" s="100"/>
      <c r="U3" s="100"/>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100"/>
      <c r="BE3" s="100"/>
      <c r="BF3" s="100"/>
      <c r="BG3" s="100"/>
      <c r="BH3" s="100"/>
      <c r="BI3" s="100"/>
      <c r="BJ3" s="100"/>
      <c r="BK3" s="100"/>
      <c r="BL3" s="100"/>
      <c r="BM3" s="100"/>
      <c r="BN3" s="100"/>
      <c r="BO3" s="100"/>
      <c r="BP3" s="100"/>
      <c r="BQ3" s="100"/>
      <c r="BR3" s="100"/>
      <c r="BS3" s="100"/>
      <c r="BT3" s="100"/>
      <c r="BU3" s="100"/>
      <c r="BV3" s="100"/>
      <c r="BW3" s="100"/>
      <c r="BX3" s="100"/>
      <c r="CJ3" s="2" t="s">
        <v>128</v>
      </c>
    </row>
    <row r="4" spans="1:92" ht="18" customHeight="1">
      <c r="A4" s="98"/>
      <c r="B4" s="254" t="s">
        <v>36</v>
      </c>
      <c r="C4" s="255"/>
      <c r="D4" s="255"/>
      <c r="E4" s="255"/>
      <c r="F4" s="255"/>
      <c r="G4" s="255"/>
      <c r="H4" s="255"/>
      <c r="I4" s="255"/>
      <c r="J4" s="255"/>
      <c r="K4" s="255"/>
      <c r="L4" s="256"/>
      <c r="M4" s="257" t="s">
        <v>126</v>
      </c>
      <c r="N4" s="258"/>
      <c r="O4" s="258"/>
      <c r="P4" s="258"/>
      <c r="Q4" s="258"/>
      <c r="R4" s="258"/>
      <c r="S4" s="258"/>
      <c r="T4" s="258"/>
      <c r="U4" s="258"/>
      <c r="V4" s="258"/>
      <c r="W4" s="258"/>
      <c r="X4" s="258"/>
      <c r="Y4" s="258"/>
      <c r="Z4" s="258"/>
      <c r="AA4" s="258"/>
      <c r="AB4" s="258"/>
      <c r="AC4" s="258"/>
      <c r="AD4" s="258"/>
      <c r="AE4" s="258"/>
      <c r="AF4" s="258"/>
      <c r="AG4" s="258"/>
      <c r="AH4" s="258"/>
      <c r="AI4" s="258"/>
      <c r="AJ4" s="258"/>
      <c r="AK4" s="259"/>
      <c r="AL4" s="254" t="s">
        <v>38</v>
      </c>
      <c r="AM4" s="255"/>
      <c r="AN4" s="255"/>
      <c r="AO4" s="255"/>
      <c r="AP4" s="255"/>
      <c r="AQ4" s="255"/>
      <c r="AR4" s="255"/>
      <c r="AS4" s="255"/>
      <c r="AT4" s="255"/>
      <c r="AU4" s="255"/>
      <c r="AV4" s="255"/>
      <c r="AW4" s="255"/>
      <c r="AX4" s="255"/>
      <c r="AY4" s="255"/>
      <c r="AZ4" s="256"/>
      <c r="BA4" s="213" t="s">
        <v>37</v>
      </c>
      <c r="BB4" s="213"/>
      <c r="BC4" s="213"/>
      <c r="BD4" s="213"/>
      <c r="BE4" s="213"/>
      <c r="BF4" s="213"/>
      <c r="BG4" s="213"/>
      <c r="BH4" s="213"/>
      <c r="BI4" s="213"/>
      <c r="BJ4" s="213"/>
      <c r="BK4" s="213"/>
      <c r="BL4" s="213"/>
      <c r="BM4" s="213"/>
      <c r="BN4" s="213"/>
      <c r="BO4" s="213"/>
      <c r="BP4" s="213"/>
      <c r="BQ4" s="213"/>
      <c r="BR4" s="213"/>
      <c r="BS4" s="213"/>
      <c r="BT4" s="213"/>
      <c r="BU4" s="213"/>
      <c r="BV4" s="213"/>
      <c r="BW4" s="213"/>
      <c r="BX4" s="263"/>
      <c r="CJ4" s="2" t="s">
        <v>129</v>
      </c>
    </row>
    <row r="5" spans="1:92" ht="18.75" customHeight="1">
      <c r="A5" s="101"/>
      <c r="B5" s="241"/>
      <c r="C5" s="242"/>
      <c r="D5" s="242"/>
      <c r="E5" s="242"/>
      <c r="F5" s="242"/>
      <c r="G5" s="242"/>
      <c r="H5" s="242"/>
      <c r="I5" s="242"/>
      <c r="J5" s="242"/>
      <c r="K5" s="242"/>
      <c r="L5" s="243"/>
      <c r="M5" s="260"/>
      <c r="N5" s="261"/>
      <c r="O5" s="261"/>
      <c r="P5" s="261"/>
      <c r="Q5" s="261"/>
      <c r="R5" s="261"/>
      <c r="S5" s="261"/>
      <c r="T5" s="261"/>
      <c r="U5" s="261"/>
      <c r="V5" s="261"/>
      <c r="W5" s="261"/>
      <c r="X5" s="261"/>
      <c r="Y5" s="261"/>
      <c r="Z5" s="261"/>
      <c r="AA5" s="261"/>
      <c r="AB5" s="261"/>
      <c r="AC5" s="261"/>
      <c r="AD5" s="261"/>
      <c r="AE5" s="261"/>
      <c r="AF5" s="261"/>
      <c r="AG5" s="261"/>
      <c r="AH5" s="261"/>
      <c r="AI5" s="261"/>
      <c r="AJ5" s="261"/>
      <c r="AK5" s="262"/>
      <c r="AL5" s="249" t="s">
        <v>60</v>
      </c>
      <c r="AM5" s="230"/>
      <c r="AN5" s="230"/>
      <c r="AO5" s="230"/>
      <c r="AP5" s="230"/>
      <c r="AQ5" s="230"/>
      <c r="AR5" s="230"/>
      <c r="AS5" s="230"/>
      <c r="AT5" s="230"/>
      <c r="AU5" s="230"/>
      <c r="AV5" s="230"/>
      <c r="AW5" s="230"/>
      <c r="AX5" s="230"/>
      <c r="AY5" s="230"/>
      <c r="AZ5" s="231"/>
      <c r="BA5" s="249" t="s">
        <v>39</v>
      </c>
      <c r="BB5" s="230"/>
      <c r="BC5" s="230"/>
      <c r="BD5" s="230"/>
      <c r="BE5" s="230"/>
      <c r="BF5" s="230"/>
      <c r="BG5" s="230"/>
      <c r="BH5" s="230"/>
      <c r="BI5" s="230"/>
      <c r="BJ5" s="230"/>
      <c r="BK5" s="230"/>
      <c r="BL5" s="230"/>
      <c r="BM5" s="230"/>
      <c r="BN5" s="230"/>
      <c r="BO5" s="230"/>
      <c r="BP5" s="230"/>
      <c r="BQ5" s="230"/>
      <c r="BR5" s="230"/>
      <c r="BS5" s="230"/>
      <c r="BT5" s="230"/>
      <c r="BU5" s="230"/>
      <c r="BV5" s="230"/>
      <c r="BW5" s="230"/>
      <c r="BX5" s="231"/>
    </row>
    <row r="6" spans="1:92" ht="26.25" customHeight="1">
      <c r="A6" s="101"/>
      <c r="B6" s="264" t="s">
        <v>107</v>
      </c>
      <c r="C6" s="213"/>
      <c r="D6" s="213"/>
      <c r="E6" s="213"/>
      <c r="F6" s="213"/>
      <c r="G6" s="213"/>
      <c r="H6" s="213"/>
      <c r="I6" s="213"/>
      <c r="J6" s="213"/>
      <c r="K6" s="213"/>
      <c r="L6" s="263"/>
      <c r="M6" s="265"/>
      <c r="N6" s="266"/>
      <c r="O6" s="266"/>
      <c r="P6" s="266"/>
      <c r="Q6" s="266"/>
      <c r="R6" s="266"/>
      <c r="S6" s="266"/>
      <c r="T6" s="266"/>
      <c r="U6" s="266"/>
      <c r="V6" s="266"/>
      <c r="W6" s="266"/>
      <c r="X6" s="266"/>
      <c r="Y6" s="266"/>
      <c r="Z6" s="266"/>
      <c r="AA6" s="266"/>
      <c r="AB6" s="266"/>
      <c r="AC6" s="266"/>
      <c r="AD6" s="266"/>
      <c r="AE6" s="266"/>
      <c r="AF6" s="266"/>
      <c r="AG6" s="266"/>
      <c r="AH6" s="266"/>
      <c r="AI6" s="266"/>
      <c r="AJ6" s="266"/>
      <c r="AK6" s="267"/>
      <c r="AL6" s="237"/>
      <c r="AM6" s="234"/>
      <c r="AN6" s="234"/>
      <c r="AO6" s="234"/>
      <c r="AP6" s="234"/>
      <c r="AQ6" s="234"/>
      <c r="AR6" s="234"/>
      <c r="AS6" s="234"/>
      <c r="AT6" s="234"/>
      <c r="AU6" s="234"/>
      <c r="AV6" s="234"/>
      <c r="AW6" s="234"/>
      <c r="AX6" s="234"/>
      <c r="AY6" s="234"/>
      <c r="AZ6" s="271"/>
      <c r="BA6" s="272"/>
      <c r="BB6" s="273"/>
      <c r="BC6" s="273"/>
      <c r="BD6" s="273"/>
      <c r="BE6" s="273"/>
      <c r="BF6" s="273"/>
      <c r="BG6" s="273"/>
      <c r="BH6" s="273"/>
      <c r="BI6" s="273"/>
      <c r="BJ6" s="273"/>
      <c r="BK6" s="273"/>
      <c r="BL6" s="273"/>
      <c r="BM6" s="273"/>
      <c r="BN6" s="273"/>
      <c r="BO6" s="273"/>
      <c r="BP6" s="273"/>
      <c r="BQ6" s="273"/>
      <c r="BR6" s="273"/>
      <c r="BS6" s="273"/>
      <c r="BT6" s="273"/>
      <c r="BU6" s="273"/>
      <c r="BV6" s="273"/>
      <c r="BW6" s="273"/>
      <c r="BX6" s="274"/>
      <c r="CJ6" s="2" t="s">
        <v>123</v>
      </c>
    </row>
    <row r="7" spans="1:92" ht="30" customHeight="1">
      <c r="A7" s="101"/>
      <c r="B7" s="241" t="s">
        <v>58</v>
      </c>
      <c r="C7" s="242"/>
      <c r="D7" s="242"/>
      <c r="E7" s="242"/>
      <c r="F7" s="242"/>
      <c r="G7" s="242"/>
      <c r="H7" s="242"/>
      <c r="I7" s="242"/>
      <c r="J7" s="242"/>
      <c r="K7" s="242"/>
      <c r="L7" s="243"/>
      <c r="M7" s="268"/>
      <c r="N7" s="269"/>
      <c r="O7" s="269"/>
      <c r="P7" s="269"/>
      <c r="Q7" s="269"/>
      <c r="R7" s="269"/>
      <c r="S7" s="269"/>
      <c r="T7" s="269"/>
      <c r="U7" s="269"/>
      <c r="V7" s="269"/>
      <c r="W7" s="269"/>
      <c r="X7" s="269"/>
      <c r="Y7" s="269"/>
      <c r="Z7" s="269"/>
      <c r="AA7" s="269"/>
      <c r="AB7" s="269"/>
      <c r="AC7" s="269"/>
      <c r="AD7" s="269"/>
      <c r="AE7" s="269"/>
      <c r="AF7" s="269"/>
      <c r="AG7" s="269"/>
      <c r="AH7" s="269"/>
      <c r="AI7" s="269"/>
      <c r="AJ7" s="269"/>
      <c r="AK7" s="270"/>
      <c r="AL7" s="237"/>
      <c r="AM7" s="234"/>
      <c r="AN7" s="235"/>
      <c r="AO7" s="233"/>
      <c r="AP7" s="234"/>
      <c r="AQ7" s="235"/>
      <c r="AR7" s="233"/>
      <c r="AS7" s="234"/>
      <c r="AT7" s="235"/>
      <c r="AU7" s="233"/>
      <c r="AV7" s="234"/>
      <c r="AW7" s="235"/>
      <c r="AX7" s="233"/>
      <c r="AY7" s="234"/>
      <c r="AZ7" s="271"/>
      <c r="BA7" s="237"/>
      <c r="BB7" s="234"/>
      <c r="BC7" s="235"/>
      <c r="BD7" s="233"/>
      <c r="BE7" s="234"/>
      <c r="BF7" s="235"/>
      <c r="BG7" s="233"/>
      <c r="BH7" s="234"/>
      <c r="BI7" s="235"/>
      <c r="BJ7" s="233"/>
      <c r="BK7" s="234"/>
      <c r="BL7" s="235"/>
      <c r="BM7" s="233"/>
      <c r="BN7" s="234"/>
      <c r="BO7" s="235"/>
      <c r="BP7" s="233"/>
      <c r="BQ7" s="234"/>
      <c r="BR7" s="235"/>
      <c r="BS7" s="233"/>
      <c r="BT7" s="234"/>
      <c r="BU7" s="235"/>
      <c r="BV7" s="233"/>
      <c r="BW7" s="234"/>
      <c r="BX7" s="271"/>
      <c r="CJ7" s="2" t="s">
        <v>124</v>
      </c>
    </row>
    <row r="8" spans="1:92" ht="30.75" customHeight="1">
      <c r="A8" s="101"/>
      <c r="B8" s="195" t="s">
        <v>34</v>
      </c>
      <c r="C8" s="195"/>
      <c r="D8" s="195"/>
      <c r="E8" s="195"/>
      <c r="F8" s="195"/>
      <c r="G8" s="195"/>
      <c r="H8" s="195"/>
      <c r="I8" s="195"/>
      <c r="J8" s="195"/>
      <c r="K8" s="195"/>
      <c r="L8" s="195"/>
      <c r="M8" s="275" t="s">
        <v>324</v>
      </c>
      <c r="N8" s="275"/>
      <c r="O8" s="275"/>
      <c r="P8" s="276"/>
      <c r="Q8" s="277"/>
      <c r="R8" s="277"/>
      <c r="S8" s="277"/>
      <c r="T8" s="278"/>
      <c r="U8" s="195" t="s">
        <v>3</v>
      </c>
      <c r="V8" s="195"/>
      <c r="W8" s="195"/>
      <c r="X8" s="276"/>
      <c r="Y8" s="277"/>
      <c r="Z8" s="277"/>
      <c r="AA8" s="277"/>
      <c r="AB8" s="278"/>
      <c r="AC8" s="195" t="s">
        <v>8</v>
      </c>
      <c r="AD8" s="195"/>
      <c r="AE8" s="195"/>
      <c r="AF8" s="276"/>
      <c r="AG8" s="277"/>
      <c r="AH8" s="277"/>
      <c r="AI8" s="277"/>
      <c r="AJ8" s="278"/>
      <c r="AK8" s="195" t="s">
        <v>4</v>
      </c>
      <c r="AL8" s="195"/>
      <c r="AM8" s="195"/>
      <c r="AN8" s="195" t="s">
        <v>6</v>
      </c>
      <c r="AO8" s="195"/>
      <c r="AP8" s="195"/>
      <c r="AQ8" s="195"/>
      <c r="AR8" s="195"/>
      <c r="AS8" s="195"/>
      <c r="AT8" s="195"/>
      <c r="AU8" s="195"/>
      <c r="AV8" s="195"/>
      <c r="AW8" s="195"/>
      <c r="AX8" s="238" t="s">
        <v>35</v>
      </c>
      <c r="AY8" s="239"/>
      <c r="AZ8" s="240"/>
      <c r="BA8" s="345"/>
      <c r="BB8" s="345"/>
      <c r="BC8" s="345"/>
      <c r="BD8" s="345"/>
      <c r="BE8" s="345"/>
      <c r="BF8" s="206" t="s">
        <v>3</v>
      </c>
      <c r="BG8" s="206"/>
      <c r="BH8" s="206"/>
      <c r="BI8" s="345"/>
      <c r="BJ8" s="345"/>
      <c r="BK8" s="345"/>
      <c r="BL8" s="345"/>
      <c r="BM8" s="345"/>
      <c r="BN8" s="206" t="s">
        <v>8</v>
      </c>
      <c r="BO8" s="206"/>
      <c r="BP8" s="206"/>
      <c r="BQ8" s="345"/>
      <c r="BR8" s="345"/>
      <c r="BS8" s="345"/>
      <c r="BT8" s="345"/>
      <c r="BU8" s="345"/>
      <c r="BV8" s="206" t="s">
        <v>4</v>
      </c>
      <c r="BW8" s="206"/>
      <c r="BX8" s="206"/>
      <c r="CJ8" s="112" t="str">
        <f>IF(AND(BA8&lt;&gt;"",BI8&lt;&gt;"",BQ8&lt;&gt;""),DATE(BA8+2018,BI8,BQ8),"")</f>
        <v/>
      </c>
    </row>
    <row r="9" spans="1:92" ht="30.75" customHeight="1">
      <c r="A9" s="102"/>
      <c r="B9" s="241" t="s">
        <v>349</v>
      </c>
      <c r="C9" s="242"/>
      <c r="D9" s="242"/>
      <c r="E9" s="242"/>
      <c r="F9" s="242"/>
      <c r="G9" s="242"/>
      <c r="H9" s="242"/>
      <c r="I9" s="242"/>
      <c r="J9" s="242"/>
      <c r="K9" s="242"/>
      <c r="L9" s="242"/>
      <c r="M9" s="242"/>
      <c r="N9" s="242"/>
      <c r="O9" s="242"/>
      <c r="P9" s="242"/>
      <c r="Q9" s="242"/>
      <c r="R9" s="242"/>
      <c r="S9" s="242"/>
      <c r="T9" s="242"/>
      <c r="U9" s="242"/>
      <c r="V9" s="242"/>
      <c r="W9" s="276"/>
      <c r="X9" s="277"/>
      <c r="Y9" s="277"/>
      <c r="Z9" s="277"/>
      <c r="AA9" s="277"/>
      <c r="AB9" s="277"/>
      <c r="AC9" s="277"/>
      <c r="AD9" s="277"/>
      <c r="AE9" s="278"/>
      <c r="AF9" s="229" t="s">
        <v>329</v>
      </c>
      <c r="AG9" s="284"/>
      <c r="AH9" s="284"/>
      <c r="AI9" s="284"/>
      <c r="AJ9" s="284"/>
      <c r="AK9" s="284"/>
      <c r="AL9" s="284"/>
      <c r="AM9" s="284"/>
      <c r="AN9" s="284"/>
      <c r="AO9" s="284"/>
      <c r="AP9" s="284"/>
      <c r="AQ9" s="284"/>
      <c r="AR9" s="284"/>
      <c r="AS9" s="284"/>
      <c r="AT9" s="284"/>
      <c r="AU9" s="284"/>
      <c r="AV9" s="284"/>
      <c r="AW9" s="285"/>
      <c r="AX9" s="238" t="s">
        <v>35</v>
      </c>
      <c r="AY9" s="239"/>
      <c r="AZ9" s="240"/>
      <c r="BA9" s="345"/>
      <c r="BB9" s="345"/>
      <c r="BC9" s="345"/>
      <c r="BD9" s="345"/>
      <c r="BE9" s="345"/>
      <c r="BF9" s="206" t="s">
        <v>3</v>
      </c>
      <c r="BG9" s="206"/>
      <c r="BH9" s="206"/>
      <c r="BI9" s="345"/>
      <c r="BJ9" s="345"/>
      <c r="BK9" s="345"/>
      <c r="BL9" s="345"/>
      <c r="BM9" s="345"/>
      <c r="BN9" s="206" t="s">
        <v>8</v>
      </c>
      <c r="BO9" s="206"/>
      <c r="BP9" s="206"/>
      <c r="BQ9" s="345"/>
      <c r="BR9" s="345"/>
      <c r="BS9" s="345"/>
      <c r="BT9" s="345"/>
      <c r="BU9" s="345"/>
      <c r="BV9" s="206" t="s">
        <v>4</v>
      </c>
      <c r="BW9" s="206"/>
      <c r="BX9" s="206"/>
      <c r="CJ9" s="112" t="str">
        <f>IF(AND(BA9&lt;&gt;"",BI9&lt;&gt;"",BQ9&lt;&gt;""),DATE(BA9+2018,BI9,BQ9),"")</f>
        <v/>
      </c>
    </row>
    <row r="10" spans="1:92" ht="7.5" customHeight="1">
      <c r="A10" s="102"/>
      <c r="B10" s="254" t="s">
        <v>110</v>
      </c>
      <c r="C10" s="255"/>
      <c r="D10" s="255"/>
      <c r="E10" s="255"/>
      <c r="F10" s="255"/>
      <c r="G10" s="255"/>
      <c r="H10" s="255"/>
      <c r="I10" s="255"/>
      <c r="J10" s="255"/>
      <c r="K10" s="255"/>
      <c r="L10" s="255"/>
      <c r="M10" s="255"/>
      <c r="N10" s="255"/>
      <c r="O10" s="255"/>
      <c r="P10" s="255"/>
      <c r="Q10" s="255"/>
      <c r="R10" s="255"/>
      <c r="S10" s="255"/>
      <c r="T10" s="255"/>
      <c r="U10" s="255"/>
      <c r="V10" s="256"/>
      <c r="W10" s="103"/>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5"/>
    </row>
    <row r="11" spans="1:92" ht="24.75" customHeight="1">
      <c r="A11" s="102"/>
      <c r="B11" s="264"/>
      <c r="C11" s="213"/>
      <c r="D11" s="213"/>
      <c r="E11" s="213"/>
      <c r="F11" s="213"/>
      <c r="G11" s="213"/>
      <c r="H11" s="213"/>
      <c r="I11" s="213"/>
      <c r="J11" s="213"/>
      <c r="K11" s="213"/>
      <c r="L11" s="213"/>
      <c r="M11" s="213"/>
      <c r="N11" s="213"/>
      <c r="O11" s="213"/>
      <c r="P11" s="213"/>
      <c r="Q11" s="213"/>
      <c r="R11" s="213"/>
      <c r="S11" s="213"/>
      <c r="T11" s="213"/>
      <c r="U11" s="213"/>
      <c r="V11" s="263"/>
      <c r="W11" s="106"/>
      <c r="X11" s="102"/>
      <c r="Y11" s="102"/>
      <c r="Z11" s="102"/>
      <c r="AA11" s="102"/>
      <c r="AB11" s="102"/>
      <c r="AC11" s="102"/>
      <c r="AD11" s="102"/>
      <c r="AE11" s="102"/>
      <c r="AF11" s="102"/>
      <c r="AG11" s="102"/>
      <c r="AH11" s="107"/>
      <c r="AI11" s="107"/>
      <c r="AJ11" s="107"/>
      <c r="AK11" s="107"/>
      <c r="AL11" s="107"/>
      <c r="AM11" s="242" t="s">
        <v>33</v>
      </c>
      <c r="AN11" s="242"/>
      <c r="AO11" s="242"/>
      <c r="AP11" s="242"/>
      <c r="AQ11" s="242"/>
      <c r="AR11" s="269"/>
      <c r="AS11" s="269"/>
      <c r="AT11" s="269"/>
      <c r="AU11" s="269"/>
      <c r="AV11" s="269"/>
      <c r="AW11" s="102"/>
      <c r="AX11" s="102"/>
      <c r="AY11" s="102"/>
      <c r="AZ11" s="102"/>
      <c r="BA11" s="280" t="str">
        <f>IF(AR11="","",VLOOKUP(AR11,計算!A:B,2,FALSE))</f>
        <v/>
      </c>
      <c r="BB11" s="280"/>
      <c r="BC11" s="280"/>
      <c r="BD11" s="280"/>
      <c r="BE11" s="280"/>
      <c r="BF11" s="280"/>
      <c r="BG11" s="280"/>
      <c r="BH11" s="280"/>
      <c r="BI11" s="280"/>
      <c r="BJ11" s="280"/>
      <c r="BK11" s="280"/>
      <c r="BL11" s="280"/>
      <c r="BM11" s="280"/>
      <c r="BN11" s="280"/>
      <c r="BO11" s="280"/>
      <c r="BP11" s="280"/>
      <c r="BQ11" s="242" t="s">
        <v>1</v>
      </c>
      <c r="BR11" s="242"/>
      <c r="BS11" s="242"/>
      <c r="BT11" s="102"/>
      <c r="BU11" s="102"/>
      <c r="BV11" s="102"/>
      <c r="BW11" s="102"/>
      <c r="BX11" s="101"/>
    </row>
    <row r="12" spans="1:92" ht="6" customHeight="1">
      <c r="A12" s="102"/>
      <c r="B12" s="241"/>
      <c r="C12" s="242"/>
      <c r="D12" s="242"/>
      <c r="E12" s="242"/>
      <c r="F12" s="242"/>
      <c r="G12" s="242"/>
      <c r="H12" s="242"/>
      <c r="I12" s="242"/>
      <c r="J12" s="242"/>
      <c r="K12" s="242"/>
      <c r="L12" s="242"/>
      <c r="M12" s="242"/>
      <c r="N12" s="242"/>
      <c r="O12" s="242"/>
      <c r="P12" s="242"/>
      <c r="Q12" s="242"/>
      <c r="R12" s="242"/>
      <c r="S12" s="242"/>
      <c r="T12" s="242"/>
      <c r="U12" s="242"/>
      <c r="V12" s="243"/>
      <c r="W12" s="136"/>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10"/>
      <c r="AZ12" s="110"/>
      <c r="BA12" s="137"/>
      <c r="BB12" s="137"/>
      <c r="BC12" s="137"/>
      <c r="BD12" s="137"/>
      <c r="BE12" s="137"/>
      <c r="BF12" s="137"/>
      <c r="BG12" s="137"/>
      <c r="BH12" s="137"/>
      <c r="BI12" s="137"/>
      <c r="BJ12" s="137"/>
      <c r="BK12" s="137"/>
      <c r="BL12" s="137"/>
      <c r="BM12" s="137"/>
      <c r="BN12" s="137"/>
      <c r="BO12" s="137"/>
      <c r="BP12" s="137"/>
      <c r="BQ12" s="110"/>
      <c r="BR12" s="110"/>
      <c r="BS12" s="110"/>
      <c r="BT12" s="110"/>
      <c r="BU12" s="110"/>
      <c r="BV12" s="110"/>
      <c r="BW12" s="110"/>
      <c r="BX12" s="111"/>
    </row>
    <row r="13" spans="1:92" ht="31.5" customHeight="1">
      <c r="A13" s="102"/>
      <c r="B13" s="241" t="s">
        <v>175</v>
      </c>
      <c r="C13" s="242"/>
      <c r="D13" s="242"/>
      <c r="E13" s="242"/>
      <c r="F13" s="242"/>
      <c r="G13" s="242"/>
      <c r="H13" s="242"/>
      <c r="I13" s="242"/>
      <c r="J13" s="242"/>
      <c r="K13" s="242"/>
      <c r="L13" s="242"/>
      <c r="M13" s="242"/>
      <c r="N13" s="242"/>
      <c r="O13" s="242"/>
      <c r="P13" s="242"/>
      <c r="Q13" s="242"/>
      <c r="R13" s="242"/>
      <c r="S13" s="242"/>
      <c r="T13" s="242"/>
      <c r="U13" s="242"/>
      <c r="V13" s="243"/>
      <c r="W13" s="244" t="s">
        <v>35</v>
      </c>
      <c r="X13" s="245"/>
      <c r="Y13" s="245"/>
      <c r="Z13" s="246" t="str">
        <f>IF(CJ8&lt;&gt;"",YEAR(CJ13)-2018,"")</f>
        <v/>
      </c>
      <c r="AA13" s="247"/>
      <c r="AB13" s="247"/>
      <c r="AC13" s="247"/>
      <c r="AD13" s="248"/>
      <c r="AE13" s="241" t="s">
        <v>3</v>
      </c>
      <c r="AF13" s="242"/>
      <c r="AG13" s="243"/>
      <c r="AH13" s="246" t="str">
        <f>IF(CJ8&lt;&gt;"",MONTH(CJ13),"")</f>
        <v/>
      </c>
      <c r="AI13" s="247"/>
      <c r="AJ13" s="247"/>
      <c r="AK13" s="247"/>
      <c r="AL13" s="248"/>
      <c r="AM13" s="249" t="s">
        <v>8</v>
      </c>
      <c r="AN13" s="230"/>
      <c r="AO13" s="231"/>
      <c r="AP13" s="250" t="str">
        <f>IF(CJ8&lt;&gt;"",DAY(CJ13),"")</f>
        <v/>
      </c>
      <c r="AQ13" s="250"/>
      <c r="AR13" s="250"/>
      <c r="AS13" s="250"/>
      <c r="AT13" s="250"/>
      <c r="AU13" s="229" t="s">
        <v>109</v>
      </c>
      <c r="AV13" s="230"/>
      <c r="AW13" s="231"/>
      <c r="AX13" s="194" t="s">
        <v>35</v>
      </c>
      <c r="AY13" s="194"/>
      <c r="AZ13" s="194"/>
      <c r="BA13" s="232" t="str">
        <f>IF(CJ8&lt;&gt;"",YEAR(CK13)-2018,"")</f>
        <v/>
      </c>
      <c r="BB13" s="232"/>
      <c r="BC13" s="232"/>
      <c r="BD13" s="232"/>
      <c r="BE13" s="232"/>
      <c r="BF13" s="195" t="s">
        <v>3</v>
      </c>
      <c r="BG13" s="195"/>
      <c r="BH13" s="195"/>
      <c r="BI13" s="232" t="str">
        <f>IF(CJ8&lt;&gt;"",MONTH(CK13),"")</f>
        <v/>
      </c>
      <c r="BJ13" s="232"/>
      <c r="BK13" s="232"/>
      <c r="BL13" s="232"/>
      <c r="BM13" s="232"/>
      <c r="BN13" s="195" t="s">
        <v>8</v>
      </c>
      <c r="BO13" s="195"/>
      <c r="BP13" s="195"/>
      <c r="BQ13" s="232" t="str">
        <f>IF(CJ8&lt;&gt;"",DAY(CK13),"")</f>
        <v/>
      </c>
      <c r="BR13" s="232"/>
      <c r="BS13" s="232"/>
      <c r="BT13" s="232"/>
      <c r="BU13" s="232"/>
      <c r="BV13" s="194" t="s">
        <v>108</v>
      </c>
      <c r="BW13" s="195"/>
      <c r="BX13" s="195"/>
      <c r="BY13" s="135"/>
      <c r="BZ13" s="135"/>
      <c r="CA13" s="135"/>
      <c r="CJ13" s="112" t="str">
        <f>IF(W9="取得する",MIN(CJ8,CJ9),CJ8)</f>
        <v/>
      </c>
      <c r="CK13" s="112" t="e">
        <f>IF(W9="取得する",MAX(CJ8,CJ9)+112,CJ8+56)</f>
        <v>#VALUE!</v>
      </c>
    </row>
    <row r="14" spans="1:92" ht="31.5" customHeight="1">
      <c r="A14" s="102"/>
      <c r="B14" s="241" t="s">
        <v>305</v>
      </c>
      <c r="C14" s="242"/>
      <c r="D14" s="242"/>
      <c r="E14" s="242"/>
      <c r="F14" s="242"/>
      <c r="G14" s="242"/>
      <c r="H14" s="242"/>
      <c r="I14" s="242"/>
      <c r="J14" s="242"/>
      <c r="K14" s="242"/>
      <c r="L14" s="242"/>
      <c r="M14" s="242"/>
      <c r="N14" s="242"/>
      <c r="O14" s="242"/>
      <c r="P14" s="242"/>
      <c r="Q14" s="242"/>
      <c r="R14" s="242"/>
      <c r="S14" s="242"/>
      <c r="T14" s="242"/>
      <c r="U14" s="242"/>
      <c r="V14" s="243"/>
      <c r="W14" s="244" t="s">
        <v>35</v>
      </c>
      <c r="X14" s="245"/>
      <c r="Y14" s="245"/>
      <c r="Z14" s="276"/>
      <c r="AA14" s="277"/>
      <c r="AB14" s="277"/>
      <c r="AC14" s="277"/>
      <c r="AD14" s="278"/>
      <c r="AE14" s="241" t="s">
        <v>3</v>
      </c>
      <c r="AF14" s="242"/>
      <c r="AG14" s="243"/>
      <c r="AH14" s="276"/>
      <c r="AI14" s="277"/>
      <c r="AJ14" s="277"/>
      <c r="AK14" s="277"/>
      <c r="AL14" s="278"/>
      <c r="AM14" s="249" t="s">
        <v>8</v>
      </c>
      <c r="AN14" s="230"/>
      <c r="AO14" s="231"/>
      <c r="AP14" s="276"/>
      <c r="AQ14" s="277"/>
      <c r="AR14" s="277"/>
      <c r="AS14" s="277"/>
      <c r="AT14" s="278"/>
      <c r="AU14" s="229" t="s">
        <v>109</v>
      </c>
      <c r="AV14" s="230"/>
      <c r="AW14" s="231"/>
      <c r="AX14" s="194" t="s">
        <v>35</v>
      </c>
      <c r="AY14" s="194"/>
      <c r="AZ14" s="194"/>
      <c r="BA14" s="276"/>
      <c r="BB14" s="277"/>
      <c r="BC14" s="277"/>
      <c r="BD14" s="277"/>
      <c r="BE14" s="278"/>
      <c r="BF14" s="195" t="s">
        <v>3</v>
      </c>
      <c r="BG14" s="195"/>
      <c r="BH14" s="195"/>
      <c r="BI14" s="276"/>
      <c r="BJ14" s="277"/>
      <c r="BK14" s="277"/>
      <c r="BL14" s="277"/>
      <c r="BM14" s="278"/>
      <c r="BN14" s="195" t="s">
        <v>8</v>
      </c>
      <c r="BO14" s="195"/>
      <c r="BP14" s="195"/>
      <c r="BQ14" s="276"/>
      <c r="BR14" s="277"/>
      <c r="BS14" s="277"/>
      <c r="BT14" s="277"/>
      <c r="BU14" s="278"/>
      <c r="BV14" s="194" t="s">
        <v>108</v>
      </c>
      <c r="BW14" s="195"/>
      <c r="BX14" s="195"/>
      <c r="BY14" s="135"/>
      <c r="BZ14" s="135"/>
      <c r="CA14" s="135"/>
      <c r="CJ14" s="112">
        <f>DATE(Z14+2018,AH14,AP14)</f>
        <v>43069</v>
      </c>
      <c r="CK14" s="112">
        <f>DATE(BA14+2018,BI14,BQ14)</f>
        <v>43069</v>
      </c>
    </row>
    <row r="15" spans="1:92" ht="31.5" customHeight="1">
      <c r="A15" s="102"/>
      <c r="B15" s="138"/>
      <c r="C15" s="138"/>
      <c r="D15" s="138"/>
      <c r="E15" s="138"/>
      <c r="W15" s="286" t="s">
        <v>306</v>
      </c>
      <c r="X15" s="287"/>
      <c r="Y15" s="287"/>
      <c r="Z15" s="287"/>
      <c r="AA15" s="287"/>
      <c r="AB15" s="287"/>
      <c r="AC15" s="287"/>
      <c r="AD15" s="287"/>
      <c r="AE15" s="287"/>
      <c r="AF15" s="287"/>
      <c r="AG15" s="287"/>
      <c r="AH15" s="287"/>
      <c r="AI15" s="287"/>
      <c r="AJ15" s="287"/>
      <c r="AK15" s="287"/>
      <c r="AL15" s="287"/>
      <c r="AM15" s="287"/>
      <c r="AN15" s="287"/>
      <c r="AO15" s="288"/>
      <c r="AP15" s="340"/>
      <c r="AQ15" s="340"/>
      <c r="AR15" s="340"/>
      <c r="AS15" s="340"/>
      <c r="AT15" s="340"/>
      <c r="AU15" s="194" t="s">
        <v>4</v>
      </c>
      <c r="AV15" s="194"/>
      <c r="AW15" s="194"/>
      <c r="AX15" s="290" t="str">
        <f>IF(AND(M4&lt;&gt;"追加",BQ15&lt;14),"請求対象外","合計育児休業日数")</f>
        <v>合計育児休業日数</v>
      </c>
      <c r="AY15" s="290"/>
      <c r="AZ15" s="290"/>
      <c r="BA15" s="290"/>
      <c r="BB15" s="290"/>
      <c r="BC15" s="290"/>
      <c r="BD15" s="290"/>
      <c r="BE15" s="290"/>
      <c r="BF15" s="290"/>
      <c r="BG15" s="290"/>
      <c r="BH15" s="290"/>
      <c r="BI15" s="290"/>
      <c r="BJ15" s="290"/>
      <c r="BK15" s="290"/>
      <c r="BL15" s="290"/>
      <c r="BM15" s="290"/>
      <c r="BN15" s="290"/>
      <c r="BO15" s="290"/>
      <c r="BP15" s="290"/>
      <c r="BQ15" s="291" t="str">
        <f>IFERROR(IF(AND(BA14&lt;&gt;"",BI14&lt;&gt;"",BQ14&lt;&gt;""),CK14-CJ14+1,"")-AP15,"")</f>
        <v/>
      </c>
      <c r="BR15" s="291"/>
      <c r="BS15" s="291"/>
      <c r="BT15" s="291"/>
      <c r="BU15" s="291"/>
      <c r="BV15" s="194" t="s">
        <v>111</v>
      </c>
      <c r="BW15" s="194"/>
      <c r="BX15" s="194"/>
      <c r="BY15" s="135"/>
      <c r="BZ15" s="135"/>
      <c r="CA15" s="135"/>
      <c r="CN15" s="114">
        <f>_xlfn.DAYS(CK14,CJ14)</f>
        <v>0</v>
      </c>
    </row>
    <row r="16" spans="1:92" ht="9" customHeight="1">
      <c r="A16" s="102"/>
      <c r="BX16" s="102"/>
    </row>
    <row r="17" spans="1:92" ht="6.75" customHeight="1"/>
    <row r="18" spans="1:92" ht="21" customHeight="1">
      <c r="A18" s="101"/>
      <c r="B18" s="292" t="s">
        <v>134</v>
      </c>
      <c r="C18" s="293"/>
      <c r="D18" s="293"/>
      <c r="E18" s="293"/>
      <c r="F18" s="293"/>
      <c r="G18" s="293"/>
      <c r="H18" s="293"/>
      <c r="I18" s="293"/>
      <c r="J18" s="293"/>
      <c r="K18" s="293"/>
      <c r="L18" s="293"/>
      <c r="M18" s="293"/>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4"/>
    </row>
    <row r="19" spans="1:92" ht="7.5" customHeight="1">
      <c r="A19" s="101"/>
      <c r="B19" s="106"/>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1"/>
    </row>
    <row r="20" spans="1:92" ht="18.75" customHeight="1">
      <c r="B20" s="295" t="s">
        <v>130</v>
      </c>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6"/>
      <c r="AT20" s="296"/>
      <c r="AU20" s="296"/>
      <c r="AV20" s="296"/>
      <c r="AW20" s="296"/>
      <c r="AX20" s="296"/>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7"/>
    </row>
    <row r="21" spans="1:92" ht="31.5" customHeight="1">
      <c r="B21" s="106"/>
      <c r="C21" s="102"/>
      <c r="D21" s="102"/>
      <c r="F21" s="229" t="s">
        <v>175</v>
      </c>
      <c r="G21" s="230"/>
      <c r="H21" s="230"/>
      <c r="I21" s="230"/>
      <c r="J21" s="230"/>
      <c r="K21" s="230"/>
      <c r="L21" s="230"/>
      <c r="M21" s="230"/>
      <c r="N21" s="230"/>
      <c r="O21" s="230"/>
      <c r="P21" s="230"/>
      <c r="Q21" s="230"/>
      <c r="R21" s="230"/>
      <c r="S21" s="230"/>
      <c r="T21" s="230"/>
      <c r="U21" s="230"/>
      <c r="V21" s="231"/>
      <c r="W21" s="229" t="s">
        <v>35</v>
      </c>
      <c r="X21" s="284"/>
      <c r="Y21" s="284"/>
      <c r="Z21" s="298" t="str">
        <f>IF(AND(AB26="",CJ21&lt;&gt;""),YEAR(CJ21)-2018,"")</f>
        <v/>
      </c>
      <c r="AA21" s="250"/>
      <c r="AB21" s="250"/>
      <c r="AC21" s="250"/>
      <c r="AD21" s="299"/>
      <c r="AE21" s="249" t="s">
        <v>3</v>
      </c>
      <c r="AF21" s="230"/>
      <c r="AG21" s="231"/>
      <c r="AH21" s="298" t="str">
        <f>IF(AND(AB26="",CJ21&lt;&gt;""),MONTH(CJ21),"")</f>
        <v/>
      </c>
      <c r="AI21" s="250"/>
      <c r="AJ21" s="250"/>
      <c r="AK21" s="250"/>
      <c r="AL21" s="299"/>
      <c r="AM21" s="249" t="s">
        <v>8</v>
      </c>
      <c r="AN21" s="230"/>
      <c r="AO21" s="231"/>
      <c r="AP21" s="250" t="str">
        <f>IF(AND(AB26="",CJ21&lt;&gt;""),DAY(CJ21),"")</f>
        <v/>
      </c>
      <c r="AQ21" s="250"/>
      <c r="AR21" s="250"/>
      <c r="AS21" s="250"/>
      <c r="AT21" s="250"/>
      <c r="AU21" s="229" t="s">
        <v>109</v>
      </c>
      <c r="AV21" s="230"/>
      <c r="AW21" s="231"/>
      <c r="AX21" s="194" t="s">
        <v>35</v>
      </c>
      <c r="AY21" s="194"/>
      <c r="AZ21" s="194"/>
      <c r="BA21" s="232" t="str">
        <f>IF(AND(AB26="",CK21&lt;&gt;""),YEAR(CK21)-2018,"")</f>
        <v/>
      </c>
      <c r="BB21" s="232"/>
      <c r="BC21" s="232"/>
      <c r="BD21" s="232"/>
      <c r="BE21" s="232"/>
      <c r="BF21" s="195" t="s">
        <v>3</v>
      </c>
      <c r="BG21" s="195"/>
      <c r="BH21" s="195"/>
      <c r="BI21" s="232" t="str">
        <f>IF(AND(AB26="",CK21&lt;&gt;""),MONTH(CK21),"")</f>
        <v/>
      </c>
      <c r="BJ21" s="232"/>
      <c r="BK21" s="232"/>
      <c r="BL21" s="232"/>
      <c r="BM21" s="232"/>
      <c r="BN21" s="195" t="s">
        <v>8</v>
      </c>
      <c r="BO21" s="195"/>
      <c r="BP21" s="195"/>
      <c r="BQ21" s="232" t="str">
        <f>IF(AND(AB26="",CK21&lt;&gt;""),DAY(CK21),"")</f>
        <v/>
      </c>
      <c r="BR21" s="232"/>
      <c r="BS21" s="232"/>
      <c r="BT21" s="232"/>
      <c r="BU21" s="232"/>
      <c r="BV21" s="194" t="s">
        <v>108</v>
      </c>
      <c r="BW21" s="195"/>
      <c r="BX21" s="195"/>
      <c r="CJ21" s="112" t="str">
        <f>CJ8</f>
        <v/>
      </c>
      <c r="CK21" s="112" t="str">
        <f>IF(CJ21&lt;&gt;"",CJ21+56,"")</f>
        <v/>
      </c>
    </row>
    <row r="22" spans="1:92" ht="31.5" customHeight="1">
      <c r="B22" s="106"/>
      <c r="C22" s="102"/>
      <c r="D22" s="102"/>
      <c r="F22" s="229" t="s">
        <v>309</v>
      </c>
      <c r="G22" s="230"/>
      <c r="H22" s="230"/>
      <c r="I22" s="230"/>
      <c r="J22" s="230"/>
      <c r="K22" s="230"/>
      <c r="L22" s="230"/>
      <c r="M22" s="230"/>
      <c r="N22" s="230"/>
      <c r="O22" s="230"/>
      <c r="P22" s="230"/>
      <c r="Q22" s="230"/>
      <c r="R22" s="230"/>
      <c r="S22" s="230"/>
      <c r="T22" s="230"/>
      <c r="U22" s="230"/>
      <c r="V22" s="231"/>
      <c r="W22" s="229" t="s">
        <v>35</v>
      </c>
      <c r="X22" s="284"/>
      <c r="Y22" s="285"/>
      <c r="Z22" s="342"/>
      <c r="AA22" s="343"/>
      <c r="AB22" s="343"/>
      <c r="AC22" s="343"/>
      <c r="AD22" s="344"/>
      <c r="AE22" s="249" t="s">
        <v>3</v>
      </c>
      <c r="AF22" s="230"/>
      <c r="AG22" s="231"/>
      <c r="AH22" s="342"/>
      <c r="AI22" s="343"/>
      <c r="AJ22" s="343"/>
      <c r="AK22" s="343"/>
      <c r="AL22" s="344"/>
      <c r="AM22" s="249" t="s">
        <v>8</v>
      </c>
      <c r="AN22" s="230"/>
      <c r="AO22" s="231"/>
      <c r="AP22" s="343"/>
      <c r="AQ22" s="343"/>
      <c r="AR22" s="343"/>
      <c r="AS22" s="343"/>
      <c r="AT22" s="343"/>
      <c r="AU22" s="229" t="s">
        <v>109</v>
      </c>
      <c r="AV22" s="230"/>
      <c r="AW22" s="231"/>
      <c r="AX22" s="194" t="s">
        <v>135</v>
      </c>
      <c r="AY22" s="194"/>
      <c r="AZ22" s="194"/>
      <c r="BA22" s="341"/>
      <c r="BB22" s="341"/>
      <c r="BC22" s="341"/>
      <c r="BD22" s="341"/>
      <c r="BE22" s="341"/>
      <c r="BF22" s="195" t="s">
        <v>3</v>
      </c>
      <c r="BG22" s="195"/>
      <c r="BH22" s="195"/>
      <c r="BI22" s="341"/>
      <c r="BJ22" s="341"/>
      <c r="BK22" s="341"/>
      <c r="BL22" s="341"/>
      <c r="BM22" s="341"/>
      <c r="BN22" s="195" t="s">
        <v>8</v>
      </c>
      <c r="BO22" s="195"/>
      <c r="BP22" s="195"/>
      <c r="BQ22" s="341"/>
      <c r="BR22" s="341"/>
      <c r="BS22" s="341"/>
      <c r="BT22" s="341"/>
      <c r="BU22" s="341"/>
      <c r="BV22" s="194" t="s">
        <v>108</v>
      </c>
      <c r="BW22" s="195"/>
      <c r="BX22" s="195"/>
      <c r="CJ22" s="112">
        <f>DATE(Z22+2018,AH22,AP22)</f>
        <v>43069</v>
      </c>
      <c r="CK22" s="112">
        <f>DATE(BA22+2018,BI22,BQ22)</f>
        <v>43069</v>
      </c>
    </row>
    <row r="23" spans="1:92" ht="32.25" customHeight="1">
      <c r="B23" s="106"/>
      <c r="C23" s="138"/>
      <c r="D23" s="138"/>
      <c r="E23" s="138"/>
      <c r="F23" s="102"/>
      <c r="G23" s="102"/>
      <c r="H23" s="102"/>
      <c r="I23" s="102"/>
      <c r="J23" s="102"/>
      <c r="K23" s="102"/>
      <c r="L23" s="102"/>
      <c r="M23" s="102"/>
      <c r="N23" s="102"/>
      <c r="O23" s="102"/>
      <c r="P23" s="102"/>
      <c r="Q23" s="102"/>
      <c r="R23" s="102"/>
      <c r="S23" s="102"/>
      <c r="T23" s="102"/>
      <c r="U23" s="102"/>
      <c r="V23" s="102"/>
      <c r="W23" s="286" t="s">
        <v>306</v>
      </c>
      <c r="X23" s="287"/>
      <c r="Y23" s="287"/>
      <c r="Z23" s="287"/>
      <c r="AA23" s="287"/>
      <c r="AB23" s="287"/>
      <c r="AC23" s="287"/>
      <c r="AD23" s="287"/>
      <c r="AE23" s="287"/>
      <c r="AF23" s="287"/>
      <c r="AG23" s="287"/>
      <c r="AH23" s="287"/>
      <c r="AI23" s="287"/>
      <c r="AJ23" s="287"/>
      <c r="AK23" s="287"/>
      <c r="AL23" s="287"/>
      <c r="AM23" s="287"/>
      <c r="AN23" s="287"/>
      <c r="AO23" s="288"/>
      <c r="AP23" s="340"/>
      <c r="AQ23" s="340"/>
      <c r="AR23" s="340"/>
      <c r="AS23" s="340"/>
      <c r="AT23" s="340"/>
      <c r="AU23" s="194" t="s">
        <v>4</v>
      </c>
      <c r="AV23" s="194"/>
      <c r="AW23" s="194"/>
      <c r="AX23" s="290" t="str">
        <f>IF(BQ23&lt;14,"請求対象外","合計育児休業日数")</f>
        <v>合計育児休業日数</v>
      </c>
      <c r="AY23" s="290"/>
      <c r="AZ23" s="290"/>
      <c r="BA23" s="290"/>
      <c r="BB23" s="290"/>
      <c r="BC23" s="290"/>
      <c r="BD23" s="290"/>
      <c r="BE23" s="290"/>
      <c r="BF23" s="290"/>
      <c r="BG23" s="290"/>
      <c r="BH23" s="290"/>
      <c r="BI23" s="290"/>
      <c r="BJ23" s="290"/>
      <c r="BK23" s="290"/>
      <c r="BL23" s="290"/>
      <c r="BM23" s="290"/>
      <c r="BN23" s="290"/>
      <c r="BO23" s="290"/>
      <c r="BP23" s="290"/>
      <c r="BQ23" s="291" t="str">
        <f>IFERROR(IF(AND(BA22&lt;&gt;"",BI22&lt;&gt;"",BQ22&lt;&gt;""),CK22-CJ22+1,"")-AP23,"")</f>
        <v/>
      </c>
      <c r="BR23" s="291"/>
      <c r="BS23" s="291"/>
      <c r="BT23" s="291"/>
      <c r="BU23" s="291"/>
      <c r="BV23" s="194" t="s">
        <v>111</v>
      </c>
      <c r="BW23" s="194"/>
      <c r="BX23" s="194"/>
      <c r="CM23" s="115" t="e">
        <f>DATE(#REF!,$BI$22,$BQ$22)</f>
        <v>#REF!</v>
      </c>
      <c r="CN23" s="2" t="e">
        <f>_xlfn.DAYS(CM23,#REF!)</f>
        <v>#REF!</v>
      </c>
    </row>
    <row r="24" spans="1:92" ht="10.5" customHeight="1">
      <c r="B24" s="106"/>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1"/>
    </row>
    <row r="25" spans="1:92" ht="23.25" customHeight="1">
      <c r="B25" s="295" t="s">
        <v>131</v>
      </c>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BH25" s="296"/>
      <c r="BI25" s="296"/>
      <c r="BJ25" s="296"/>
      <c r="BK25" s="296"/>
      <c r="BL25" s="296"/>
      <c r="BM25" s="296"/>
      <c r="BN25" s="296"/>
      <c r="BO25" s="296"/>
      <c r="BP25" s="296"/>
      <c r="BQ25" s="296"/>
      <c r="BR25" s="296"/>
      <c r="BS25" s="296"/>
      <c r="BT25" s="296"/>
      <c r="BU25" s="296"/>
      <c r="BV25" s="296"/>
      <c r="BW25" s="296"/>
      <c r="BX25" s="297"/>
    </row>
    <row r="26" spans="1:92" ht="33.75" customHeight="1">
      <c r="B26" s="106"/>
      <c r="C26" s="102"/>
      <c r="D26" s="102"/>
      <c r="E26" s="102"/>
      <c r="F26" s="300" t="s">
        <v>133</v>
      </c>
      <c r="G26" s="301"/>
      <c r="H26" s="301"/>
      <c r="I26" s="301"/>
      <c r="J26" s="301"/>
      <c r="K26" s="301"/>
      <c r="L26" s="301"/>
      <c r="M26" s="301"/>
      <c r="N26" s="301"/>
      <c r="O26" s="301"/>
      <c r="P26" s="301"/>
      <c r="Q26" s="301"/>
      <c r="R26" s="301"/>
      <c r="S26" s="301"/>
      <c r="T26" s="301"/>
      <c r="U26" s="301"/>
      <c r="V26" s="301"/>
      <c r="W26" s="301"/>
      <c r="X26" s="301"/>
      <c r="Y26" s="301"/>
      <c r="Z26" s="301"/>
      <c r="AA26" s="302"/>
      <c r="AB26" s="339"/>
      <c r="AC26" s="339"/>
      <c r="AD26" s="339"/>
      <c r="AE26" s="339"/>
      <c r="AF26" s="339"/>
      <c r="AG26" s="304" t="s">
        <v>330</v>
      </c>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6"/>
      <c r="CJ26" s="116">
        <v>1</v>
      </c>
      <c r="CK26" s="117" t="s">
        <v>31</v>
      </c>
    </row>
    <row r="27" spans="1:92" ht="14.25" customHeight="1">
      <c r="B27" s="118"/>
      <c r="C27" s="107"/>
      <c r="D27" s="107"/>
      <c r="E27" s="107"/>
      <c r="F27" s="313" t="str">
        <f>IFERROR(IF($AB$26="","右記の1～8から該当する理由の数字を選択",VLOOKUP($AB$26,$CJ$26:$CK$33,2,0)),"")</f>
        <v>右記の1～8から該当する理由の数字を選択</v>
      </c>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4"/>
      <c r="AG27" s="307"/>
      <c r="AH27" s="308"/>
      <c r="AI27" s="308"/>
      <c r="AJ27" s="308"/>
      <c r="AK27" s="308"/>
      <c r="AL27" s="308"/>
      <c r="AM27" s="308"/>
      <c r="AN27" s="308"/>
      <c r="AO27" s="308"/>
      <c r="AP27" s="308"/>
      <c r="AQ27" s="308"/>
      <c r="AR27" s="308"/>
      <c r="AS27" s="308"/>
      <c r="AT27" s="308"/>
      <c r="AU27" s="308"/>
      <c r="AV27" s="308"/>
      <c r="AW27" s="308"/>
      <c r="AX27" s="308"/>
      <c r="AY27" s="308"/>
      <c r="AZ27" s="308"/>
      <c r="BA27" s="308"/>
      <c r="BB27" s="308"/>
      <c r="BC27" s="308"/>
      <c r="BD27" s="308"/>
      <c r="BE27" s="308"/>
      <c r="BF27" s="308"/>
      <c r="BG27" s="308"/>
      <c r="BH27" s="308"/>
      <c r="BI27" s="308"/>
      <c r="BJ27" s="308"/>
      <c r="BK27" s="308"/>
      <c r="BL27" s="308"/>
      <c r="BM27" s="308"/>
      <c r="BN27" s="308"/>
      <c r="BO27" s="308"/>
      <c r="BP27" s="308"/>
      <c r="BQ27" s="308"/>
      <c r="BR27" s="308"/>
      <c r="BS27" s="308"/>
      <c r="BT27" s="308"/>
      <c r="BU27" s="308"/>
      <c r="BV27" s="308"/>
      <c r="BW27" s="308"/>
      <c r="BX27" s="309"/>
      <c r="CJ27" s="116">
        <v>2</v>
      </c>
      <c r="CK27" s="116" t="s">
        <v>31</v>
      </c>
    </row>
    <row r="28" spans="1:92">
      <c r="B28" s="118"/>
      <c r="C28" s="107"/>
      <c r="D28" s="107"/>
      <c r="E28" s="107"/>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6"/>
      <c r="AG28" s="307"/>
      <c r="AH28" s="308"/>
      <c r="AI28" s="308"/>
      <c r="AJ28" s="308"/>
      <c r="AK28" s="308"/>
      <c r="AL28" s="308"/>
      <c r="AM28" s="308"/>
      <c r="AN28" s="308"/>
      <c r="AO28" s="308"/>
      <c r="AP28" s="308"/>
      <c r="AQ28" s="308"/>
      <c r="AR28" s="308"/>
      <c r="AS28" s="308"/>
      <c r="AT28" s="308"/>
      <c r="AU28" s="308"/>
      <c r="AV28" s="308"/>
      <c r="AW28" s="308"/>
      <c r="AX28" s="308"/>
      <c r="AY28" s="308"/>
      <c r="AZ28" s="308"/>
      <c r="BA28" s="308"/>
      <c r="BB28" s="308"/>
      <c r="BC28" s="308"/>
      <c r="BD28" s="308"/>
      <c r="BE28" s="308"/>
      <c r="BF28" s="308"/>
      <c r="BG28" s="308"/>
      <c r="BH28" s="308"/>
      <c r="BI28" s="308"/>
      <c r="BJ28" s="308"/>
      <c r="BK28" s="308"/>
      <c r="BL28" s="308"/>
      <c r="BM28" s="308"/>
      <c r="BN28" s="308"/>
      <c r="BO28" s="308"/>
      <c r="BP28" s="308"/>
      <c r="BQ28" s="308"/>
      <c r="BR28" s="308"/>
      <c r="BS28" s="308"/>
      <c r="BT28" s="308"/>
      <c r="BU28" s="308"/>
      <c r="BV28" s="308"/>
      <c r="BW28" s="308"/>
      <c r="BX28" s="309"/>
      <c r="CJ28" s="116">
        <v>3</v>
      </c>
      <c r="CK28" s="116" t="s">
        <v>31</v>
      </c>
    </row>
    <row r="29" spans="1:92" ht="14.25" customHeight="1">
      <c r="B29" s="106"/>
      <c r="C29" s="102"/>
      <c r="D29" s="102"/>
      <c r="E29" s="102"/>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6"/>
      <c r="AG29" s="307"/>
      <c r="AH29" s="308"/>
      <c r="AI29" s="308"/>
      <c r="AJ29" s="308"/>
      <c r="AK29" s="308"/>
      <c r="AL29" s="308"/>
      <c r="AM29" s="308"/>
      <c r="AN29" s="308"/>
      <c r="AO29" s="308"/>
      <c r="AP29" s="308"/>
      <c r="AQ29" s="308"/>
      <c r="AR29" s="308"/>
      <c r="AS29" s="308"/>
      <c r="AT29" s="308"/>
      <c r="AU29" s="308"/>
      <c r="AV29" s="308"/>
      <c r="AW29" s="308"/>
      <c r="AX29" s="308"/>
      <c r="AY29" s="308"/>
      <c r="AZ29" s="308"/>
      <c r="BA29" s="308"/>
      <c r="BB29" s="308"/>
      <c r="BC29" s="308"/>
      <c r="BD29" s="308"/>
      <c r="BE29" s="308"/>
      <c r="BF29" s="308"/>
      <c r="BG29" s="308"/>
      <c r="BH29" s="308"/>
      <c r="BI29" s="308"/>
      <c r="BJ29" s="308"/>
      <c r="BK29" s="308"/>
      <c r="BL29" s="308"/>
      <c r="BM29" s="308"/>
      <c r="BN29" s="308"/>
      <c r="BO29" s="308"/>
      <c r="BP29" s="308"/>
      <c r="BQ29" s="308"/>
      <c r="BR29" s="308"/>
      <c r="BS29" s="308"/>
      <c r="BT29" s="308"/>
      <c r="BU29" s="308"/>
      <c r="BV29" s="308"/>
      <c r="BW29" s="308"/>
      <c r="BX29" s="309"/>
      <c r="CJ29" s="116">
        <v>4</v>
      </c>
      <c r="CK29" s="116" t="s">
        <v>31</v>
      </c>
    </row>
    <row r="30" spans="1:92">
      <c r="B30" s="106"/>
      <c r="C30" s="102"/>
      <c r="D30" s="102"/>
      <c r="E30" s="102"/>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6"/>
      <c r="AG30" s="307"/>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9"/>
      <c r="CJ30" s="116">
        <v>5</v>
      </c>
      <c r="CK30" s="116" t="s">
        <v>31</v>
      </c>
    </row>
    <row r="31" spans="1:92" ht="17.25" customHeight="1">
      <c r="B31" s="106"/>
      <c r="C31" s="102"/>
      <c r="D31" s="102"/>
      <c r="E31" s="102"/>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6"/>
      <c r="AG31" s="307"/>
      <c r="AH31" s="308"/>
      <c r="AI31" s="308"/>
      <c r="AJ31" s="308"/>
      <c r="AK31" s="308"/>
      <c r="AL31" s="308"/>
      <c r="AM31" s="308"/>
      <c r="AN31" s="308"/>
      <c r="AO31" s="308"/>
      <c r="AP31" s="308"/>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9"/>
      <c r="CJ31" s="116">
        <v>6</v>
      </c>
      <c r="CK31" s="116" t="s">
        <v>31</v>
      </c>
    </row>
    <row r="32" spans="1:92" ht="24" customHeight="1">
      <c r="B32" s="119"/>
      <c r="C32" s="110"/>
      <c r="D32" s="110"/>
      <c r="E32" s="110"/>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8"/>
      <c r="AG32" s="310"/>
      <c r="AH32" s="311"/>
      <c r="AI32" s="311"/>
      <c r="AJ32" s="311"/>
      <c r="AK32" s="311"/>
      <c r="AL32" s="311"/>
      <c r="AM32" s="311"/>
      <c r="AN32" s="311"/>
      <c r="AO32" s="311"/>
      <c r="AP32" s="311"/>
      <c r="AQ32" s="311"/>
      <c r="AR32" s="311"/>
      <c r="AS32" s="311"/>
      <c r="AT32" s="311"/>
      <c r="AU32" s="311"/>
      <c r="AV32" s="311"/>
      <c r="AW32" s="311"/>
      <c r="AX32" s="311"/>
      <c r="AY32" s="311"/>
      <c r="AZ32" s="311"/>
      <c r="BA32" s="311"/>
      <c r="BB32" s="311"/>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2"/>
      <c r="CJ32" s="116">
        <v>7</v>
      </c>
      <c r="CK32" s="116" t="s">
        <v>31</v>
      </c>
    </row>
    <row r="33" spans="1:92" ht="13.5" customHeight="1">
      <c r="B33" s="102"/>
      <c r="C33" s="102"/>
      <c r="D33" s="102"/>
      <c r="E33" s="102"/>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CJ33" s="116">
        <v>8</v>
      </c>
      <c r="CK33" s="122" t="s">
        <v>286</v>
      </c>
    </row>
    <row r="34" spans="1:92" ht="24" customHeight="1">
      <c r="B34" s="319" t="s">
        <v>132</v>
      </c>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0"/>
      <c r="BQ34" s="320"/>
      <c r="BR34" s="320"/>
      <c r="BS34" s="320"/>
      <c r="BT34" s="320"/>
      <c r="BU34" s="320"/>
      <c r="BV34" s="320"/>
      <c r="BW34" s="320"/>
      <c r="BX34" s="321"/>
    </row>
    <row r="35" spans="1:92" ht="6.75" customHeight="1">
      <c r="B35" s="143"/>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5"/>
    </row>
    <row r="36" spans="1:92" ht="27" customHeight="1">
      <c r="B36" s="123"/>
      <c r="C36" s="107"/>
      <c r="D36" s="107"/>
      <c r="E36" s="107"/>
      <c r="F36" s="194" t="s">
        <v>35</v>
      </c>
      <c r="G36" s="194"/>
      <c r="H36" s="194"/>
      <c r="I36" s="339"/>
      <c r="J36" s="339"/>
      <c r="K36" s="339"/>
      <c r="L36" s="339"/>
      <c r="M36" s="339"/>
      <c r="N36" s="195" t="s">
        <v>3</v>
      </c>
      <c r="O36" s="195"/>
      <c r="P36" s="195"/>
      <c r="Q36" s="339"/>
      <c r="R36" s="339"/>
      <c r="S36" s="339"/>
      <c r="T36" s="339"/>
      <c r="U36" s="339"/>
      <c r="V36" s="195" t="s">
        <v>8</v>
      </c>
      <c r="W36" s="195"/>
      <c r="X36" s="195"/>
      <c r="Y36" s="339"/>
      <c r="Z36" s="339"/>
      <c r="AA36" s="339"/>
      <c r="AB36" s="339"/>
      <c r="AC36" s="339"/>
      <c r="AD36" s="194" t="s">
        <v>109</v>
      </c>
      <c r="AE36" s="195"/>
      <c r="AF36" s="195"/>
      <c r="AG36" s="194" t="s">
        <v>35</v>
      </c>
      <c r="AH36" s="194"/>
      <c r="AI36" s="194"/>
      <c r="AJ36" s="339"/>
      <c r="AK36" s="339"/>
      <c r="AL36" s="339"/>
      <c r="AM36" s="339"/>
      <c r="AN36" s="339"/>
      <c r="AO36" s="195" t="s">
        <v>3</v>
      </c>
      <c r="AP36" s="195"/>
      <c r="AQ36" s="195"/>
      <c r="AR36" s="339"/>
      <c r="AS36" s="339"/>
      <c r="AT36" s="339"/>
      <c r="AU36" s="339"/>
      <c r="AV36" s="339"/>
      <c r="AW36" s="195" t="s">
        <v>8</v>
      </c>
      <c r="AX36" s="195"/>
      <c r="AY36" s="195"/>
      <c r="AZ36" s="339"/>
      <c r="BA36" s="339"/>
      <c r="BB36" s="339"/>
      <c r="BC36" s="339"/>
      <c r="BD36" s="339"/>
      <c r="BE36" s="194" t="s">
        <v>108</v>
      </c>
      <c r="BF36" s="195"/>
      <c r="BG36" s="195"/>
      <c r="BH36" s="322" t="str">
        <f>IF(AND(CK36&lt;&gt;"",BQ36&gt;28),"請求日数超過","請求日数")</f>
        <v>請求日数</v>
      </c>
      <c r="BI36" s="323"/>
      <c r="BJ36" s="323"/>
      <c r="BK36" s="323"/>
      <c r="BL36" s="323"/>
      <c r="BM36" s="323"/>
      <c r="BN36" s="323"/>
      <c r="BO36" s="323"/>
      <c r="BP36" s="324"/>
      <c r="BQ36" s="325" t="str">
        <f>IF(AND(CJ36&lt;&gt;"",CK36&lt;&gt;""),NETWORKDAYS(CJ36,CK36),"")</f>
        <v/>
      </c>
      <c r="BR36" s="325"/>
      <c r="BS36" s="325"/>
      <c r="BT36" s="325"/>
      <c r="BU36" s="325"/>
      <c r="BV36" s="194" t="s">
        <v>4</v>
      </c>
      <c r="BW36" s="195"/>
      <c r="BX36" s="195"/>
      <c r="CJ36" s="112" t="str">
        <f>IF(AND(I36&lt;&gt;"",Q36&lt;&gt;"",Y36&lt;&gt;""),DATE(I36+2018,Q36,Y36),"")</f>
        <v/>
      </c>
      <c r="CK36" s="112" t="str">
        <f>IF(AND(AJ36&lt;&gt;"",AR36&lt;&gt;"",AZ36&lt;&gt;""),DATE(AJ36+2018,AR36,AZ36),"")</f>
        <v/>
      </c>
      <c r="CM36" s="112" t="e">
        <f>DATE(#REF!,$AR$36,$AZ$36)</f>
        <v>#REF!</v>
      </c>
      <c r="CN36" s="114" t="e">
        <f>NETWORKDAYS($CJ$36,$CM$36)</f>
        <v>#VALUE!</v>
      </c>
    </row>
    <row r="37" spans="1:92" ht="27" customHeight="1">
      <c r="B37" s="123"/>
      <c r="C37" s="107"/>
      <c r="D37" s="107"/>
      <c r="E37" s="124"/>
      <c r="F37" s="194" t="s">
        <v>35</v>
      </c>
      <c r="G37" s="194"/>
      <c r="H37" s="194"/>
      <c r="I37" s="339"/>
      <c r="J37" s="339"/>
      <c r="K37" s="339"/>
      <c r="L37" s="339"/>
      <c r="M37" s="339"/>
      <c r="N37" s="195" t="s">
        <v>3</v>
      </c>
      <c r="O37" s="195"/>
      <c r="P37" s="195"/>
      <c r="Q37" s="339"/>
      <c r="R37" s="339"/>
      <c r="S37" s="339"/>
      <c r="T37" s="339"/>
      <c r="U37" s="339"/>
      <c r="V37" s="195" t="s">
        <v>8</v>
      </c>
      <c r="W37" s="195"/>
      <c r="X37" s="195"/>
      <c r="Y37" s="339"/>
      <c r="Z37" s="339"/>
      <c r="AA37" s="339"/>
      <c r="AB37" s="339"/>
      <c r="AC37" s="339"/>
      <c r="AD37" s="194" t="s">
        <v>109</v>
      </c>
      <c r="AE37" s="195"/>
      <c r="AF37" s="195"/>
      <c r="AG37" s="194" t="s">
        <v>35</v>
      </c>
      <c r="AH37" s="194"/>
      <c r="AI37" s="194"/>
      <c r="AJ37" s="339"/>
      <c r="AK37" s="339"/>
      <c r="AL37" s="339"/>
      <c r="AM37" s="339"/>
      <c r="AN37" s="339"/>
      <c r="AO37" s="195" t="s">
        <v>3</v>
      </c>
      <c r="AP37" s="195"/>
      <c r="AQ37" s="195"/>
      <c r="AR37" s="339"/>
      <c r="AS37" s="339"/>
      <c r="AT37" s="339"/>
      <c r="AU37" s="339"/>
      <c r="AV37" s="339"/>
      <c r="AW37" s="195" t="s">
        <v>8</v>
      </c>
      <c r="AX37" s="195"/>
      <c r="AY37" s="195"/>
      <c r="AZ37" s="339"/>
      <c r="BA37" s="339"/>
      <c r="BB37" s="339"/>
      <c r="BC37" s="339"/>
      <c r="BD37" s="339"/>
      <c r="BE37" s="194" t="s">
        <v>108</v>
      </c>
      <c r="BF37" s="195"/>
      <c r="BG37" s="195"/>
      <c r="BH37" s="322" t="str">
        <f>IFERROR(IF(BQ36+BQ37&gt;28,"請求日数超過","請求日数"),"請求日数")</f>
        <v>請求日数</v>
      </c>
      <c r="BI37" s="323"/>
      <c r="BJ37" s="323"/>
      <c r="BK37" s="323"/>
      <c r="BL37" s="323"/>
      <c r="BM37" s="323"/>
      <c r="BN37" s="323"/>
      <c r="BO37" s="323"/>
      <c r="BP37" s="324"/>
      <c r="BQ37" s="325" t="str">
        <f>IF(AND(CJ37&lt;&gt;"",CK37&lt;&gt;""),NETWORKDAYS(CJ37,CK37),"")</f>
        <v/>
      </c>
      <c r="BR37" s="325"/>
      <c r="BS37" s="325"/>
      <c r="BT37" s="325"/>
      <c r="BU37" s="325"/>
      <c r="BV37" s="194" t="s">
        <v>4</v>
      </c>
      <c r="BW37" s="195"/>
      <c r="BX37" s="195"/>
      <c r="BY37" s="106"/>
      <c r="CJ37" s="112" t="str">
        <f>IF(AND(I37&lt;&gt;"",Q37&lt;&gt;"",Y37&lt;&gt;""),DATE(I37+2018,Q37,Y37),"")</f>
        <v/>
      </c>
      <c r="CK37" s="112" t="str">
        <f>IF(AND(AJ37&lt;&gt;"",AR37&lt;&gt;"",AZ37&lt;&gt;""),DATE(AJ37+2018,AR37,AZ37),"")</f>
        <v/>
      </c>
      <c r="CM37" s="112" t="e">
        <f>DATE(#REF!,$AR$36,$AZ$36)</f>
        <v>#REF!</v>
      </c>
      <c r="CN37" s="114" t="e">
        <f>NETWORKDAYS($CJ$36,$CM$36)</f>
        <v>#VALUE!</v>
      </c>
    </row>
    <row r="38" spans="1:92">
      <c r="B38" s="106"/>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67"/>
      <c r="BY38" s="106"/>
      <c r="CN38" s="2" t="e">
        <f>SUM(CN36:CN37)</f>
        <v>#VALUE!</v>
      </c>
    </row>
    <row r="39" spans="1:92" ht="18" customHeight="1">
      <c r="A39" s="101"/>
      <c r="B39" s="106"/>
      <c r="C39" s="102"/>
      <c r="D39" s="102"/>
      <c r="E39" s="102"/>
      <c r="F39" s="102"/>
      <c r="G39" s="102"/>
      <c r="H39" s="102"/>
      <c r="I39" s="102"/>
      <c r="J39" s="102"/>
      <c r="K39" s="102"/>
      <c r="L39" s="102"/>
      <c r="M39" s="102"/>
      <c r="N39" s="102"/>
      <c r="O39" s="102"/>
      <c r="P39" s="102"/>
      <c r="Q39" s="126"/>
      <c r="R39" s="126"/>
      <c r="S39" s="126"/>
      <c r="T39" s="126"/>
      <c r="U39" s="126"/>
      <c r="V39" s="126"/>
      <c r="W39" s="126"/>
      <c r="X39" s="126"/>
      <c r="Y39" s="126"/>
      <c r="Z39" s="126"/>
      <c r="AA39" s="126"/>
      <c r="AB39" s="126"/>
      <c r="AC39" s="126"/>
      <c r="AD39" s="254" t="s">
        <v>122</v>
      </c>
      <c r="AE39" s="255"/>
      <c r="AF39" s="255"/>
      <c r="AG39" s="255"/>
      <c r="AH39" s="255"/>
      <c r="AI39" s="255"/>
      <c r="AJ39" s="255"/>
      <c r="AK39" s="255"/>
      <c r="AL39" s="255"/>
      <c r="AM39" s="255"/>
      <c r="AN39" s="334" t="str">
        <f>IF(BQ36&lt;&gt;"",IF(BQ37&lt;&gt;"",BQ36+BQ37,BQ36),"")</f>
        <v/>
      </c>
      <c r="AO39" s="334"/>
      <c r="AP39" s="334"/>
      <c r="AQ39" s="334"/>
      <c r="AR39" s="334"/>
      <c r="AS39" s="239" t="s">
        <v>4</v>
      </c>
      <c r="AT39" s="239"/>
      <c r="AU39" s="240"/>
      <c r="AV39" s="254" t="s">
        <v>9</v>
      </c>
      <c r="AW39" s="255"/>
      <c r="AX39" s="255"/>
      <c r="AY39" s="255"/>
      <c r="AZ39" s="255"/>
      <c r="BA39" s="255"/>
      <c r="BB39" s="255"/>
      <c r="BC39" s="255"/>
      <c r="BD39" s="255"/>
      <c r="BE39" s="255"/>
      <c r="BF39" s="337" t="str">
        <f>IF(AND(AR11&lt;&gt;"",AN39&lt;&gt;""),CL42*AN39,"")</f>
        <v/>
      </c>
      <c r="BG39" s="337"/>
      <c r="BH39" s="337"/>
      <c r="BI39" s="337"/>
      <c r="BJ39" s="337"/>
      <c r="BK39" s="337"/>
      <c r="BL39" s="337"/>
      <c r="BM39" s="337"/>
      <c r="BN39" s="337"/>
      <c r="BO39" s="337"/>
      <c r="BP39" s="337"/>
      <c r="BQ39" s="337"/>
      <c r="BR39" s="337"/>
      <c r="BS39" s="337"/>
      <c r="BT39" s="337"/>
      <c r="BU39" s="337"/>
      <c r="BV39" s="255" t="s">
        <v>1</v>
      </c>
      <c r="BW39" s="255"/>
      <c r="BX39" s="256"/>
      <c r="CL39" s="2">
        <v>2781</v>
      </c>
    </row>
    <row r="40" spans="1:92">
      <c r="A40" s="101"/>
      <c r="B40" s="119"/>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1"/>
      <c r="AD40" s="241"/>
      <c r="AE40" s="242"/>
      <c r="AF40" s="242"/>
      <c r="AG40" s="242"/>
      <c r="AH40" s="242"/>
      <c r="AI40" s="242"/>
      <c r="AJ40" s="242"/>
      <c r="AK40" s="242"/>
      <c r="AL40" s="242"/>
      <c r="AM40" s="242"/>
      <c r="AN40" s="335"/>
      <c r="AO40" s="335"/>
      <c r="AP40" s="335"/>
      <c r="AQ40" s="335"/>
      <c r="AR40" s="335"/>
      <c r="AS40" s="245"/>
      <c r="AT40" s="245"/>
      <c r="AU40" s="336"/>
      <c r="AV40" s="241"/>
      <c r="AW40" s="242"/>
      <c r="AX40" s="242"/>
      <c r="AY40" s="242"/>
      <c r="AZ40" s="242"/>
      <c r="BA40" s="242"/>
      <c r="BB40" s="242"/>
      <c r="BC40" s="242"/>
      <c r="BD40" s="242"/>
      <c r="BE40" s="242"/>
      <c r="BF40" s="338"/>
      <c r="BG40" s="338"/>
      <c r="BH40" s="338"/>
      <c r="BI40" s="338"/>
      <c r="BJ40" s="338"/>
      <c r="BK40" s="338"/>
      <c r="BL40" s="338"/>
      <c r="BM40" s="338"/>
      <c r="BN40" s="338"/>
      <c r="BO40" s="338"/>
      <c r="BP40" s="338"/>
      <c r="BQ40" s="338"/>
      <c r="BR40" s="338"/>
      <c r="BS40" s="338"/>
      <c r="BT40" s="338"/>
      <c r="BU40" s="338"/>
      <c r="BV40" s="242"/>
      <c r="BW40" s="242"/>
      <c r="BX40" s="243"/>
      <c r="CD40" s="102"/>
      <c r="CJ40" s="2" t="s">
        <v>136</v>
      </c>
      <c r="CK40" s="2" t="s">
        <v>137</v>
      </c>
      <c r="CL40" s="2" t="s">
        <v>138</v>
      </c>
    </row>
    <row r="41" spans="1:92" ht="18.75">
      <c r="AD41" s="138"/>
      <c r="AE41" s="138"/>
      <c r="AF41" s="138"/>
      <c r="AG41" s="138"/>
      <c r="AH41" s="138"/>
      <c r="AI41" s="138"/>
      <c r="AJ41" s="138"/>
      <c r="AK41" s="138"/>
      <c r="AL41" s="138"/>
      <c r="AM41" s="138"/>
      <c r="AN41" s="127"/>
      <c r="AO41" s="127"/>
      <c r="AP41" s="127"/>
      <c r="AQ41" s="127"/>
      <c r="AR41" s="127"/>
      <c r="AS41" s="128"/>
      <c r="AT41" s="128"/>
      <c r="AU41" s="128"/>
      <c r="AV41" s="129"/>
      <c r="AW41" s="129"/>
      <c r="AX41" s="129"/>
      <c r="AY41" s="129"/>
      <c r="AZ41" s="129"/>
      <c r="BA41" s="129"/>
      <c r="BB41" s="129"/>
      <c r="BC41" s="129"/>
      <c r="BD41" s="129"/>
      <c r="BE41" s="129"/>
      <c r="BF41" s="130"/>
      <c r="BG41" s="130"/>
      <c r="BH41" s="130"/>
      <c r="BI41" s="130"/>
      <c r="BJ41" s="130"/>
      <c r="BK41" s="130"/>
      <c r="BL41" s="130"/>
      <c r="BM41" s="130"/>
      <c r="BN41" s="130"/>
      <c r="BO41" s="130"/>
      <c r="BP41" s="130"/>
      <c r="BQ41" s="130"/>
      <c r="BR41" s="130"/>
      <c r="BS41" s="130"/>
      <c r="BT41" s="130"/>
      <c r="BU41" s="130"/>
      <c r="BV41" s="129"/>
      <c r="BW41" s="138"/>
      <c r="BX41" s="138"/>
      <c r="BY41" s="102"/>
    </row>
    <row r="42" spans="1:92" ht="19.5" customHeight="1">
      <c r="B42" s="329" t="s">
        <v>10</v>
      </c>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0"/>
      <c r="BP42" s="330"/>
      <c r="BQ42" s="330"/>
      <c r="BR42" s="330"/>
      <c r="BS42" s="330"/>
      <c r="BT42" s="330"/>
      <c r="BU42" s="330"/>
      <c r="BV42" s="330"/>
      <c r="BW42" s="330"/>
      <c r="BX42" s="331"/>
      <c r="CJ42" s="2" t="e">
        <f>ROUND(BA11/22,-1)</f>
        <v>#VALUE!</v>
      </c>
      <c r="CK42" s="2" t="e">
        <f>INT(CJ42*13/100)</f>
        <v>#VALUE!</v>
      </c>
      <c r="CL42" s="2" t="e">
        <f>IF(CK42&gt;CL39,CL39,CK42)</f>
        <v>#VALUE!</v>
      </c>
    </row>
    <row r="43" spans="1:92" ht="19.5" customHeight="1">
      <c r="B43" s="332" t="s">
        <v>11</v>
      </c>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1"/>
    </row>
    <row r="44" spans="1:92">
      <c r="B44" s="106"/>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1"/>
    </row>
    <row r="45" spans="1:92" ht="18" customHeight="1">
      <c r="B45" s="106"/>
      <c r="C45" s="102"/>
      <c r="D45" s="102"/>
      <c r="E45" s="102"/>
      <c r="F45" s="102"/>
      <c r="G45" s="102"/>
      <c r="H45" s="102"/>
      <c r="I45" s="213" t="s">
        <v>35</v>
      </c>
      <c r="J45" s="213"/>
      <c r="K45" s="213"/>
      <c r="L45" s="213"/>
      <c r="M45" s="327"/>
      <c r="N45" s="327"/>
      <c r="O45" s="327"/>
      <c r="P45" s="327"/>
      <c r="Q45" s="213" t="s">
        <v>3</v>
      </c>
      <c r="R45" s="213"/>
      <c r="S45" s="327"/>
      <c r="T45" s="327"/>
      <c r="U45" s="327"/>
      <c r="V45" s="327"/>
      <c r="W45" s="213" t="s">
        <v>8</v>
      </c>
      <c r="X45" s="213"/>
      <c r="Y45" s="327"/>
      <c r="Z45" s="327"/>
      <c r="AA45" s="327"/>
      <c r="AB45" s="327"/>
      <c r="AC45" s="213" t="s">
        <v>4</v>
      </c>
      <c r="AD45" s="213"/>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1"/>
    </row>
    <row r="46" spans="1:92" ht="21.75" customHeight="1">
      <c r="B46" s="106"/>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213" t="s">
        <v>115</v>
      </c>
      <c r="AC46" s="213"/>
      <c r="AD46" s="213"/>
      <c r="AE46" s="213"/>
      <c r="AF46" s="213"/>
      <c r="AG46" s="213"/>
      <c r="AH46" s="213"/>
      <c r="AI46" s="327"/>
      <c r="AJ46" s="327"/>
      <c r="AK46" s="327"/>
      <c r="AL46" s="327"/>
      <c r="AM46" s="327"/>
      <c r="AN46" s="327"/>
      <c r="AO46" s="327"/>
      <c r="AP46" s="327"/>
      <c r="AQ46" s="327"/>
      <c r="AR46" s="327"/>
      <c r="AS46" s="327"/>
      <c r="AT46" s="327"/>
      <c r="AU46" s="327"/>
      <c r="AV46" s="327"/>
      <c r="AW46" s="327"/>
      <c r="AX46" s="327"/>
      <c r="AY46" s="327"/>
      <c r="AZ46" s="327"/>
      <c r="BA46" s="327"/>
      <c r="BB46" s="327"/>
      <c r="BC46" s="327"/>
      <c r="BD46" s="327"/>
      <c r="BE46" s="327"/>
      <c r="BF46" s="327"/>
      <c r="BG46" s="327"/>
      <c r="BH46" s="327"/>
      <c r="BI46" s="327"/>
      <c r="BJ46" s="327"/>
      <c r="BK46" s="327"/>
      <c r="BL46" s="327"/>
      <c r="BM46" s="327"/>
      <c r="BN46" s="327"/>
      <c r="BO46" s="327"/>
      <c r="BP46" s="327"/>
      <c r="BQ46" s="327"/>
      <c r="BR46" s="327"/>
      <c r="BS46" s="327"/>
      <c r="BT46" s="327"/>
      <c r="BU46" s="327"/>
      <c r="BV46" s="327"/>
      <c r="BW46" s="327"/>
      <c r="BX46" s="328"/>
    </row>
    <row r="47" spans="1:92" ht="15" customHeight="1">
      <c r="B47" s="106"/>
      <c r="C47" s="102"/>
      <c r="D47" s="102"/>
      <c r="E47" s="102"/>
      <c r="F47" s="102"/>
      <c r="G47" s="102"/>
      <c r="H47" s="102"/>
      <c r="I47" s="102"/>
      <c r="J47" s="102"/>
      <c r="K47" s="102"/>
      <c r="L47" s="102"/>
      <c r="M47" s="102"/>
      <c r="N47" s="102"/>
      <c r="O47" s="102"/>
      <c r="P47" s="102"/>
      <c r="Q47" s="102"/>
      <c r="R47" s="102"/>
      <c r="S47" s="102"/>
      <c r="T47" s="102"/>
      <c r="U47" s="213" t="s">
        <v>12</v>
      </c>
      <c r="V47" s="213"/>
      <c r="W47" s="213"/>
      <c r="X47" s="213"/>
      <c r="Y47" s="213"/>
      <c r="Z47" s="213"/>
      <c r="AA47" s="213"/>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1"/>
    </row>
    <row r="48" spans="1:92" ht="27.75" customHeight="1">
      <c r="B48" s="119"/>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242" t="s">
        <v>114</v>
      </c>
      <c r="AC48" s="242"/>
      <c r="AD48" s="242"/>
      <c r="AE48" s="242"/>
      <c r="AF48" s="242"/>
      <c r="AG48" s="242"/>
      <c r="AH48" s="242"/>
      <c r="AI48" s="326"/>
      <c r="AJ48" s="326"/>
      <c r="AK48" s="326"/>
      <c r="AL48" s="326"/>
      <c r="AM48" s="326"/>
      <c r="AN48" s="326"/>
      <c r="AO48" s="326"/>
      <c r="AP48" s="326"/>
      <c r="AQ48" s="326"/>
      <c r="AR48" s="326"/>
      <c r="AS48" s="326"/>
      <c r="AT48" s="326"/>
      <c r="AU48" s="326"/>
      <c r="AV48" s="326"/>
      <c r="AW48" s="326"/>
      <c r="AX48" s="326"/>
      <c r="AY48" s="326"/>
      <c r="AZ48" s="326"/>
      <c r="BA48" s="326"/>
      <c r="BB48" s="326"/>
      <c r="BC48" s="326"/>
      <c r="BD48" s="326"/>
      <c r="BE48" s="326"/>
      <c r="BF48" s="326"/>
      <c r="BG48" s="326"/>
      <c r="BH48" s="326"/>
      <c r="BI48" s="326"/>
      <c r="BJ48" s="326"/>
      <c r="BK48" s="326"/>
      <c r="BL48" s="110"/>
      <c r="BM48" s="110"/>
      <c r="BN48" s="110"/>
      <c r="BO48" s="110"/>
      <c r="BP48" s="110"/>
      <c r="BQ48" s="110"/>
      <c r="BR48" s="110"/>
      <c r="BS48" s="110"/>
      <c r="BT48" s="110"/>
      <c r="BU48" s="110"/>
      <c r="BV48" s="110"/>
      <c r="BW48" s="110"/>
      <c r="BX48" s="111"/>
    </row>
    <row r="49" spans="2:77" ht="18.75" customHeight="1">
      <c r="B49" s="131" t="s">
        <v>112</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255" t="s">
        <v>119</v>
      </c>
      <c r="AT49" s="255"/>
      <c r="AU49" s="255"/>
      <c r="AV49" s="255"/>
      <c r="AW49" s="255"/>
      <c r="AX49" s="255"/>
      <c r="AY49" s="255"/>
      <c r="AZ49" s="255"/>
      <c r="BA49" s="255"/>
      <c r="BB49" s="255"/>
      <c r="BC49" s="255"/>
      <c r="BD49" s="255"/>
      <c r="BE49" s="255"/>
      <c r="BF49" s="255"/>
      <c r="BG49" s="255"/>
      <c r="BH49" s="255"/>
      <c r="BI49" s="249" t="s">
        <v>118</v>
      </c>
      <c r="BJ49" s="230"/>
      <c r="BK49" s="230"/>
      <c r="BL49" s="230"/>
      <c r="BM49" s="230"/>
      <c r="BN49" s="230"/>
      <c r="BO49" s="230"/>
      <c r="BP49" s="230"/>
      <c r="BQ49" s="230"/>
      <c r="BR49" s="230"/>
      <c r="BS49" s="230"/>
      <c r="BT49" s="230"/>
      <c r="BU49" s="230"/>
      <c r="BV49" s="230"/>
      <c r="BW49" s="230"/>
      <c r="BX49" s="231"/>
    </row>
    <row r="50" spans="2:77" ht="9.75" customHeight="1">
      <c r="B50" s="106"/>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7"/>
      <c r="AT50" s="107"/>
      <c r="AU50" s="107"/>
      <c r="AV50" s="107"/>
      <c r="AW50" s="107"/>
      <c r="AX50" s="107"/>
      <c r="AY50" s="107"/>
      <c r="AZ50" s="107"/>
      <c r="BA50" s="107"/>
      <c r="BB50" s="107"/>
      <c r="BC50" s="107"/>
      <c r="BD50" s="107"/>
      <c r="BE50" s="107"/>
      <c r="BF50" s="107"/>
      <c r="BG50" s="107"/>
      <c r="BH50" s="107"/>
      <c r="BI50" s="254"/>
      <c r="BJ50" s="255"/>
      <c r="BK50" s="255"/>
      <c r="BL50" s="255"/>
      <c r="BM50" s="255"/>
      <c r="BN50" s="255"/>
      <c r="BO50" s="255"/>
      <c r="BP50" s="255"/>
      <c r="BQ50" s="255"/>
      <c r="BR50" s="255"/>
      <c r="BS50" s="255"/>
      <c r="BT50" s="255"/>
      <c r="BU50" s="255"/>
      <c r="BV50" s="255"/>
      <c r="BW50" s="255"/>
      <c r="BX50" s="256"/>
      <c r="BY50" s="135"/>
    </row>
    <row r="51" spans="2:77" ht="21" customHeight="1">
      <c r="B51" s="106"/>
      <c r="C51" s="102"/>
      <c r="D51" s="102"/>
      <c r="E51" s="102"/>
      <c r="F51" s="102"/>
      <c r="G51" s="102"/>
      <c r="H51" s="102"/>
      <c r="I51" s="213" t="s">
        <v>35</v>
      </c>
      <c r="J51" s="213"/>
      <c r="K51" s="213"/>
      <c r="L51" s="213"/>
      <c r="M51" s="327"/>
      <c r="N51" s="327"/>
      <c r="O51" s="327"/>
      <c r="P51" s="327"/>
      <c r="Q51" s="213" t="s">
        <v>3</v>
      </c>
      <c r="R51" s="213"/>
      <c r="S51" s="327"/>
      <c r="T51" s="327"/>
      <c r="U51" s="327"/>
      <c r="V51" s="327"/>
      <c r="W51" s="213" t="s">
        <v>8</v>
      </c>
      <c r="X51" s="213"/>
      <c r="Y51" s="327"/>
      <c r="Z51" s="327"/>
      <c r="AA51" s="327"/>
      <c r="AB51" s="327"/>
      <c r="AC51" s="213" t="s">
        <v>4</v>
      </c>
      <c r="AD51" s="213"/>
      <c r="AE51" s="102"/>
      <c r="AF51" s="102"/>
      <c r="AG51" s="102"/>
      <c r="AH51" s="102"/>
      <c r="AI51" s="102"/>
      <c r="AJ51" s="102"/>
      <c r="AK51" s="102"/>
      <c r="AL51" s="102"/>
      <c r="AM51" s="102"/>
      <c r="AN51" s="102"/>
      <c r="AO51" s="102"/>
      <c r="AP51" s="102"/>
      <c r="AQ51" s="102"/>
      <c r="AR51" s="102"/>
      <c r="AS51" s="107"/>
      <c r="AT51" s="107"/>
      <c r="AU51" s="107"/>
      <c r="AV51" s="107"/>
      <c r="AW51" s="107"/>
      <c r="AX51" s="107"/>
      <c r="AY51" s="107"/>
      <c r="AZ51" s="107"/>
      <c r="BA51" s="107"/>
      <c r="BB51" s="107"/>
      <c r="BC51" s="107"/>
      <c r="BD51" s="107"/>
      <c r="BE51" s="107"/>
      <c r="BF51" s="107"/>
      <c r="BG51" s="107"/>
      <c r="BH51" s="107"/>
      <c r="BI51" s="264"/>
      <c r="BJ51" s="213"/>
      <c r="BK51" s="213"/>
      <c r="BL51" s="213"/>
      <c r="BM51" s="213"/>
      <c r="BN51" s="213"/>
      <c r="BO51" s="213"/>
      <c r="BP51" s="213"/>
      <c r="BQ51" s="213"/>
      <c r="BR51" s="213"/>
      <c r="BS51" s="213"/>
      <c r="BT51" s="213"/>
      <c r="BU51" s="213"/>
      <c r="BV51" s="213"/>
      <c r="BW51" s="213"/>
      <c r="BX51" s="263"/>
      <c r="BY51" s="135"/>
    </row>
    <row r="52" spans="2:77" ht="12" customHeight="1">
      <c r="B52" s="106"/>
      <c r="C52" s="102"/>
      <c r="D52" s="102"/>
      <c r="E52" s="102"/>
      <c r="F52" s="102"/>
      <c r="G52" s="102"/>
      <c r="H52" s="102"/>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02"/>
      <c r="AJ52" s="102"/>
      <c r="AK52" s="102"/>
      <c r="AL52" s="102"/>
      <c r="AM52" s="102"/>
      <c r="AN52" s="102"/>
      <c r="AO52" s="102"/>
      <c r="AP52" s="102"/>
      <c r="AQ52" s="102"/>
      <c r="AR52" s="102"/>
      <c r="AS52" s="107"/>
      <c r="AT52" s="107"/>
      <c r="AU52" s="107"/>
      <c r="AV52" s="107"/>
      <c r="AW52" s="107"/>
      <c r="AX52" s="107"/>
      <c r="AY52" s="107"/>
      <c r="AZ52" s="107"/>
      <c r="BA52" s="107"/>
      <c r="BB52" s="107"/>
      <c r="BC52" s="107"/>
      <c r="BD52" s="107"/>
      <c r="BE52" s="107"/>
      <c r="BF52" s="107"/>
      <c r="BG52" s="107"/>
      <c r="BH52" s="107"/>
      <c r="BI52" s="264"/>
      <c r="BJ52" s="213"/>
      <c r="BK52" s="213"/>
      <c r="BL52" s="213"/>
      <c r="BM52" s="213"/>
      <c r="BN52" s="213"/>
      <c r="BO52" s="213"/>
      <c r="BP52" s="213"/>
      <c r="BQ52" s="213"/>
      <c r="BR52" s="213"/>
      <c r="BS52" s="213"/>
      <c r="BT52" s="213"/>
      <c r="BU52" s="213"/>
      <c r="BV52" s="213"/>
      <c r="BW52" s="213"/>
      <c r="BX52" s="263"/>
      <c r="BY52" s="135"/>
    </row>
    <row r="53" spans="2:77" ht="21" customHeight="1">
      <c r="B53" s="106"/>
      <c r="C53" s="102"/>
      <c r="D53" s="102"/>
      <c r="E53" s="102"/>
      <c r="F53" s="102"/>
      <c r="G53" s="102"/>
      <c r="H53" s="102"/>
      <c r="I53" s="102"/>
      <c r="J53" s="213" t="s">
        <v>13</v>
      </c>
      <c r="K53" s="213"/>
      <c r="L53" s="213"/>
      <c r="M53" s="213"/>
      <c r="N53" s="213"/>
      <c r="O53" s="213"/>
      <c r="P53" s="213"/>
      <c r="Q53" s="213" t="s">
        <v>113</v>
      </c>
      <c r="R53" s="213"/>
      <c r="S53" s="213"/>
      <c r="T53" s="213"/>
      <c r="U53" s="213"/>
      <c r="V53" s="213"/>
      <c r="W53" s="213"/>
      <c r="X53" s="327"/>
      <c r="Y53" s="327"/>
      <c r="Z53" s="327"/>
      <c r="AA53" s="327"/>
      <c r="AB53" s="327"/>
      <c r="AC53" s="327"/>
      <c r="AD53" s="327"/>
      <c r="AE53" s="327"/>
      <c r="AF53" s="327"/>
      <c r="AG53" s="327"/>
      <c r="AH53" s="327"/>
      <c r="AI53" s="327"/>
      <c r="AJ53" s="327"/>
      <c r="AK53" s="327"/>
      <c r="AL53" s="327"/>
      <c r="AM53" s="327"/>
      <c r="AN53" s="327"/>
      <c r="AO53" s="327"/>
      <c r="AP53" s="327"/>
      <c r="AQ53" s="327"/>
      <c r="AR53" s="327"/>
      <c r="AS53" s="107"/>
      <c r="AT53" s="107"/>
      <c r="AU53" s="107"/>
      <c r="AV53" s="107"/>
      <c r="AW53" s="107"/>
      <c r="AX53" s="107"/>
      <c r="AY53" s="107"/>
      <c r="AZ53" s="107"/>
      <c r="BA53" s="107"/>
      <c r="BB53" s="107"/>
      <c r="BC53" s="107"/>
      <c r="BD53" s="107"/>
      <c r="BE53" s="107"/>
      <c r="BF53" s="107"/>
      <c r="BG53" s="107"/>
      <c r="BH53" s="107"/>
      <c r="BI53" s="264"/>
      <c r="BJ53" s="213"/>
      <c r="BK53" s="213"/>
      <c r="BL53" s="213"/>
      <c r="BM53" s="213"/>
      <c r="BN53" s="213"/>
      <c r="BO53" s="213"/>
      <c r="BP53" s="213"/>
      <c r="BQ53" s="213"/>
      <c r="BR53" s="213"/>
      <c r="BS53" s="213"/>
      <c r="BT53" s="213"/>
      <c r="BU53" s="213"/>
      <c r="BV53" s="213"/>
      <c r="BW53" s="213"/>
      <c r="BX53" s="263"/>
      <c r="BY53" s="135"/>
    </row>
    <row r="54" spans="2:77" ht="19.5" customHeight="1">
      <c r="B54" s="106"/>
      <c r="C54" s="102"/>
      <c r="D54" s="102"/>
      <c r="E54" s="102"/>
      <c r="F54" s="102"/>
      <c r="G54" s="102"/>
      <c r="H54" s="102"/>
      <c r="I54" s="102"/>
      <c r="J54" s="102"/>
      <c r="K54" s="102"/>
      <c r="L54" s="102"/>
      <c r="M54" s="102"/>
      <c r="N54" s="102"/>
      <c r="O54" s="102"/>
      <c r="P54" s="102"/>
      <c r="Q54" s="213" t="s">
        <v>114</v>
      </c>
      <c r="R54" s="213"/>
      <c r="S54" s="213"/>
      <c r="T54" s="213"/>
      <c r="U54" s="213"/>
      <c r="V54" s="213"/>
      <c r="W54" s="213"/>
      <c r="X54" s="327"/>
      <c r="Y54" s="327"/>
      <c r="Z54" s="327"/>
      <c r="AA54" s="327"/>
      <c r="AB54" s="327"/>
      <c r="AC54" s="327"/>
      <c r="AD54" s="327"/>
      <c r="AE54" s="327"/>
      <c r="AF54" s="327"/>
      <c r="AG54" s="327"/>
      <c r="AH54" s="327"/>
      <c r="AI54" s="327"/>
      <c r="AJ54" s="327"/>
      <c r="AK54" s="327"/>
      <c r="AL54" s="327"/>
      <c r="AM54" s="327"/>
      <c r="AN54" s="327"/>
      <c r="AO54" s="327"/>
      <c r="AP54" s="327"/>
      <c r="AQ54" s="327"/>
      <c r="AR54" s="327"/>
      <c r="AS54" s="107"/>
      <c r="AT54" s="107"/>
      <c r="AU54" s="107"/>
      <c r="AV54" s="107"/>
      <c r="AW54" s="107"/>
      <c r="AX54" s="107"/>
      <c r="AY54" s="107"/>
      <c r="AZ54" s="107"/>
      <c r="BA54" s="107"/>
      <c r="BB54" s="107"/>
      <c r="BC54" s="107"/>
      <c r="BD54" s="107"/>
      <c r="BE54" s="107"/>
      <c r="BF54" s="107"/>
      <c r="BG54" s="107"/>
      <c r="BH54" s="107"/>
      <c r="BI54" s="264"/>
      <c r="BJ54" s="213"/>
      <c r="BK54" s="213"/>
      <c r="BL54" s="213"/>
      <c r="BM54" s="213"/>
      <c r="BN54" s="213"/>
      <c r="BO54" s="213"/>
      <c r="BP54" s="213"/>
      <c r="BQ54" s="213"/>
      <c r="BR54" s="213"/>
      <c r="BS54" s="213"/>
      <c r="BT54" s="213"/>
      <c r="BU54" s="213"/>
      <c r="BV54" s="213"/>
      <c r="BW54" s="213"/>
      <c r="BX54" s="263"/>
      <c r="BY54" s="135"/>
    </row>
    <row r="55" spans="2:77" ht="22.5" customHeight="1">
      <c r="B55" s="119"/>
      <c r="C55" s="110"/>
      <c r="D55" s="110"/>
      <c r="E55" s="110"/>
      <c r="F55" s="110"/>
      <c r="G55" s="110"/>
      <c r="H55" s="110"/>
      <c r="I55" s="110"/>
      <c r="J55" s="110"/>
      <c r="K55" s="242" t="s">
        <v>116</v>
      </c>
      <c r="L55" s="242"/>
      <c r="M55" s="242"/>
      <c r="N55" s="242"/>
      <c r="O55" s="242"/>
      <c r="P55" s="242"/>
      <c r="Q55" s="242"/>
      <c r="R55" s="242"/>
      <c r="S55" s="242"/>
      <c r="T55" s="242"/>
      <c r="U55" s="242" t="s">
        <v>2</v>
      </c>
      <c r="V55" s="242"/>
      <c r="W55" s="326"/>
      <c r="X55" s="326"/>
      <c r="Y55" s="326"/>
      <c r="Z55" s="326"/>
      <c r="AA55" s="242" t="s">
        <v>29</v>
      </c>
      <c r="AB55" s="242"/>
      <c r="AC55" s="326"/>
      <c r="AD55" s="326"/>
      <c r="AE55" s="326"/>
      <c r="AF55" s="326"/>
      <c r="AG55" s="326"/>
      <c r="AH55" s="326"/>
      <c r="AI55" s="326"/>
      <c r="AJ55" s="242" t="s">
        <v>117</v>
      </c>
      <c r="AK55" s="242"/>
      <c r="AL55" s="326"/>
      <c r="AM55" s="326"/>
      <c r="AN55" s="326"/>
      <c r="AO55" s="326"/>
      <c r="AP55" s="326"/>
      <c r="AQ55" s="326"/>
      <c r="AR55" s="326"/>
      <c r="AS55" s="3"/>
      <c r="AT55" s="3"/>
      <c r="AU55" s="3"/>
      <c r="AV55" s="3"/>
      <c r="AW55" s="3"/>
      <c r="AX55" s="3"/>
      <c r="AY55" s="3"/>
      <c r="AZ55" s="3"/>
      <c r="BA55" s="3"/>
      <c r="BB55" s="3"/>
      <c r="BC55" s="3"/>
      <c r="BD55" s="3"/>
      <c r="BE55" s="3"/>
      <c r="BF55" s="3"/>
      <c r="BG55" s="3"/>
      <c r="BH55" s="3"/>
      <c r="BI55" s="241"/>
      <c r="BJ55" s="242"/>
      <c r="BK55" s="242"/>
      <c r="BL55" s="242"/>
      <c r="BM55" s="242"/>
      <c r="BN55" s="242"/>
      <c r="BO55" s="242"/>
      <c r="BP55" s="242"/>
      <c r="BQ55" s="242"/>
      <c r="BR55" s="242"/>
      <c r="BS55" s="242"/>
      <c r="BT55" s="242"/>
      <c r="BU55" s="242"/>
      <c r="BV55" s="242"/>
      <c r="BW55" s="242"/>
      <c r="BX55" s="243"/>
      <c r="BY55" s="135"/>
    </row>
    <row r="56" spans="2:77" ht="16.5" customHeight="1">
      <c r="B56" s="2" t="s">
        <v>120</v>
      </c>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Q56" s="135"/>
      <c r="BR56" s="135"/>
      <c r="BS56" s="135"/>
      <c r="BT56" s="135"/>
      <c r="BU56" s="133" t="s">
        <v>121</v>
      </c>
      <c r="BV56" s="134"/>
      <c r="BW56" s="134"/>
      <c r="BX56" s="134"/>
      <c r="BY56" s="135"/>
    </row>
    <row r="57" spans="2:77">
      <c r="AS57" s="135"/>
      <c r="AT57" s="135"/>
      <c r="AU57" s="135"/>
      <c r="AV57" s="135"/>
      <c r="AW57" s="135"/>
      <c r="AX57" s="135"/>
      <c r="AY57" s="135"/>
      <c r="AZ57" s="135"/>
      <c r="BA57" s="135"/>
      <c r="BB57" s="135"/>
      <c r="BC57" s="135"/>
      <c r="BD57" s="135"/>
      <c r="BE57" s="135"/>
      <c r="BF57" s="135"/>
      <c r="BG57" s="135"/>
      <c r="BH57" s="135"/>
      <c r="BI57" s="135"/>
      <c r="BJ57" s="135"/>
      <c r="BK57" s="135"/>
      <c r="BL57" s="135"/>
      <c r="BM57" s="135"/>
      <c r="BN57" s="135"/>
      <c r="BO57" s="135"/>
      <c r="BP57" s="135"/>
      <c r="BQ57" s="135"/>
      <c r="BR57" s="135"/>
      <c r="BS57" s="135"/>
      <c r="BT57" s="135"/>
      <c r="BU57" s="135"/>
      <c r="BV57" s="135"/>
      <c r="BW57" s="135"/>
      <c r="BX57" s="135"/>
    </row>
  </sheetData>
  <sheetProtection algorithmName="SHA-512" hashValue="UArxhBvle/w8uk5ms1pKSr53o/BYKqNNcROWh8wYrtc0oa2o4qDgI6noGVF4s+bfK6JW8tWLHTDxKOhQ8trisg==" saltValue="HCAWgirlBGrftmjv2LRHiw==" spinCount="100000" sheet="1" selectLockedCells="1"/>
  <mergeCells count="213">
    <mergeCell ref="V1:BC3"/>
    <mergeCell ref="BD1:BX1"/>
    <mergeCell ref="B4:L5"/>
    <mergeCell ref="M4:AK5"/>
    <mergeCell ref="AL4:AZ4"/>
    <mergeCell ref="BA4:BX4"/>
    <mergeCell ref="AL5:AZ5"/>
    <mergeCell ref="BA5:BX5"/>
    <mergeCell ref="B6:L6"/>
    <mergeCell ref="M6:AK7"/>
    <mergeCell ref="AL6:AZ6"/>
    <mergeCell ref="BA6:BX6"/>
    <mergeCell ref="B7:L7"/>
    <mergeCell ref="AL7:AN7"/>
    <mergeCell ref="AO7:AQ7"/>
    <mergeCell ref="AR7:AT7"/>
    <mergeCell ref="AU7:AW7"/>
    <mergeCell ref="AX7:AZ7"/>
    <mergeCell ref="BS7:BU7"/>
    <mergeCell ref="BV7:BX7"/>
    <mergeCell ref="BD7:BF7"/>
    <mergeCell ref="BG7:BI7"/>
    <mergeCell ref="BJ7:BL7"/>
    <mergeCell ref="BM7:BO7"/>
    <mergeCell ref="B8:L8"/>
    <mergeCell ref="M8:O8"/>
    <mergeCell ref="P8:T8"/>
    <mergeCell ref="U8:W8"/>
    <mergeCell ref="X8:AB8"/>
    <mergeCell ref="AC8:AE8"/>
    <mergeCell ref="AF8:AJ8"/>
    <mergeCell ref="AK8:AM8"/>
    <mergeCell ref="BA7:BC7"/>
    <mergeCell ref="BP7:BR7"/>
    <mergeCell ref="BQ9:BU9"/>
    <mergeCell ref="BV9:BX9"/>
    <mergeCell ref="B10:V12"/>
    <mergeCell ref="AM11:AQ11"/>
    <mergeCell ref="AR11:AV11"/>
    <mergeCell ref="BA11:BP11"/>
    <mergeCell ref="BQ11:BS11"/>
    <mergeCell ref="BQ8:BU8"/>
    <mergeCell ref="BV8:BX8"/>
    <mergeCell ref="B9:V9"/>
    <mergeCell ref="W9:AE9"/>
    <mergeCell ref="AF9:AW9"/>
    <mergeCell ref="AX9:AZ9"/>
    <mergeCell ref="BA9:BE9"/>
    <mergeCell ref="BF9:BH9"/>
    <mergeCell ref="BI9:BM9"/>
    <mergeCell ref="BN9:BP9"/>
    <mergeCell ref="AN8:AW8"/>
    <mergeCell ref="AX8:AZ8"/>
    <mergeCell ref="BA8:BE8"/>
    <mergeCell ref="BF8:BH8"/>
    <mergeCell ref="BI8:BM8"/>
    <mergeCell ref="BN8:BP8"/>
    <mergeCell ref="AH22:AL22"/>
    <mergeCell ref="AM22:AO22"/>
    <mergeCell ref="AP22:AT22"/>
    <mergeCell ref="AU22:AW22"/>
    <mergeCell ref="BN14:BP14"/>
    <mergeCell ref="BQ14:BU14"/>
    <mergeCell ref="BV14:BX14"/>
    <mergeCell ref="W15:AO15"/>
    <mergeCell ref="AP15:AT15"/>
    <mergeCell ref="AU15:AW15"/>
    <mergeCell ref="AX15:BP15"/>
    <mergeCell ref="BQ15:BU15"/>
    <mergeCell ref="BV15:BX15"/>
    <mergeCell ref="AP14:AT14"/>
    <mergeCell ref="AU14:AW14"/>
    <mergeCell ref="AX14:AZ14"/>
    <mergeCell ref="BA14:BE14"/>
    <mergeCell ref="BF14:BH14"/>
    <mergeCell ref="BI14:BM14"/>
    <mergeCell ref="W14:Y14"/>
    <mergeCell ref="Z14:AD14"/>
    <mergeCell ref="AE14:AG14"/>
    <mergeCell ref="AH14:AL14"/>
    <mergeCell ref="AM14:AO14"/>
    <mergeCell ref="AZ36:BD36"/>
    <mergeCell ref="B25:BX25"/>
    <mergeCell ref="F26:AA26"/>
    <mergeCell ref="AB26:AF26"/>
    <mergeCell ref="AG26:BX32"/>
    <mergeCell ref="F27:AF32"/>
    <mergeCell ref="B34:BX34"/>
    <mergeCell ref="BV22:BX22"/>
    <mergeCell ref="W23:AO23"/>
    <mergeCell ref="AP23:AT23"/>
    <mergeCell ref="AU23:AW23"/>
    <mergeCell ref="AX23:BP23"/>
    <mergeCell ref="BQ23:BU23"/>
    <mergeCell ref="BV23:BX23"/>
    <mergeCell ref="AX22:AZ22"/>
    <mergeCell ref="BA22:BE22"/>
    <mergeCell ref="BF22:BH22"/>
    <mergeCell ref="BI22:BM22"/>
    <mergeCell ref="BN22:BP22"/>
    <mergeCell ref="BQ22:BU22"/>
    <mergeCell ref="F22:V22"/>
    <mergeCell ref="W22:Y22"/>
    <mergeCell ref="Z22:AD22"/>
    <mergeCell ref="AE22:AG22"/>
    <mergeCell ref="F36:H36"/>
    <mergeCell ref="I36:M36"/>
    <mergeCell ref="N36:P36"/>
    <mergeCell ref="Q36:U36"/>
    <mergeCell ref="V36:X36"/>
    <mergeCell ref="Y36:AC36"/>
    <mergeCell ref="Y37:AC37"/>
    <mergeCell ref="AD37:AF37"/>
    <mergeCell ref="AG37:AI37"/>
    <mergeCell ref="BE36:BG36"/>
    <mergeCell ref="BH36:BP36"/>
    <mergeCell ref="AD39:AM40"/>
    <mergeCell ref="AN39:AR40"/>
    <mergeCell ref="AS39:AU40"/>
    <mergeCell ref="AV39:BE40"/>
    <mergeCell ref="BF39:BU40"/>
    <mergeCell ref="BQ36:BU36"/>
    <mergeCell ref="BV39:BX40"/>
    <mergeCell ref="AW37:AY37"/>
    <mergeCell ref="AZ37:BD37"/>
    <mergeCell ref="BE37:BG37"/>
    <mergeCell ref="BH37:BP37"/>
    <mergeCell ref="BQ37:BU37"/>
    <mergeCell ref="BV37:BX37"/>
    <mergeCell ref="BV36:BX36"/>
    <mergeCell ref="AD36:AF36"/>
    <mergeCell ref="AG36:AI36"/>
    <mergeCell ref="AJ36:AN36"/>
    <mergeCell ref="AO36:AQ36"/>
    <mergeCell ref="AR36:AV36"/>
    <mergeCell ref="AW36:AY36"/>
    <mergeCell ref="AJ37:AN37"/>
    <mergeCell ref="AO37:AQ37"/>
    <mergeCell ref="AB46:AH46"/>
    <mergeCell ref="AI46:BX46"/>
    <mergeCell ref="AR37:AV37"/>
    <mergeCell ref="U47:AA47"/>
    <mergeCell ref="AB48:AH48"/>
    <mergeCell ref="AI48:BK48"/>
    <mergeCell ref="AS49:BH49"/>
    <mergeCell ref="BI49:BX49"/>
    <mergeCell ref="B42:BX42"/>
    <mergeCell ref="B43:AE43"/>
    <mergeCell ref="I45:L45"/>
    <mergeCell ref="M45:P45"/>
    <mergeCell ref="Q45:R45"/>
    <mergeCell ref="S45:V45"/>
    <mergeCell ref="W45:X45"/>
    <mergeCell ref="Y45:AB45"/>
    <mergeCell ref="AC45:AD45"/>
    <mergeCell ref="F37:H37"/>
    <mergeCell ref="I37:M37"/>
    <mergeCell ref="N37:P37"/>
    <mergeCell ref="Q37:U37"/>
    <mergeCell ref="V37:X37"/>
    <mergeCell ref="BI50:BX55"/>
    <mergeCell ref="I51:L51"/>
    <mergeCell ref="M51:P51"/>
    <mergeCell ref="Q51:R51"/>
    <mergeCell ref="S51:V51"/>
    <mergeCell ref="W51:X51"/>
    <mergeCell ref="Y51:AB51"/>
    <mergeCell ref="AC51:AD51"/>
    <mergeCell ref="J53:P53"/>
    <mergeCell ref="Q53:W53"/>
    <mergeCell ref="X53:AR53"/>
    <mergeCell ref="Q54:W54"/>
    <mergeCell ref="X54:AR54"/>
    <mergeCell ref="K55:T55"/>
    <mergeCell ref="U55:V55"/>
    <mergeCell ref="W55:Z55"/>
    <mergeCell ref="AA55:AB55"/>
    <mergeCell ref="AC55:AI55"/>
    <mergeCell ref="AJ55:AK55"/>
    <mergeCell ref="AL55:AR55"/>
    <mergeCell ref="B13:V13"/>
    <mergeCell ref="W13:Y13"/>
    <mergeCell ref="Z13:AD13"/>
    <mergeCell ref="AE13:AG13"/>
    <mergeCell ref="AH13:AL13"/>
    <mergeCell ref="AM13:AO13"/>
    <mergeCell ref="B18:BX18"/>
    <mergeCell ref="B20:BX20"/>
    <mergeCell ref="B14:V14"/>
    <mergeCell ref="BN13:BP13"/>
    <mergeCell ref="BQ13:BU13"/>
    <mergeCell ref="BV13:BX13"/>
    <mergeCell ref="AP13:AT13"/>
    <mergeCell ref="AU13:AW13"/>
    <mergeCell ref="AX13:AZ13"/>
    <mergeCell ref="BA13:BE13"/>
    <mergeCell ref="BF13:BH13"/>
    <mergeCell ref="BI13:BM13"/>
    <mergeCell ref="BQ21:BU21"/>
    <mergeCell ref="BV21:BX21"/>
    <mergeCell ref="AM21:AO21"/>
    <mergeCell ref="AP21:AT21"/>
    <mergeCell ref="AU21:AW21"/>
    <mergeCell ref="AX21:AZ21"/>
    <mergeCell ref="BA21:BE21"/>
    <mergeCell ref="BF21:BH21"/>
    <mergeCell ref="F21:V21"/>
    <mergeCell ref="W21:Y21"/>
    <mergeCell ref="Z21:AD21"/>
    <mergeCell ref="AE21:AG21"/>
    <mergeCell ref="AH21:AL21"/>
    <mergeCell ref="BI21:BM21"/>
    <mergeCell ref="BN21:BP21"/>
  </mergeCells>
  <phoneticPr fontId="2"/>
  <conditionalFormatting sqref="M6:AK7">
    <cfRule type="containsBlanks" dxfId="14" priority="26" stopIfTrue="1">
      <formula>LEN(TRIM(M6))=0</formula>
    </cfRule>
  </conditionalFormatting>
  <conditionalFormatting sqref="AL6:BX7 P8:T8 X8:AB8 AF8:AJ8">
    <cfRule type="containsBlanks" dxfId="13" priority="25">
      <formula>LEN(TRIM(P6))=0</formula>
    </cfRule>
  </conditionalFormatting>
  <conditionalFormatting sqref="M4">
    <cfRule type="expression" dxfId="12" priority="24">
      <formula>$M$4="新規　　・　　変更　　・　　追加"</formula>
    </cfRule>
  </conditionalFormatting>
  <conditionalFormatting sqref="BA9:BE9 BI9:BM9 BQ9:BU9">
    <cfRule type="notContainsBlanks" priority="19" stopIfTrue="1">
      <formula>LEN(TRIM(BA9))&gt;0</formula>
    </cfRule>
    <cfRule type="expression" dxfId="11" priority="20">
      <formula>$W$9="取得する"</formula>
    </cfRule>
  </conditionalFormatting>
  <conditionalFormatting sqref="AR11:AV11">
    <cfRule type="containsBlanks" dxfId="10" priority="18">
      <formula>LEN(TRIM(AR11))=0</formula>
    </cfRule>
  </conditionalFormatting>
  <conditionalFormatting sqref="AB26:AF26">
    <cfRule type="expression" dxfId="9" priority="12">
      <formula>AND($Z$22="",$AB$26="")</formula>
    </cfRule>
  </conditionalFormatting>
  <conditionalFormatting sqref="W9">
    <cfRule type="containsBlanks" dxfId="8" priority="11">
      <formula>LEN(TRIM(W9))=0</formula>
    </cfRule>
  </conditionalFormatting>
  <conditionalFormatting sqref="BQ14:BU14 BI14:BM14 BA14:BE14 AP14:AT14 AH14:AL14 Z14:AD14">
    <cfRule type="containsBlanks" dxfId="7" priority="10">
      <formula>LEN(TRIM(Z14))=0</formula>
    </cfRule>
  </conditionalFormatting>
  <conditionalFormatting sqref="AX15:BP15">
    <cfRule type="containsText" dxfId="6" priority="9" operator="containsText" text="請求対象外">
      <formula>NOT(ISERROR(SEARCH("請求対象外",AX15)))</formula>
    </cfRule>
  </conditionalFormatting>
  <conditionalFormatting sqref="AX23:BP23 BH36">
    <cfRule type="containsText" dxfId="5" priority="8" operator="containsText" text="請求日数超過">
      <formula>NOT(ISERROR(SEARCH("請求日数超過",AX23)))</formula>
    </cfRule>
  </conditionalFormatting>
  <conditionalFormatting sqref="Z22:AD22 AH22:AL22 AP22:AT22 BA22:BE22 BI22:BM22 BQ22:BU22 AP23">
    <cfRule type="expression" dxfId="4" priority="15">
      <formula>$AB$26&lt;&gt;""</formula>
    </cfRule>
    <cfRule type="expression" dxfId="3" priority="16" stopIfTrue="1">
      <formula>$AB$26=""</formula>
    </cfRule>
  </conditionalFormatting>
  <conditionalFormatting sqref="AP15:AT15 I36:M36 Q36:U36 Y36:AC36 AJ36:AN36 AR36:AV36 AZ36:BD36">
    <cfRule type="containsBlanks" dxfId="2" priority="5">
      <formula>LEN(TRIM(I15))=0</formula>
    </cfRule>
  </conditionalFormatting>
  <conditionalFormatting sqref="BA8:BE8 BI8:BM8 BQ8:BU8">
    <cfRule type="containsBlanks" dxfId="1" priority="4">
      <formula>LEN(TRIM(BA8))=0</formula>
    </cfRule>
  </conditionalFormatting>
  <conditionalFormatting sqref="Z22:AD22 AH22:AL22 AP22:AT22 BA22:BE22 BI22:BM22 BQ22:BU22">
    <cfRule type="notContainsBlanks" priority="3" stopIfTrue="1">
      <formula>LEN(TRIM(Z22))&gt;0</formula>
    </cfRule>
  </conditionalFormatting>
  <conditionalFormatting sqref="AP23:AT23">
    <cfRule type="notContainsBlanks" priority="2" stopIfTrue="1">
      <formula>LEN(TRIM(AP23))&gt;0</formula>
    </cfRule>
  </conditionalFormatting>
  <conditionalFormatting sqref="BH37">
    <cfRule type="containsText" dxfId="0" priority="1" operator="containsText" text="請求日数超過">
      <formula>NOT(ISERROR(SEARCH("請求日数超過",BH37)))</formula>
    </cfRule>
  </conditionalFormatting>
  <dataValidations count="6">
    <dataValidation type="list" allowBlank="1" showInputMessage="1" showErrorMessage="1" sqref="M8:O8" xr:uid="{88007759-2628-4725-8056-8388E682A2F0}">
      <formula1>"昭和,平成"</formula1>
    </dataValidation>
    <dataValidation type="list" allowBlank="1" showInputMessage="1" showErrorMessage="1" sqref="M4" xr:uid="{D8DEC6D4-4654-4039-91E1-7F7552E9E8D7}">
      <formula1>$CJ$2:$CJ$4</formula1>
    </dataValidation>
    <dataValidation type="list" allowBlank="1" showInputMessage="1" showErrorMessage="1" sqref="W9:AE9" xr:uid="{ECC09F3A-6EBD-45A8-A1A6-A920C30ECD28}">
      <formula1>"取得する,取得しない"</formula1>
    </dataValidation>
    <dataValidation type="whole" imeMode="halfAlpha" allowBlank="1" showInputMessage="1" showErrorMessage="1" sqref="AB26:AF26" xr:uid="{EE8CC9C4-6D4D-4942-A91E-2B106DF8B6AA}">
      <formula1>1</formula1>
      <formula2>8</formula2>
    </dataValidation>
    <dataValidation imeMode="halfAlpha" allowBlank="1" showInputMessage="1" showErrorMessage="1" sqref="AL7:BX7 P8:T8 X8:AB8 AF8:AJ8 BA8:BE8 BI8:BM8 BQ8:BU8 AR11:AV11 Z14:AD14 AH14:AL14 BA14:BE14 BI14:BM14 BQ14:BU14 AP14:AT15 Z22:AD22 AH22:AL22 AP22:AT22 BA22:BE22 BI22:BM22 BQ22:BU22 I36:M37 Q36:U37 Y36:AC37 AJ36:AN37 AR36:AV37 AZ36:BD37" xr:uid="{3F82C957-1B7D-43E9-B2C5-BD53D5826A9F}"/>
    <dataValidation imeMode="hiragana" allowBlank="1" showInputMessage="1" showErrorMessage="1" sqref="M6:AK7 AL6:BX6" xr:uid="{84583455-BA22-4E13-B735-EC9D987F3DCB}"/>
  </dataValidations>
  <printOptions horizontalCentered="1"/>
  <pageMargins left="0.19685039370078741" right="0.19685039370078741" top="0.39370078740157483" bottom="0.39370078740157483" header="0.31496062992125984" footer="0.31496062992125984"/>
  <pageSetup paperSize="9" scale="7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C08F5-E158-4174-94B0-591B624DEED0}">
  <sheetPr>
    <tabColor rgb="FFFFC000"/>
  </sheetPr>
  <dimension ref="A1:BH223"/>
  <sheetViews>
    <sheetView view="pageBreakPreview" zoomScaleNormal="100" zoomScaleSheetLayoutView="100" zoomScalePageLayoutView="70" workbookViewId="0">
      <selection activeCell="A9" sqref="A9:M9"/>
    </sheetView>
  </sheetViews>
  <sheetFormatPr defaultRowHeight="13.5"/>
  <cols>
    <col min="1" max="1" width="3" style="72" customWidth="1"/>
    <col min="2" max="2" width="7.125" style="72" customWidth="1"/>
    <col min="3" max="3" width="4.25" style="72" customWidth="1"/>
    <col min="4" max="9" width="9.25" style="72" customWidth="1"/>
    <col min="10" max="10" width="8.5" style="72" customWidth="1"/>
    <col min="11" max="11" width="6.625" style="72" customWidth="1"/>
    <col min="12" max="12" width="7" style="72" customWidth="1"/>
    <col min="13" max="13" width="2.125" style="72" customWidth="1"/>
    <col min="14" max="18" width="9" style="72"/>
    <col min="19" max="19" width="8.5" style="72" hidden="1" customWidth="1"/>
    <col min="20" max="32" width="9" style="72" hidden="1" customWidth="1"/>
    <col min="33" max="33" width="4.125" style="72" hidden="1" customWidth="1"/>
    <col min="34" max="46" width="9" style="72" hidden="1" customWidth="1"/>
    <col min="47" max="47" width="8.25" style="72" hidden="1" customWidth="1"/>
    <col min="48" max="60" width="9" style="72" hidden="1" customWidth="1"/>
    <col min="61" max="61" width="0" style="72" hidden="1" customWidth="1"/>
    <col min="62" max="16384" width="9" style="72"/>
  </cols>
  <sheetData>
    <row r="1" spans="1:14" ht="15.75" customHeight="1" thickTop="1">
      <c r="A1" s="67" t="s">
        <v>21</v>
      </c>
      <c r="B1" s="68"/>
      <c r="C1" s="68"/>
      <c r="D1" s="68"/>
      <c r="E1" s="68"/>
      <c r="F1" s="68"/>
      <c r="G1" s="68"/>
      <c r="H1" s="68"/>
      <c r="I1" s="68"/>
      <c r="J1" s="68"/>
      <c r="K1" s="69"/>
      <c r="L1" s="69"/>
      <c r="M1" s="70"/>
      <c r="N1" s="71"/>
    </row>
    <row r="2" spans="1:14" ht="15.75" hidden="1" customHeight="1">
      <c r="A2" s="73"/>
      <c r="B2" s="74" t="s">
        <v>140</v>
      </c>
      <c r="C2" s="75"/>
      <c r="D2" s="75"/>
      <c r="E2" s="75"/>
      <c r="F2" s="75"/>
      <c r="G2" s="75"/>
      <c r="H2" s="75"/>
      <c r="I2" s="75"/>
      <c r="J2" s="75"/>
      <c r="K2" s="76"/>
      <c r="L2" s="76"/>
      <c r="M2" s="77"/>
      <c r="N2" s="71"/>
    </row>
    <row r="3" spans="1:14" ht="15.75" hidden="1" customHeight="1">
      <c r="A3" s="73"/>
      <c r="B3" s="74" t="s">
        <v>141</v>
      </c>
      <c r="C3" s="78"/>
      <c r="D3" s="75"/>
      <c r="E3" s="75"/>
      <c r="F3" s="75"/>
      <c r="G3" s="75"/>
      <c r="H3" s="75"/>
      <c r="I3" s="75"/>
      <c r="J3" s="75"/>
      <c r="K3" s="76"/>
      <c r="L3" s="76"/>
      <c r="M3" s="77"/>
      <c r="N3" s="71"/>
    </row>
    <row r="4" spans="1:14" ht="15.75" hidden="1" customHeight="1">
      <c r="A4" s="73"/>
      <c r="B4" s="79" t="s">
        <v>27</v>
      </c>
      <c r="C4" s="75"/>
      <c r="D4" s="75"/>
      <c r="E4" s="75"/>
      <c r="F4" s="75"/>
      <c r="G4" s="75"/>
      <c r="H4" s="75"/>
      <c r="I4" s="75"/>
      <c r="J4" s="75"/>
      <c r="K4" s="76"/>
      <c r="L4" s="76"/>
      <c r="M4" s="77"/>
      <c r="N4" s="71"/>
    </row>
    <row r="5" spans="1:14" ht="15.75" hidden="1" customHeight="1">
      <c r="A5" s="73"/>
      <c r="B5" s="79" t="s">
        <v>22</v>
      </c>
      <c r="C5" s="75"/>
      <c r="D5" s="75"/>
      <c r="E5" s="75"/>
      <c r="F5" s="75"/>
      <c r="G5" s="75"/>
      <c r="H5" s="75"/>
      <c r="I5" s="75"/>
      <c r="J5" s="75"/>
      <c r="K5" s="76"/>
      <c r="L5" s="76"/>
      <c r="M5" s="77"/>
      <c r="N5" s="71"/>
    </row>
    <row r="6" spans="1:14" ht="15.75" hidden="1" customHeight="1">
      <c r="A6" s="73"/>
      <c r="B6" s="74" t="s">
        <v>32</v>
      </c>
      <c r="C6" s="75"/>
      <c r="D6" s="75"/>
      <c r="E6" s="75"/>
      <c r="F6" s="75"/>
      <c r="G6" s="75"/>
      <c r="H6" s="75"/>
      <c r="I6" s="75"/>
      <c r="J6" s="75"/>
      <c r="K6" s="76"/>
      <c r="L6" s="76"/>
      <c r="M6" s="77"/>
      <c r="N6" s="71"/>
    </row>
    <row r="7" spans="1:14" ht="15.75" hidden="1" customHeight="1">
      <c r="A7" s="80" t="s">
        <v>28</v>
      </c>
      <c r="B7" s="81"/>
      <c r="C7" s="75"/>
      <c r="D7" s="75"/>
      <c r="E7" s="75"/>
      <c r="F7" s="75"/>
      <c r="G7" s="75"/>
      <c r="H7" s="75"/>
      <c r="I7" s="75"/>
      <c r="J7" s="75"/>
      <c r="K7" s="76"/>
      <c r="L7" s="76"/>
      <c r="M7" s="77"/>
      <c r="N7" s="71"/>
    </row>
    <row r="8" spans="1:14" ht="15.75" hidden="1" customHeight="1">
      <c r="A8" s="80" t="s">
        <v>142</v>
      </c>
      <c r="B8" s="82"/>
      <c r="C8" s="75"/>
      <c r="D8" s="75"/>
      <c r="E8" s="75"/>
      <c r="F8" s="75"/>
      <c r="G8" s="75"/>
      <c r="H8" s="75"/>
      <c r="I8" s="75"/>
      <c r="J8" s="75"/>
      <c r="K8" s="76"/>
      <c r="L8" s="76"/>
      <c r="M8" s="77"/>
      <c r="N8" s="71"/>
    </row>
    <row r="9" spans="1:14" s="33" customFormat="1" ht="24" customHeight="1">
      <c r="A9" s="346" t="s">
        <v>173</v>
      </c>
      <c r="B9" s="346"/>
      <c r="C9" s="346"/>
      <c r="D9" s="346"/>
      <c r="E9" s="346"/>
      <c r="F9" s="346"/>
      <c r="G9" s="346"/>
      <c r="H9" s="346"/>
      <c r="I9" s="346"/>
      <c r="J9" s="346"/>
      <c r="K9" s="346"/>
      <c r="L9" s="346"/>
      <c r="M9" s="346"/>
    </row>
    <row r="10" spans="1:14" s="33" customFormat="1" ht="144.75" customHeight="1" thickBot="1">
      <c r="A10" s="347" t="s">
        <v>186</v>
      </c>
      <c r="B10" s="347"/>
      <c r="C10" s="347"/>
      <c r="D10" s="347"/>
      <c r="E10" s="347"/>
      <c r="F10" s="347"/>
      <c r="G10" s="347"/>
      <c r="H10" s="347"/>
      <c r="I10" s="347"/>
      <c r="J10" s="347"/>
      <c r="K10" s="347"/>
      <c r="L10" s="347"/>
      <c r="M10" s="347"/>
    </row>
    <row r="11" spans="1:14" s="33" customFormat="1" ht="21.75" customHeight="1" thickTop="1">
      <c r="A11" s="57" t="s">
        <v>143</v>
      </c>
      <c r="B11" s="360" t="s">
        <v>275</v>
      </c>
      <c r="C11" s="361"/>
      <c r="D11" s="361"/>
      <c r="E11" s="361"/>
      <c r="F11" s="361"/>
      <c r="G11" s="361"/>
      <c r="H11" s="361"/>
      <c r="I11" s="361"/>
      <c r="J11" s="361"/>
      <c r="K11" s="361"/>
      <c r="L11" s="362"/>
      <c r="M11" s="58"/>
    </row>
    <row r="12" spans="1:14" s="33" customFormat="1" ht="35.25" customHeight="1">
      <c r="A12" s="57"/>
      <c r="B12" s="366" t="s">
        <v>144</v>
      </c>
      <c r="C12" s="349" t="s">
        <v>182</v>
      </c>
      <c r="D12" s="351"/>
      <c r="E12" s="351"/>
      <c r="F12" s="351"/>
      <c r="G12" s="351"/>
      <c r="H12" s="351"/>
      <c r="I12" s="351"/>
      <c r="J12" s="351"/>
      <c r="K12" s="351"/>
      <c r="L12" s="352"/>
      <c r="M12" s="58"/>
    </row>
    <row r="13" spans="1:14" s="33" customFormat="1" ht="24" customHeight="1">
      <c r="A13" s="57"/>
      <c r="B13" s="366"/>
      <c r="C13" s="59" t="s">
        <v>179</v>
      </c>
      <c r="D13" s="351" t="s">
        <v>180</v>
      </c>
      <c r="E13" s="351"/>
      <c r="F13" s="351"/>
      <c r="G13" s="351"/>
      <c r="H13" s="351"/>
      <c r="I13" s="351"/>
      <c r="J13" s="351"/>
      <c r="K13" s="351"/>
      <c r="L13" s="352"/>
      <c r="M13" s="58"/>
    </row>
    <row r="14" spans="1:14" s="33" customFormat="1" ht="24" customHeight="1">
      <c r="A14" s="57"/>
      <c r="B14" s="366"/>
      <c r="C14" s="59" t="s">
        <v>159</v>
      </c>
      <c r="D14" s="351" t="s">
        <v>181</v>
      </c>
      <c r="E14" s="351"/>
      <c r="F14" s="351"/>
      <c r="G14" s="351"/>
      <c r="H14" s="351"/>
      <c r="I14" s="351"/>
      <c r="J14" s="351"/>
      <c r="K14" s="351"/>
      <c r="L14" s="352"/>
      <c r="M14" s="58"/>
    </row>
    <row r="15" spans="1:14" s="33" customFormat="1" ht="24" customHeight="1">
      <c r="A15" s="57"/>
      <c r="B15" s="366"/>
      <c r="C15" s="59" t="s">
        <v>160</v>
      </c>
      <c r="D15" s="351" t="s">
        <v>156</v>
      </c>
      <c r="E15" s="351"/>
      <c r="F15" s="351"/>
      <c r="G15" s="351"/>
      <c r="H15" s="351"/>
      <c r="I15" s="351"/>
      <c r="J15" s="351"/>
      <c r="K15" s="351"/>
      <c r="L15" s="352"/>
      <c r="M15" s="58"/>
    </row>
    <row r="16" spans="1:14" s="33" customFormat="1" ht="24" customHeight="1">
      <c r="A16" s="57"/>
      <c r="B16" s="366"/>
      <c r="C16" s="368" t="s">
        <v>161</v>
      </c>
      <c r="D16" s="349" t="s">
        <v>157</v>
      </c>
      <c r="E16" s="349"/>
      <c r="F16" s="349"/>
      <c r="G16" s="349"/>
      <c r="H16" s="349"/>
      <c r="I16" s="349"/>
      <c r="J16" s="349"/>
      <c r="K16" s="349"/>
      <c r="L16" s="350"/>
      <c r="M16" s="58"/>
    </row>
    <row r="17" spans="1:13" s="33" customFormat="1" ht="24" customHeight="1">
      <c r="A17" s="63"/>
      <c r="B17" s="366"/>
      <c r="C17" s="368"/>
      <c r="D17" s="349"/>
      <c r="E17" s="349"/>
      <c r="F17" s="349"/>
      <c r="G17" s="349"/>
      <c r="H17" s="349"/>
      <c r="I17" s="349"/>
      <c r="J17" s="349"/>
      <c r="K17" s="349"/>
      <c r="L17" s="350"/>
      <c r="M17" s="58"/>
    </row>
    <row r="18" spans="1:13" s="33" customFormat="1" ht="48" customHeight="1">
      <c r="A18" s="62"/>
      <c r="B18" s="87" t="s">
        <v>145</v>
      </c>
      <c r="C18" s="349" t="s">
        <v>168</v>
      </c>
      <c r="D18" s="349"/>
      <c r="E18" s="349"/>
      <c r="F18" s="349"/>
      <c r="G18" s="349"/>
      <c r="H18" s="349"/>
      <c r="I18" s="349"/>
      <c r="J18" s="349"/>
      <c r="K18" s="349"/>
      <c r="L18" s="350"/>
      <c r="M18" s="58"/>
    </row>
    <row r="19" spans="1:13" s="33" customFormat="1" ht="24" customHeight="1">
      <c r="A19" s="58"/>
      <c r="B19" s="87" t="s">
        <v>162</v>
      </c>
      <c r="C19" s="351" t="s">
        <v>139</v>
      </c>
      <c r="D19" s="351"/>
      <c r="E19" s="351"/>
      <c r="F19" s="351"/>
      <c r="G19" s="351"/>
      <c r="H19" s="351"/>
      <c r="I19" s="351"/>
      <c r="J19" s="351"/>
      <c r="K19" s="351"/>
      <c r="L19" s="352"/>
      <c r="M19" s="58"/>
    </row>
    <row r="20" spans="1:13" s="33" customFormat="1" ht="60" customHeight="1">
      <c r="A20" s="58"/>
      <c r="B20" s="366" t="s">
        <v>163</v>
      </c>
      <c r="C20" s="349" t="s">
        <v>183</v>
      </c>
      <c r="D20" s="349"/>
      <c r="E20" s="349"/>
      <c r="F20" s="349"/>
      <c r="G20" s="349"/>
      <c r="H20" s="349"/>
      <c r="I20" s="349"/>
      <c r="J20" s="349"/>
      <c r="K20" s="349"/>
      <c r="L20" s="350"/>
      <c r="M20" s="58"/>
    </row>
    <row r="21" spans="1:13" s="33" customFormat="1" ht="24" customHeight="1">
      <c r="A21" s="58"/>
      <c r="B21" s="366"/>
      <c r="C21" s="59" t="s">
        <v>158</v>
      </c>
      <c r="D21" s="349" t="s">
        <v>185</v>
      </c>
      <c r="E21" s="349"/>
      <c r="F21" s="349"/>
      <c r="G21" s="349"/>
      <c r="H21" s="349"/>
      <c r="I21" s="349"/>
      <c r="J21" s="349"/>
      <c r="K21" s="349"/>
      <c r="L21" s="350"/>
      <c r="M21" s="58"/>
    </row>
    <row r="22" spans="1:13" s="33" customFormat="1" ht="24" customHeight="1">
      <c r="A22" s="58"/>
      <c r="B22" s="366"/>
      <c r="C22" s="368" t="s">
        <v>159</v>
      </c>
      <c r="D22" s="349" t="s">
        <v>326</v>
      </c>
      <c r="E22" s="349"/>
      <c r="F22" s="349"/>
      <c r="G22" s="349"/>
      <c r="H22" s="349"/>
      <c r="I22" s="349"/>
      <c r="J22" s="349"/>
      <c r="K22" s="349"/>
      <c r="L22" s="350"/>
      <c r="M22" s="58"/>
    </row>
    <row r="23" spans="1:13" s="33" customFormat="1" ht="24" customHeight="1">
      <c r="A23" s="58"/>
      <c r="B23" s="366"/>
      <c r="C23" s="368"/>
      <c r="D23" s="349"/>
      <c r="E23" s="349"/>
      <c r="F23" s="349"/>
      <c r="G23" s="349"/>
      <c r="H23" s="349"/>
      <c r="I23" s="349"/>
      <c r="J23" s="349"/>
      <c r="K23" s="349"/>
      <c r="L23" s="350"/>
      <c r="M23" s="58"/>
    </row>
    <row r="24" spans="1:13" s="33" customFormat="1" ht="24" customHeight="1">
      <c r="A24" s="58"/>
      <c r="B24" s="366"/>
      <c r="C24" s="368" t="s">
        <v>160</v>
      </c>
      <c r="D24" s="349" t="s">
        <v>187</v>
      </c>
      <c r="E24" s="349"/>
      <c r="F24" s="349"/>
      <c r="G24" s="349"/>
      <c r="H24" s="349"/>
      <c r="I24" s="349"/>
      <c r="J24" s="349"/>
      <c r="K24" s="349"/>
      <c r="L24" s="350"/>
      <c r="M24" s="58"/>
    </row>
    <row r="25" spans="1:13" s="33" customFormat="1" ht="24" customHeight="1">
      <c r="A25" s="58"/>
      <c r="B25" s="366"/>
      <c r="C25" s="368"/>
      <c r="D25" s="349"/>
      <c r="E25" s="349"/>
      <c r="F25" s="349"/>
      <c r="G25" s="349"/>
      <c r="H25" s="349"/>
      <c r="I25" s="349"/>
      <c r="J25" s="349"/>
      <c r="K25" s="349"/>
      <c r="L25" s="350"/>
      <c r="M25" s="58"/>
    </row>
    <row r="26" spans="1:13" s="33" customFormat="1" ht="24" customHeight="1">
      <c r="A26" s="58"/>
      <c r="B26" s="366"/>
      <c r="C26" s="59" t="s">
        <v>161</v>
      </c>
      <c r="D26" s="349" t="s">
        <v>188</v>
      </c>
      <c r="E26" s="349"/>
      <c r="F26" s="349"/>
      <c r="G26" s="349"/>
      <c r="H26" s="349"/>
      <c r="I26" s="349"/>
      <c r="J26" s="349"/>
      <c r="K26" s="349"/>
      <c r="L26" s="350"/>
      <c r="M26" s="58"/>
    </row>
    <row r="27" spans="1:13" s="33" customFormat="1" ht="24" customHeight="1">
      <c r="A27" s="58"/>
      <c r="B27" s="366"/>
      <c r="C27" s="368" t="s">
        <v>184</v>
      </c>
      <c r="D27" s="349" t="s">
        <v>189</v>
      </c>
      <c r="E27" s="349"/>
      <c r="F27" s="349"/>
      <c r="G27" s="349"/>
      <c r="H27" s="349"/>
      <c r="I27" s="349"/>
      <c r="J27" s="349"/>
      <c r="K27" s="349"/>
      <c r="L27" s="350"/>
      <c r="M27" s="58"/>
    </row>
    <row r="28" spans="1:13" s="33" customFormat="1" ht="24" customHeight="1" thickBot="1">
      <c r="A28" s="58"/>
      <c r="B28" s="367"/>
      <c r="C28" s="395"/>
      <c r="D28" s="353"/>
      <c r="E28" s="353"/>
      <c r="F28" s="353"/>
      <c r="G28" s="353"/>
      <c r="H28" s="353"/>
      <c r="I28" s="353"/>
      <c r="J28" s="353"/>
      <c r="K28" s="353"/>
      <c r="L28" s="354"/>
      <c r="M28" s="58"/>
    </row>
    <row r="29" spans="1:13" s="33" customFormat="1" ht="9" customHeight="1" thickTop="1">
      <c r="A29" s="58"/>
      <c r="B29" s="60"/>
      <c r="C29" s="59"/>
      <c r="D29" s="62"/>
      <c r="E29" s="62"/>
      <c r="F29" s="62"/>
      <c r="G29" s="62"/>
      <c r="H29" s="62"/>
      <c r="I29" s="62"/>
      <c r="J29" s="62"/>
      <c r="K29" s="62"/>
      <c r="L29" s="62"/>
      <c r="M29" s="58"/>
    </row>
    <row r="30" spans="1:13" s="33" customFormat="1" ht="24" customHeight="1">
      <c r="A30" s="349" t="s">
        <v>197</v>
      </c>
      <c r="B30" s="349"/>
      <c r="C30" s="349"/>
      <c r="D30" s="349"/>
      <c r="E30" s="349"/>
      <c r="F30" s="349"/>
      <c r="G30" s="349"/>
      <c r="H30" s="349"/>
      <c r="I30" s="349"/>
      <c r="J30" s="349"/>
      <c r="K30" s="349"/>
      <c r="L30" s="349"/>
      <c r="M30" s="349"/>
    </row>
    <row r="31" spans="1:13" s="33" customFormat="1" ht="24" customHeight="1">
      <c r="A31" s="349"/>
      <c r="B31" s="349"/>
      <c r="C31" s="349"/>
      <c r="D31" s="349"/>
      <c r="E31" s="349"/>
      <c r="F31" s="349"/>
      <c r="G31" s="349"/>
      <c r="H31" s="349"/>
      <c r="I31" s="349"/>
      <c r="J31" s="349"/>
      <c r="K31" s="349"/>
      <c r="L31" s="349"/>
      <c r="M31" s="349"/>
    </row>
    <row r="32" spans="1:13" s="33" customFormat="1" ht="24" customHeight="1">
      <c r="A32" s="349"/>
      <c r="B32" s="349"/>
      <c r="C32" s="349"/>
      <c r="D32" s="349"/>
      <c r="E32" s="349"/>
      <c r="F32" s="349"/>
      <c r="G32" s="349"/>
      <c r="H32" s="349"/>
      <c r="I32" s="349"/>
      <c r="J32" s="349"/>
      <c r="K32" s="349"/>
      <c r="L32" s="349"/>
      <c r="M32" s="349"/>
    </row>
    <row r="33" spans="1:15" s="33" customFormat="1" ht="10.5" customHeight="1" thickBot="1">
      <c r="A33" s="62"/>
      <c r="B33" s="62"/>
      <c r="C33" s="62"/>
      <c r="D33" s="62"/>
      <c r="E33" s="62"/>
      <c r="F33" s="62"/>
      <c r="G33" s="62"/>
      <c r="H33" s="62"/>
      <c r="I33" s="62"/>
      <c r="J33" s="62"/>
      <c r="K33" s="62"/>
      <c r="L33" s="62"/>
      <c r="M33" s="62"/>
    </row>
    <row r="34" spans="1:15" s="33" customFormat="1" ht="24" customHeight="1" thickTop="1">
      <c r="A34" s="55"/>
      <c r="B34" s="357" t="s">
        <v>200</v>
      </c>
      <c r="C34" s="365" t="s">
        <v>179</v>
      </c>
      <c r="D34" s="363" t="s">
        <v>198</v>
      </c>
      <c r="E34" s="363"/>
      <c r="F34" s="363"/>
      <c r="G34" s="363"/>
      <c r="H34" s="363"/>
      <c r="I34" s="363"/>
      <c r="J34" s="363"/>
      <c r="K34" s="363"/>
      <c r="L34" s="364"/>
      <c r="M34" s="54"/>
    </row>
    <row r="35" spans="1:15" s="33" customFormat="1" ht="24" customHeight="1">
      <c r="A35" s="54"/>
      <c r="B35" s="358"/>
      <c r="C35" s="355"/>
      <c r="D35" s="349"/>
      <c r="E35" s="349"/>
      <c r="F35" s="349"/>
      <c r="G35" s="349"/>
      <c r="H35" s="349"/>
      <c r="I35" s="349"/>
      <c r="J35" s="349"/>
      <c r="K35" s="349"/>
      <c r="L35" s="350"/>
      <c r="M35" s="54"/>
    </row>
    <row r="36" spans="1:15" s="33" customFormat="1" ht="24" customHeight="1">
      <c r="A36" s="54"/>
      <c r="B36" s="358"/>
      <c r="C36" s="355" t="s">
        <v>201</v>
      </c>
      <c r="D36" s="349" t="s">
        <v>199</v>
      </c>
      <c r="E36" s="349"/>
      <c r="F36" s="349"/>
      <c r="G36" s="349"/>
      <c r="H36" s="349"/>
      <c r="I36" s="349"/>
      <c r="J36" s="349"/>
      <c r="K36" s="349"/>
      <c r="L36" s="350"/>
      <c r="M36" s="54"/>
    </row>
    <row r="37" spans="1:15" s="33" customFormat="1" ht="19.5" customHeight="1" thickBot="1">
      <c r="A37" s="61"/>
      <c r="B37" s="359"/>
      <c r="C37" s="356"/>
      <c r="D37" s="353"/>
      <c r="E37" s="353"/>
      <c r="F37" s="353"/>
      <c r="G37" s="353"/>
      <c r="H37" s="353"/>
      <c r="I37" s="353"/>
      <c r="J37" s="353"/>
      <c r="K37" s="353"/>
      <c r="L37" s="354"/>
      <c r="M37" s="61"/>
    </row>
    <row r="38" spans="1:15" s="33" customFormat="1" ht="16.5" customHeight="1" thickTop="1">
      <c r="A38" s="59"/>
      <c r="B38" s="59"/>
      <c r="C38" s="59"/>
      <c r="D38" s="59"/>
      <c r="E38" s="59"/>
      <c r="F38" s="59"/>
      <c r="G38" s="59"/>
      <c r="H38" s="59"/>
      <c r="I38" s="59"/>
      <c r="J38" s="59"/>
      <c r="K38" s="59"/>
      <c r="L38" s="59"/>
      <c r="M38" s="59"/>
    </row>
    <row r="39" spans="1:15" s="33" customFormat="1" ht="19.5" customHeight="1">
      <c r="A39" s="351" t="s">
        <v>169</v>
      </c>
      <c r="B39" s="351"/>
      <c r="C39" s="351"/>
      <c r="D39" s="351"/>
      <c r="E39" s="351"/>
      <c r="F39" s="351"/>
      <c r="G39" s="351"/>
      <c r="H39" s="351"/>
      <c r="I39" s="351"/>
      <c r="J39" s="351"/>
      <c r="K39" s="351"/>
      <c r="L39" s="351"/>
      <c r="M39" s="351"/>
      <c r="O39" s="58"/>
    </row>
    <row r="40" spans="1:15" s="33" customFormat="1" ht="8.25" customHeight="1">
      <c r="A40" s="55"/>
      <c r="B40" s="54"/>
      <c r="C40" s="54"/>
      <c r="D40" s="55"/>
      <c r="E40" s="55"/>
      <c r="F40" s="55"/>
      <c r="G40" s="55"/>
      <c r="H40" s="55"/>
      <c r="I40" s="55"/>
      <c r="J40" s="55"/>
      <c r="K40" s="55"/>
      <c r="L40" s="55"/>
      <c r="M40" s="55"/>
    </row>
    <row r="41" spans="1:15" s="33" customFormat="1" ht="19.5" customHeight="1">
      <c r="A41" s="351" t="s">
        <v>170</v>
      </c>
      <c r="B41" s="351"/>
      <c r="C41" s="351"/>
      <c r="D41" s="351"/>
      <c r="E41" s="351"/>
      <c r="F41" s="351"/>
      <c r="G41" s="351"/>
      <c r="H41" s="351"/>
      <c r="I41" s="351"/>
      <c r="J41" s="351"/>
      <c r="K41" s="351"/>
      <c r="L41" s="351"/>
      <c r="M41" s="55"/>
    </row>
    <row r="42" spans="1:15" s="33" customFormat="1" ht="19.5" customHeight="1">
      <c r="A42" s="397" t="s">
        <v>174</v>
      </c>
      <c r="B42" s="397"/>
      <c r="C42" s="397"/>
      <c r="D42" s="397"/>
      <c r="E42" s="397"/>
      <c r="F42" s="397"/>
      <c r="G42" s="397"/>
      <c r="H42" s="397"/>
      <c r="I42" s="397"/>
      <c r="J42" s="397"/>
      <c r="K42" s="397"/>
      <c r="L42" s="397"/>
      <c r="M42" s="55"/>
    </row>
    <row r="43" spans="1:15" s="33" customFormat="1" ht="6.75" customHeight="1">
      <c r="A43" s="56"/>
      <c r="B43" s="58"/>
      <c r="C43" s="58"/>
      <c r="D43" s="55"/>
      <c r="E43" s="55"/>
      <c r="F43" s="55"/>
      <c r="G43" s="55"/>
      <c r="H43" s="55"/>
      <c r="I43" s="55"/>
      <c r="J43" s="55"/>
      <c r="K43" s="55"/>
      <c r="L43" s="58"/>
      <c r="M43" s="55"/>
    </row>
    <row r="44" spans="1:15" s="33" customFormat="1" ht="19.5" customHeight="1">
      <c r="A44" s="351" t="s">
        <v>171</v>
      </c>
      <c r="B44" s="351"/>
      <c r="C44" s="351"/>
      <c r="D44" s="351"/>
      <c r="E44" s="351"/>
      <c r="F44" s="351"/>
      <c r="G44" s="351"/>
      <c r="H44" s="351"/>
      <c r="I44" s="351"/>
      <c r="J44" s="351"/>
      <c r="K44" s="351"/>
      <c r="L44" s="351"/>
      <c r="M44" s="55"/>
    </row>
    <row r="45" spans="1:15" s="33" customFormat="1" ht="19.5" customHeight="1">
      <c r="A45" s="351" t="s">
        <v>190</v>
      </c>
      <c r="B45" s="351"/>
      <c r="C45" s="351"/>
      <c r="D45" s="351"/>
      <c r="E45" s="351"/>
      <c r="F45" s="351"/>
      <c r="G45" s="351"/>
      <c r="H45" s="351"/>
      <c r="I45" s="351"/>
      <c r="J45" s="351"/>
      <c r="K45" s="351"/>
      <c r="L45" s="351"/>
      <c r="M45" s="55"/>
    </row>
    <row r="46" spans="1:15" s="33" customFormat="1" ht="19.5" customHeight="1">
      <c r="A46" s="351" t="s">
        <v>191</v>
      </c>
      <c r="B46" s="351"/>
      <c r="C46" s="351"/>
      <c r="D46" s="351"/>
      <c r="E46" s="351"/>
      <c r="F46" s="351"/>
      <c r="G46" s="351"/>
      <c r="H46" s="351"/>
      <c r="I46" s="351"/>
      <c r="J46" s="351"/>
      <c r="K46" s="351"/>
      <c r="L46" s="398"/>
      <c r="M46" s="55"/>
    </row>
    <row r="47" spans="1:15" s="33" customFormat="1" ht="19.5" customHeight="1">
      <c r="A47" s="397" t="s">
        <v>194</v>
      </c>
      <c r="B47" s="397"/>
      <c r="C47" s="397"/>
      <c r="D47" s="397"/>
      <c r="E47" s="397"/>
      <c r="F47" s="397"/>
      <c r="G47" s="397"/>
      <c r="H47" s="397"/>
      <c r="I47" s="397"/>
      <c r="J47" s="397"/>
      <c r="K47" s="397"/>
      <c r="L47" s="397"/>
      <c r="M47" s="55"/>
    </row>
    <row r="48" spans="1:15" s="33" customFormat="1" ht="19.5" customHeight="1">
      <c r="A48" s="351" t="s">
        <v>192</v>
      </c>
      <c r="B48" s="351"/>
      <c r="C48" s="351"/>
      <c r="D48" s="351"/>
      <c r="E48" s="351"/>
      <c r="F48" s="351"/>
      <c r="G48" s="351"/>
      <c r="H48" s="351"/>
      <c r="I48" s="351"/>
      <c r="J48" s="351"/>
      <c r="K48" s="351"/>
      <c r="L48" s="351"/>
      <c r="M48" s="55"/>
    </row>
    <row r="49" spans="1:13" s="33" customFormat="1" ht="19.5" customHeight="1">
      <c r="A49" s="397" t="s">
        <v>195</v>
      </c>
      <c r="B49" s="397"/>
      <c r="C49" s="397"/>
      <c r="D49" s="397"/>
      <c r="E49" s="397"/>
      <c r="F49" s="397"/>
      <c r="G49" s="397"/>
      <c r="H49" s="397"/>
      <c r="I49" s="397"/>
      <c r="J49" s="397"/>
      <c r="K49" s="397"/>
      <c r="L49" s="397"/>
      <c r="M49" s="55"/>
    </row>
    <row r="50" spans="1:13" s="33" customFormat="1" ht="17.25" customHeight="1">
      <c r="A50" s="351" t="s">
        <v>193</v>
      </c>
      <c r="B50" s="351"/>
      <c r="C50" s="351"/>
      <c r="D50" s="351"/>
      <c r="E50" s="351"/>
      <c r="F50" s="351"/>
      <c r="G50" s="351"/>
      <c r="H50" s="351"/>
      <c r="I50" s="351"/>
      <c r="J50" s="351"/>
      <c r="K50" s="351"/>
      <c r="L50" s="351"/>
      <c r="M50" s="55"/>
    </row>
    <row r="51" spans="1:13" s="33" customFormat="1" ht="17.25" customHeight="1">
      <c r="A51" s="397" t="s">
        <v>196</v>
      </c>
      <c r="B51" s="397"/>
      <c r="C51" s="397"/>
      <c r="D51" s="397"/>
      <c r="E51" s="397"/>
      <c r="F51" s="397"/>
      <c r="G51" s="397"/>
      <c r="H51" s="397"/>
      <c r="I51" s="397"/>
      <c r="J51" s="397"/>
      <c r="K51" s="397"/>
      <c r="L51" s="397"/>
      <c r="M51" s="55"/>
    </row>
    <row r="52" spans="1:13" s="33" customFormat="1" ht="8.25" customHeight="1">
      <c r="A52" s="64"/>
      <c r="B52" s="64"/>
      <c r="C52" s="64"/>
      <c r="D52" s="64"/>
      <c r="E52" s="64"/>
      <c r="F52" s="64"/>
      <c r="G52" s="64"/>
      <c r="H52" s="64"/>
      <c r="I52" s="64"/>
      <c r="J52" s="64"/>
      <c r="K52" s="64"/>
      <c r="L52" s="64"/>
      <c r="M52" s="55"/>
    </row>
    <row r="53" spans="1:13" s="33" customFormat="1" ht="17.25" customHeight="1">
      <c r="A53" s="55"/>
      <c r="B53" s="396"/>
      <c r="C53" s="396"/>
      <c r="D53" s="396"/>
      <c r="E53" s="396"/>
      <c r="F53" s="396"/>
      <c r="G53" s="396"/>
      <c r="H53" s="396"/>
      <c r="I53" s="396"/>
      <c r="J53" s="396"/>
      <c r="K53" s="396"/>
      <c r="L53" s="396"/>
      <c r="M53" s="55"/>
    </row>
    <row r="54" spans="1:13" s="33" customFormat="1" ht="17.25" customHeight="1">
      <c r="A54" s="55"/>
      <c r="B54" s="396"/>
      <c r="C54" s="396"/>
      <c r="D54" s="396"/>
      <c r="E54" s="396"/>
      <c r="F54" s="396"/>
      <c r="G54" s="396"/>
      <c r="H54" s="396"/>
      <c r="I54" s="396"/>
      <c r="J54" s="396"/>
      <c r="K54" s="396"/>
      <c r="L54" s="396"/>
      <c r="M54" s="55"/>
    </row>
    <row r="55" spans="1:13" s="33" customFormat="1" ht="17.25" customHeight="1">
      <c r="A55" s="55"/>
      <c r="B55" s="396"/>
      <c r="C55" s="396"/>
      <c r="D55" s="396"/>
      <c r="E55" s="396"/>
      <c r="F55" s="396"/>
      <c r="G55" s="396"/>
      <c r="H55" s="396"/>
      <c r="I55" s="396"/>
      <c r="J55" s="396"/>
      <c r="K55" s="396"/>
      <c r="L55" s="396"/>
      <c r="M55" s="55"/>
    </row>
    <row r="56" spans="1:13" s="33" customFormat="1" ht="17.25" customHeight="1">
      <c r="A56" s="55"/>
      <c r="B56" s="396"/>
      <c r="C56" s="396"/>
      <c r="D56" s="396"/>
      <c r="E56" s="396"/>
      <c r="F56" s="396"/>
      <c r="G56" s="396"/>
      <c r="H56" s="396"/>
      <c r="I56" s="396"/>
      <c r="J56" s="396"/>
      <c r="K56" s="396"/>
      <c r="L56" s="396"/>
      <c r="M56" s="55"/>
    </row>
    <row r="57" spans="1:13" s="33" customFormat="1" ht="17.25" customHeight="1">
      <c r="A57" s="55"/>
      <c r="B57" s="396"/>
      <c r="C57" s="396"/>
      <c r="D57" s="396"/>
      <c r="E57" s="396"/>
      <c r="F57" s="396"/>
      <c r="G57" s="396"/>
      <c r="H57" s="396"/>
      <c r="I57" s="396"/>
      <c r="J57" s="396"/>
      <c r="K57" s="396"/>
      <c r="L57" s="396"/>
      <c r="M57" s="55"/>
    </row>
    <row r="58" spans="1:13" s="33" customFormat="1" ht="17.25" customHeight="1">
      <c r="A58" s="55"/>
      <c r="B58" s="396"/>
      <c r="C58" s="396"/>
      <c r="D58" s="396"/>
      <c r="E58" s="396"/>
      <c r="F58" s="396"/>
      <c r="G58" s="396"/>
      <c r="H58" s="396"/>
      <c r="I58" s="396"/>
      <c r="J58" s="396"/>
      <c r="K58" s="396"/>
      <c r="L58" s="396"/>
      <c r="M58" s="55"/>
    </row>
    <row r="59" spans="1:13" s="33" customFormat="1" ht="17.25" customHeight="1">
      <c r="A59" s="55"/>
      <c r="B59" s="396"/>
      <c r="C59" s="396"/>
      <c r="D59" s="396"/>
      <c r="E59" s="396"/>
      <c r="F59" s="396"/>
      <c r="G59" s="396"/>
      <c r="H59" s="396"/>
      <c r="I59" s="396"/>
      <c r="J59" s="396"/>
      <c r="K59" s="396"/>
      <c r="L59" s="396"/>
      <c r="M59" s="55"/>
    </row>
    <row r="60" spans="1:13" s="33" customFormat="1" ht="17.25" customHeight="1">
      <c r="A60" s="55"/>
      <c r="B60" s="396"/>
      <c r="C60" s="396"/>
      <c r="D60" s="396"/>
      <c r="E60" s="396"/>
      <c r="F60" s="396"/>
      <c r="G60" s="396"/>
      <c r="H60" s="396"/>
      <c r="I60" s="396"/>
      <c r="J60" s="396"/>
      <c r="K60" s="396"/>
      <c r="L60" s="396"/>
      <c r="M60" s="55"/>
    </row>
    <row r="61" spans="1:13" s="33" customFormat="1" ht="17.25" customHeight="1">
      <c r="A61" s="55"/>
      <c r="B61" s="396"/>
      <c r="C61" s="396"/>
      <c r="D61" s="396"/>
      <c r="E61" s="396"/>
      <c r="F61" s="396"/>
      <c r="G61" s="396"/>
      <c r="H61" s="396"/>
      <c r="I61" s="396"/>
      <c r="J61" s="396"/>
      <c r="K61" s="396"/>
      <c r="L61" s="396"/>
      <c r="M61" s="55"/>
    </row>
    <row r="62" spans="1:13" s="33" customFormat="1" ht="17.25" customHeight="1">
      <c r="A62" s="55"/>
      <c r="B62" s="396"/>
      <c r="C62" s="396"/>
      <c r="D62" s="396"/>
      <c r="E62" s="396"/>
      <c r="F62" s="396"/>
      <c r="G62" s="396"/>
      <c r="H62" s="396"/>
      <c r="I62" s="396"/>
      <c r="J62" s="396"/>
      <c r="K62" s="396"/>
      <c r="L62" s="396"/>
      <c r="M62" s="55"/>
    </row>
    <row r="63" spans="1:13" s="33" customFormat="1" ht="17.25" customHeight="1">
      <c r="A63" s="55"/>
      <c r="B63" s="396"/>
      <c r="C63" s="396"/>
      <c r="D63" s="396"/>
      <c r="E63" s="396"/>
      <c r="F63" s="396"/>
      <c r="G63" s="396"/>
      <c r="H63" s="396"/>
      <c r="I63" s="396"/>
      <c r="J63" s="396"/>
      <c r="K63" s="396"/>
      <c r="L63" s="396"/>
      <c r="M63" s="55"/>
    </row>
    <row r="64" spans="1:13" s="33" customFormat="1" ht="17.25" customHeight="1">
      <c r="A64" s="55"/>
      <c r="B64" s="396"/>
      <c r="C64" s="396"/>
      <c r="D64" s="396"/>
      <c r="E64" s="396"/>
      <c r="F64" s="396"/>
      <c r="G64" s="396"/>
      <c r="H64" s="396"/>
      <c r="I64" s="396"/>
      <c r="J64" s="396"/>
      <c r="K64" s="396"/>
      <c r="L64" s="396"/>
      <c r="M64" s="55"/>
    </row>
    <row r="65" spans="1:13" s="33" customFormat="1" ht="17.25" customHeight="1">
      <c r="A65" s="55"/>
      <c r="B65" s="396"/>
      <c r="C65" s="396"/>
      <c r="D65" s="396"/>
      <c r="E65" s="396"/>
      <c r="F65" s="396"/>
      <c r="G65" s="396"/>
      <c r="H65" s="396"/>
      <c r="I65" s="396"/>
      <c r="J65" s="396"/>
      <c r="K65" s="396"/>
      <c r="L65" s="396"/>
      <c r="M65" s="55"/>
    </row>
    <row r="66" spans="1:13" s="33" customFormat="1" ht="17.25" customHeight="1">
      <c r="A66" s="49"/>
      <c r="B66" s="50"/>
      <c r="D66" s="49"/>
      <c r="E66" s="49"/>
      <c r="F66" s="49"/>
      <c r="G66" s="49"/>
      <c r="H66" s="49"/>
      <c r="I66" s="49"/>
      <c r="J66" s="49"/>
      <c r="K66" s="49"/>
      <c r="L66" s="49"/>
      <c r="M66" s="49"/>
    </row>
    <row r="67" spans="1:13" s="33" customFormat="1" ht="24" customHeight="1">
      <c r="A67" s="346" t="s">
        <v>172</v>
      </c>
      <c r="B67" s="346"/>
      <c r="C67" s="346"/>
      <c r="D67" s="346"/>
      <c r="E67" s="346"/>
      <c r="F67" s="346"/>
      <c r="G67" s="346"/>
      <c r="H67" s="346"/>
      <c r="I67" s="346"/>
      <c r="J67" s="346"/>
      <c r="K67" s="346"/>
      <c r="L67" s="346"/>
      <c r="M67" s="346"/>
    </row>
    <row r="68" spans="1:13" s="83" customFormat="1" ht="24" customHeight="1">
      <c r="A68" s="399" t="s">
        <v>230</v>
      </c>
      <c r="B68" s="399"/>
      <c r="C68" s="399"/>
      <c r="D68" s="399"/>
      <c r="E68" s="399"/>
      <c r="F68" s="399"/>
      <c r="G68" s="399"/>
      <c r="H68" s="399"/>
      <c r="I68" s="399"/>
      <c r="J68" s="399"/>
      <c r="K68" s="399"/>
      <c r="L68" s="399"/>
      <c r="M68" s="399"/>
    </row>
    <row r="69" spans="1:13" s="83" customFormat="1" ht="24" customHeight="1">
      <c r="A69" s="399"/>
      <c r="B69" s="399"/>
      <c r="C69" s="399"/>
      <c r="D69" s="399"/>
      <c r="E69" s="399"/>
      <c r="F69" s="399"/>
      <c r="G69" s="399"/>
      <c r="H69" s="399"/>
      <c r="I69" s="399"/>
      <c r="J69" s="399"/>
      <c r="K69" s="399"/>
      <c r="L69" s="399"/>
      <c r="M69" s="399"/>
    </row>
    <row r="70" spans="1:13" s="83" customFormat="1" ht="24" customHeight="1">
      <c r="A70" s="399"/>
      <c r="B70" s="399"/>
      <c r="C70" s="399"/>
      <c r="D70" s="399"/>
      <c r="E70" s="399"/>
      <c r="F70" s="399"/>
      <c r="G70" s="399"/>
      <c r="H70" s="399"/>
      <c r="I70" s="399"/>
      <c r="J70" s="399"/>
      <c r="K70" s="399"/>
      <c r="L70" s="399"/>
      <c r="M70" s="399"/>
    </row>
    <row r="71" spans="1:13" s="83" customFormat="1" ht="24" customHeight="1">
      <c r="A71" s="399"/>
      <c r="B71" s="399"/>
      <c r="C71" s="399"/>
      <c r="D71" s="399"/>
      <c r="E71" s="399"/>
      <c r="F71" s="399"/>
      <c r="G71" s="399"/>
      <c r="H71" s="399"/>
      <c r="I71" s="399"/>
      <c r="J71" s="399"/>
      <c r="K71" s="399"/>
      <c r="L71" s="399"/>
      <c r="M71" s="399"/>
    </row>
    <row r="72" spans="1:13" s="83" customFormat="1" ht="24" customHeight="1">
      <c r="A72" s="399"/>
      <c r="B72" s="399"/>
      <c r="C72" s="399"/>
      <c r="D72" s="399"/>
      <c r="E72" s="399"/>
      <c r="F72" s="399"/>
      <c r="G72" s="399"/>
      <c r="H72" s="399"/>
      <c r="I72" s="399"/>
      <c r="J72" s="399"/>
      <c r="K72" s="399"/>
      <c r="L72" s="399"/>
      <c r="M72" s="399"/>
    </row>
    <row r="73" spans="1:13" s="83" customFormat="1" ht="12.75" customHeight="1">
      <c r="A73" s="66"/>
      <c r="B73" s="66"/>
      <c r="C73" s="66"/>
      <c r="D73" s="66"/>
      <c r="E73" s="66"/>
      <c r="F73" s="66"/>
      <c r="G73" s="66"/>
      <c r="H73" s="66"/>
      <c r="I73" s="66"/>
      <c r="J73" s="66"/>
      <c r="K73" s="66"/>
      <c r="L73" s="66"/>
      <c r="M73" s="66"/>
    </row>
    <row r="74" spans="1:13" s="33" customFormat="1" ht="24" customHeight="1">
      <c r="A74" s="346" t="s">
        <v>202</v>
      </c>
      <c r="B74" s="346"/>
      <c r="C74" s="346"/>
      <c r="D74" s="346"/>
      <c r="E74" s="346"/>
      <c r="F74" s="346"/>
      <c r="G74" s="346"/>
      <c r="H74" s="346"/>
      <c r="I74" s="346"/>
      <c r="J74" s="346"/>
      <c r="K74" s="346"/>
      <c r="L74" s="346"/>
      <c r="M74" s="346"/>
    </row>
    <row r="75" spans="1:13" s="33" customFormat="1" ht="24" customHeight="1">
      <c r="A75" s="399" t="s">
        <v>203</v>
      </c>
      <c r="B75" s="399"/>
      <c r="C75" s="399"/>
      <c r="D75" s="399"/>
      <c r="E75" s="399"/>
      <c r="F75" s="399"/>
      <c r="G75" s="399"/>
      <c r="H75" s="399"/>
      <c r="I75" s="399"/>
      <c r="J75" s="399"/>
      <c r="K75" s="399"/>
      <c r="L75" s="399"/>
      <c r="M75" s="399"/>
    </row>
    <row r="76" spans="1:13" s="33" customFormat="1" ht="17.25" customHeight="1">
      <c r="A76" s="399"/>
      <c r="B76" s="399"/>
      <c r="C76" s="399"/>
      <c r="D76" s="399"/>
      <c r="E76" s="399"/>
      <c r="F76" s="399"/>
      <c r="G76" s="399"/>
      <c r="H76" s="399"/>
      <c r="I76" s="399"/>
      <c r="J76" s="399"/>
      <c r="K76" s="399"/>
      <c r="L76" s="399"/>
      <c r="M76" s="399"/>
    </row>
    <row r="77" spans="1:13" s="33" customFormat="1" ht="24" customHeight="1">
      <c r="A77" s="399" t="s">
        <v>227</v>
      </c>
      <c r="B77" s="399"/>
      <c r="C77" s="399"/>
      <c r="D77" s="399"/>
      <c r="E77" s="399"/>
      <c r="F77" s="399"/>
      <c r="G77" s="399"/>
      <c r="H77" s="399"/>
      <c r="I77" s="399"/>
      <c r="J77" s="399"/>
      <c r="K77" s="399"/>
      <c r="L77" s="399"/>
      <c r="M77" s="399"/>
    </row>
    <row r="78" spans="1:13" s="33" customFormat="1" ht="24" customHeight="1">
      <c r="A78" s="399"/>
      <c r="B78" s="399"/>
      <c r="C78" s="399"/>
      <c r="D78" s="399"/>
      <c r="E78" s="399"/>
      <c r="F78" s="399"/>
      <c r="G78" s="399"/>
      <c r="H78" s="399"/>
      <c r="I78" s="399"/>
      <c r="J78" s="399"/>
      <c r="K78" s="399"/>
      <c r="L78" s="399"/>
      <c r="M78" s="399"/>
    </row>
    <row r="79" spans="1:13" s="33" customFormat="1" ht="24" customHeight="1">
      <c r="A79" s="347" t="s">
        <v>228</v>
      </c>
      <c r="B79" s="347"/>
      <c r="C79" s="347"/>
      <c r="D79" s="347"/>
      <c r="E79" s="347"/>
      <c r="F79" s="347"/>
      <c r="G79" s="347"/>
      <c r="H79" s="347"/>
      <c r="I79" s="347"/>
      <c r="J79" s="347"/>
      <c r="K79" s="347"/>
      <c r="L79" s="347"/>
      <c r="M79" s="347"/>
    </row>
    <row r="80" spans="1:13" s="33" customFormat="1" ht="24" customHeight="1">
      <c r="A80" s="347"/>
      <c r="B80" s="347"/>
      <c r="C80" s="347"/>
      <c r="D80" s="347"/>
      <c r="E80" s="347"/>
      <c r="F80" s="347"/>
      <c r="G80" s="347"/>
      <c r="H80" s="347"/>
      <c r="I80" s="347"/>
      <c r="J80" s="347"/>
      <c r="K80" s="347"/>
      <c r="L80" s="347"/>
      <c r="M80" s="347"/>
    </row>
    <row r="81" spans="1:14" s="33" customFormat="1" ht="27" customHeight="1">
      <c r="A81" s="347" t="s">
        <v>327</v>
      </c>
      <c r="B81" s="347"/>
      <c r="C81" s="347"/>
      <c r="D81" s="347"/>
      <c r="E81" s="347"/>
      <c r="F81" s="347"/>
      <c r="G81" s="347"/>
      <c r="H81" s="347"/>
      <c r="I81" s="347"/>
      <c r="J81" s="347"/>
      <c r="K81" s="347"/>
      <c r="L81" s="347"/>
      <c r="M81" s="347"/>
    </row>
    <row r="82" spans="1:14" s="33" customFormat="1" ht="27" customHeight="1">
      <c r="A82" s="347"/>
      <c r="B82" s="347"/>
      <c r="C82" s="347"/>
      <c r="D82" s="347"/>
      <c r="E82" s="347"/>
      <c r="F82" s="347"/>
      <c r="G82" s="347"/>
      <c r="H82" s="347"/>
      <c r="I82" s="347"/>
      <c r="J82" s="347"/>
      <c r="K82" s="347"/>
      <c r="L82" s="347"/>
      <c r="M82" s="347"/>
    </row>
    <row r="83" spans="1:14" s="33" customFormat="1" ht="10.5" customHeight="1">
      <c r="A83" s="46"/>
      <c r="B83" s="46"/>
      <c r="C83" s="46"/>
      <c r="D83" s="46"/>
      <c r="E83" s="46"/>
      <c r="F83" s="46"/>
      <c r="G83" s="46"/>
      <c r="H83" s="46"/>
      <c r="I83" s="46"/>
      <c r="J83" s="46"/>
      <c r="K83" s="46"/>
      <c r="L83" s="46"/>
      <c r="M83" s="46"/>
    </row>
    <row r="84" spans="1:14" s="33" customFormat="1" ht="24" customHeight="1">
      <c r="A84" s="349" t="s">
        <v>229</v>
      </c>
      <c r="B84" s="349"/>
      <c r="C84" s="349"/>
      <c r="D84" s="349"/>
      <c r="E84" s="349"/>
      <c r="F84" s="349"/>
      <c r="G84" s="349"/>
      <c r="H84" s="349"/>
      <c r="I84" s="349"/>
      <c r="J84" s="349"/>
      <c r="K84" s="349"/>
      <c r="L84" s="349"/>
      <c r="M84" s="349"/>
      <c r="N84" s="58"/>
    </row>
    <row r="85" spans="1:14" s="33" customFormat="1" ht="24" customHeight="1">
      <c r="A85" s="349"/>
      <c r="B85" s="349"/>
      <c r="C85" s="349"/>
      <c r="D85" s="349"/>
      <c r="E85" s="349"/>
      <c r="F85" s="349"/>
      <c r="G85" s="349"/>
      <c r="H85" s="349"/>
      <c r="I85" s="349"/>
      <c r="J85" s="349"/>
      <c r="K85" s="349"/>
      <c r="L85" s="349"/>
      <c r="M85" s="349"/>
    </row>
    <row r="86" spans="1:14" s="33" customFormat="1" ht="40.5" customHeight="1">
      <c r="A86" s="62"/>
      <c r="B86" s="405" t="s">
        <v>179</v>
      </c>
      <c r="C86" s="382" t="s">
        <v>213</v>
      </c>
      <c r="D86" s="382"/>
      <c r="E86" s="382"/>
      <c r="F86" s="382"/>
      <c r="G86" s="382"/>
      <c r="H86" s="382"/>
      <c r="I86" s="382"/>
      <c r="J86" s="382"/>
      <c r="K86" s="382"/>
      <c r="L86" s="382"/>
      <c r="M86" s="383"/>
    </row>
    <row r="87" spans="1:14" s="33" customFormat="1" ht="32.1" customHeight="1">
      <c r="A87" s="46"/>
      <c r="B87" s="403"/>
      <c r="C87" s="392"/>
      <c r="D87" s="392"/>
      <c r="E87" s="392"/>
      <c r="F87" s="392"/>
      <c r="G87" s="392"/>
      <c r="H87" s="392"/>
      <c r="I87" s="392"/>
      <c r="J87" s="392"/>
      <c r="K87" s="392"/>
      <c r="L87" s="392"/>
      <c r="M87" s="393"/>
    </row>
    <row r="88" spans="1:14" s="33" customFormat="1" ht="24" customHeight="1">
      <c r="A88" s="46"/>
      <c r="B88" s="403"/>
      <c r="C88" s="88" t="s">
        <v>211</v>
      </c>
      <c r="D88" s="392" t="s">
        <v>215</v>
      </c>
      <c r="E88" s="392"/>
      <c r="F88" s="392"/>
      <c r="G88" s="392"/>
      <c r="H88" s="392"/>
      <c r="I88" s="392"/>
      <c r="J88" s="392"/>
      <c r="K88" s="392"/>
      <c r="L88" s="392"/>
      <c r="M88" s="393"/>
    </row>
    <row r="89" spans="1:14" s="33" customFormat="1" ht="24" customHeight="1">
      <c r="A89" s="46"/>
      <c r="B89" s="404"/>
      <c r="C89" s="90" t="s">
        <v>212</v>
      </c>
      <c r="D89" s="400" t="s">
        <v>214</v>
      </c>
      <c r="E89" s="400"/>
      <c r="F89" s="400"/>
      <c r="G89" s="400"/>
      <c r="H89" s="400"/>
      <c r="I89" s="400"/>
      <c r="J89" s="400"/>
      <c r="K89" s="400"/>
      <c r="L89" s="400"/>
      <c r="M89" s="401"/>
    </row>
    <row r="90" spans="1:14" s="33" customFormat="1" ht="27" customHeight="1">
      <c r="A90" s="46"/>
      <c r="B90" s="403" t="s">
        <v>201</v>
      </c>
      <c r="C90" s="392" t="s">
        <v>216</v>
      </c>
      <c r="D90" s="392"/>
      <c r="E90" s="392"/>
      <c r="F90" s="392"/>
      <c r="G90" s="392"/>
      <c r="H90" s="392"/>
      <c r="I90" s="392"/>
      <c r="J90" s="392"/>
      <c r="K90" s="392"/>
      <c r="L90" s="392"/>
      <c r="M90" s="393"/>
    </row>
    <row r="91" spans="1:14" s="33" customFormat="1" ht="24" customHeight="1">
      <c r="A91" s="46"/>
      <c r="B91" s="403"/>
      <c r="C91" s="392"/>
      <c r="D91" s="392"/>
      <c r="E91" s="392"/>
      <c r="F91" s="392"/>
      <c r="G91" s="392"/>
      <c r="H91" s="392"/>
      <c r="I91" s="392"/>
      <c r="J91" s="392"/>
      <c r="K91" s="392"/>
      <c r="L91" s="392"/>
      <c r="M91" s="393"/>
    </row>
    <row r="92" spans="1:14" s="33" customFormat="1" ht="24" customHeight="1">
      <c r="A92" s="46"/>
      <c r="B92" s="403"/>
      <c r="C92" s="88" t="s">
        <v>211</v>
      </c>
      <c r="D92" s="392" t="s">
        <v>215</v>
      </c>
      <c r="E92" s="392"/>
      <c r="F92" s="392"/>
      <c r="G92" s="392"/>
      <c r="H92" s="392"/>
      <c r="I92" s="392"/>
      <c r="J92" s="392"/>
      <c r="K92" s="392"/>
      <c r="L92" s="392"/>
      <c r="M92" s="393"/>
    </row>
    <row r="93" spans="1:14" s="33" customFormat="1" ht="24" customHeight="1">
      <c r="A93" s="46"/>
      <c r="B93" s="404"/>
      <c r="C93" s="90" t="s">
        <v>212</v>
      </c>
      <c r="D93" s="400" t="s">
        <v>217</v>
      </c>
      <c r="E93" s="400"/>
      <c r="F93" s="400"/>
      <c r="G93" s="400"/>
      <c r="H93" s="400"/>
      <c r="I93" s="400"/>
      <c r="J93" s="400"/>
      <c r="K93" s="400"/>
      <c r="L93" s="400"/>
      <c r="M93" s="401"/>
    </row>
    <row r="94" spans="1:14" s="33" customFormat="1" ht="24" customHeight="1">
      <c r="A94" s="46"/>
      <c r="B94" s="402" t="s">
        <v>204</v>
      </c>
      <c r="C94" s="412" t="s">
        <v>218</v>
      </c>
      <c r="D94" s="412"/>
      <c r="E94" s="412"/>
      <c r="F94" s="412"/>
      <c r="G94" s="412"/>
      <c r="H94" s="412"/>
      <c r="I94" s="412"/>
      <c r="J94" s="412"/>
      <c r="K94" s="412"/>
      <c r="L94" s="412"/>
      <c r="M94" s="413"/>
    </row>
    <row r="95" spans="1:14" s="33" customFormat="1" ht="24" customHeight="1">
      <c r="A95" s="46"/>
      <c r="B95" s="403"/>
      <c r="C95" s="392"/>
      <c r="D95" s="392"/>
      <c r="E95" s="392"/>
      <c r="F95" s="392"/>
      <c r="G95" s="392"/>
      <c r="H95" s="392"/>
      <c r="I95" s="392"/>
      <c r="J95" s="392"/>
      <c r="K95" s="392"/>
      <c r="L95" s="392"/>
      <c r="M95" s="393"/>
    </row>
    <row r="96" spans="1:14" s="33" customFormat="1" ht="24" customHeight="1">
      <c r="A96" s="46"/>
      <c r="B96" s="403"/>
      <c r="C96" s="88" t="s">
        <v>211</v>
      </c>
      <c r="D96" s="392" t="s">
        <v>215</v>
      </c>
      <c r="E96" s="392"/>
      <c r="F96" s="392"/>
      <c r="G96" s="392"/>
      <c r="H96" s="392"/>
      <c r="I96" s="392"/>
      <c r="J96" s="392"/>
      <c r="K96" s="392"/>
      <c r="L96" s="392"/>
      <c r="M96" s="393"/>
    </row>
    <row r="97" spans="1:13" s="33" customFormat="1" ht="24" customHeight="1">
      <c r="A97" s="46"/>
      <c r="B97" s="403"/>
      <c r="C97" s="88" t="s">
        <v>212</v>
      </c>
      <c r="D97" s="406" t="s">
        <v>214</v>
      </c>
      <c r="E97" s="406"/>
      <c r="F97" s="406"/>
      <c r="G97" s="406"/>
      <c r="H97" s="406"/>
      <c r="I97" s="406"/>
      <c r="J97" s="406"/>
      <c r="K97" s="406"/>
      <c r="L97" s="406"/>
      <c r="M97" s="407"/>
    </row>
    <row r="98" spans="1:13" s="33" customFormat="1" ht="18.75" customHeight="1">
      <c r="A98" s="46"/>
      <c r="B98" s="403"/>
      <c r="C98" s="410" t="s">
        <v>219</v>
      </c>
      <c r="D98" s="392" t="s">
        <v>220</v>
      </c>
      <c r="E98" s="392"/>
      <c r="F98" s="392"/>
      <c r="G98" s="392"/>
      <c r="H98" s="392"/>
      <c r="I98" s="392"/>
      <c r="J98" s="392"/>
      <c r="K98" s="392"/>
      <c r="L98" s="392"/>
      <c r="M98" s="393"/>
    </row>
    <row r="99" spans="1:13" s="33" customFormat="1" ht="18.75" customHeight="1">
      <c r="A99" s="46"/>
      <c r="B99" s="403"/>
      <c r="C99" s="410"/>
      <c r="D99" s="392"/>
      <c r="E99" s="392"/>
      <c r="F99" s="392"/>
      <c r="G99" s="392"/>
      <c r="H99" s="392"/>
      <c r="I99" s="392"/>
      <c r="J99" s="392"/>
      <c r="K99" s="392"/>
      <c r="L99" s="392"/>
      <c r="M99" s="393"/>
    </row>
    <row r="100" spans="1:13" s="33" customFormat="1" ht="24" customHeight="1">
      <c r="A100" s="46"/>
      <c r="B100" s="404"/>
      <c r="C100" s="411"/>
      <c r="D100" s="408"/>
      <c r="E100" s="408"/>
      <c r="F100" s="408"/>
      <c r="G100" s="408"/>
      <c r="H100" s="408"/>
      <c r="I100" s="408"/>
      <c r="J100" s="408"/>
      <c r="K100" s="408"/>
      <c r="L100" s="408"/>
      <c r="M100" s="409"/>
    </row>
    <row r="101" spans="1:13" s="33" customFormat="1" ht="24" customHeight="1">
      <c r="A101" s="46"/>
      <c r="B101" s="91" t="s">
        <v>205</v>
      </c>
      <c r="C101" s="427" t="s">
        <v>221</v>
      </c>
      <c r="D101" s="427"/>
      <c r="E101" s="427"/>
      <c r="F101" s="427"/>
      <c r="G101" s="427"/>
      <c r="H101" s="427"/>
      <c r="I101" s="427"/>
      <c r="J101" s="427"/>
      <c r="K101" s="427"/>
      <c r="L101" s="427"/>
      <c r="M101" s="428"/>
    </row>
    <row r="102" spans="1:13" s="33" customFormat="1" ht="24" customHeight="1">
      <c r="A102" s="49"/>
      <c r="B102" s="431" t="s">
        <v>206</v>
      </c>
      <c r="C102" s="412" t="s">
        <v>222</v>
      </c>
      <c r="D102" s="412"/>
      <c r="E102" s="412"/>
      <c r="F102" s="412"/>
      <c r="G102" s="412"/>
      <c r="H102" s="412"/>
      <c r="I102" s="412"/>
      <c r="J102" s="412"/>
      <c r="K102" s="412"/>
      <c r="L102" s="412"/>
      <c r="M102" s="413"/>
    </row>
    <row r="103" spans="1:13" s="33" customFormat="1" ht="24" customHeight="1">
      <c r="A103" s="49"/>
      <c r="B103" s="432"/>
      <c r="C103" s="408"/>
      <c r="D103" s="408"/>
      <c r="E103" s="408"/>
      <c r="F103" s="408"/>
      <c r="G103" s="408"/>
      <c r="H103" s="408"/>
      <c r="I103" s="408"/>
      <c r="J103" s="408"/>
      <c r="K103" s="408"/>
      <c r="L103" s="408"/>
      <c r="M103" s="409"/>
    </row>
    <row r="104" spans="1:13" s="33" customFormat="1" ht="24" customHeight="1">
      <c r="A104" s="49"/>
      <c r="B104" s="431" t="s">
        <v>207</v>
      </c>
      <c r="C104" s="412" t="s">
        <v>223</v>
      </c>
      <c r="D104" s="412"/>
      <c r="E104" s="412"/>
      <c r="F104" s="412"/>
      <c r="G104" s="412"/>
      <c r="H104" s="412"/>
      <c r="I104" s="412"/>
      <c r="J104" s="412"/>
      <c r="K104" s="412"/>
      <c r="L104" s="412"/>
      <c r="M104" s="413"/>
    </row>
    <row r="105" spans="1:13" s="33" customFormat="1" ht="24" customHeight="1">
      <c r="A105" s="49"/>
      <c r="B105" s="432"/>
      <c r="C105" s="408"/>
      <c r="D105" s="408"/>
      <c r="E105" s="408"/>
      <c r="F105" s="408"/>
      <c r="G105" s="408"/>
      <c r="H105" s="408"/>
      <c r="I105" s="408"/>
      <c r="J105" s="408"/>
      <c r="K105" s="408"/>
      <c r="L105" s="408"/>
      <c r="M105" s="409"/>
    </row>
    <row r="106" spans="1:13" s="33" customFormat="1" ht="24" customHeight="1">
      <c r="A106" s="49"/>
      <c r="B106" s="429" t="s">
        <v>208</v>
      </c>
      <c r="C106" s="392" t="s">
        <v>224</v>
      </c>
      <c r="D106" s="392"/>
      <c r="E106" s="392"/>
      <c r="F106" s="392"/>
      <c r="G106" s="392"/>
      <c r="H106" s="392"/>
      <c r="I106" s="392"/>
      <c r="J106" s="392"/>
      <c r="K106" s="392"/>
      <c r="L106" s="392"/>
      <c r="M106" s="393"/>
    </row>
    <row r="107" spans="1:13" s="33" customFormat="1" ht="24" customHeight="1">
      <c r="A107" s="49"/>
      <c r="B107" s="432"/>
      <c r="C107" s="408"/>
      <c r="D107" s="408"/>
      <c r="E107" s="408"/>
      <c r="F107" s="408"/>
      <c r="G107" s="408"/>
      <c r="H107" s="408"/>
      <c r="I107" s="408"/>
      <c r="J107" s="408"/>
      <c r="K107" s="408"/>
      <c r="L107" s="408"/>
      <c r="M107" s="409"/>
    </row>
    <row r="108" spans="1:13" s="33" customFormat="1" ht="24" customHeight="1">
      <c r="A108" s="49"/>
      <c r="B108" s="431" t="s">
        <v>209</v>
      </c>
      <c r="C108" s="412" t="s">
        <v>225</v>
      </c>
      <c r="D108" s="412"/>
      <c r="E108" s="412"/>
      <c r="F108" s="412"/>
      <c r="G108" s="412"/>
      <c r="H108" s="412"/>
      <c r="I108" s="412"/>
      <c r="J108" s="412"/>
      <c r="K108" s="412"/>
      <c r="L108" s="412"/>
      <c r="M108" s="413"/>
    </row>
    <row r="109" spans="1:13" s="33" customFormat="1" ht="24" customHeight="1">
      <c r="A109" s="49"/>
      <c r="B109" s="432"/>
      <c r="C109" s="408"/>
      <c r="D109" s="408"/>
      <c r="E109" s="408"/>
      <c r="F109" s="408"/>
      <c r="G109" s="408"/>
      <c r="H109" s="408"/>
      <c r="I109" s="408"/>
      <c r="J109" s="408"/>
      <c r="K109" s="408"/>
      <c r="L109" s="408"/>
      <c r="M109" s="409"/>
    </row>
    <row r="110" spans="1:13" s="33" customFormat="1" ht="29.25" customHeight="1">
      <c r="A110" s="49"/>
      <c r="B110" s="429" t="s">
        <v>210</v>
      </c>
      <c r="C110" s="392" t="s">
        <v>226</v>
      </c>
      <c r="D110" s="392"/>
      <c r="E110" s="392"/>
      <c r="F110" s="392"/>
      <c r="G110" s="392"/>
      <c r="H110" s="392"/>
      <c r="I110" s="392"/>
      <c r="J110" s="392"/>
      <c r="K110" s="392"/>
      <c r="L110" s="392"/>
      <c r="M110" s="393"/>
    </row>
    <row r="111" spans="1:13" s="33" customFormat="1" ht="24" customHeight="1">
      <c r="A111" s="49"/>
      <c r="B111" s="430"/>
      <c r="C111" s="385"/>
      <c r="D111" s="385"/>
      <c r="E111" s="385"/>
      <c r="F111" s="385"/>
      <c r="G111" s="385"/>
      <c r="H111" s="385"/>
      <c r="I111" s="385"/>
      <c r="J111" s="385"/>
      <c r="K111" s="385"/>
      <c r="L111" s="385"/>
      <c r="M111" s="386"/>
    </row>
    <row r="112" spans="1:13" s="33" customFormat="1" ht="12" customHeight="1">
      <c r="A112" s="49"/>
      <c r="B112" s="59"/>
      <c r="C112" s="62"/>
      <c r="D112" s="62"/>
      <c r="E112" s="62"/>
      <c r="F112" s="62"/>
      <c r="G112" s="62"/>
      <c r="H112" s="62"/>
      <c r="I112" s="62"/>
      <c r="J112" s="62"/>
      <c r="K112" s="62"/>
      <c r="L112" s="62"/>
      <c r="M112" s="62"/>
    </row>
    <row r="113" spans="1:13" s="33" customFormat="1" ht="33.75" customHeight="1">
      <c r="A113" s="346" t="s">
        <v>16</v>
      </c>
      <c r="B113" s="346"/>
      <c r="C113" s="346"/>
      <c r="D113" s="346"/>
      <c r="E113" s="346"/>
      <c r="F113" s="346"/>
      <c r="G113" s="346"/>
      <c r="H113" s="346"/>
      <c r="I113" s="346"/>
      <c r="J113" s="346"/>
      <c r="K113" s="346"/>
      <c r="L113" s="346"/>
      <c r="M113" s="346"/>
    </row>
    <row r="114" spans="1:13" s="33" customFormat="1" ht="24" customHeight="1">
      <c r="A114" s="35">
        <v>1</v>
      </c>
      <c r="B114" s="34" t="s">
        <v>146</v>
      </c>
      <c r="C114" s="34"/>
      <c r="D114" s="34"/>
      <c r="L114" s="45"/>
    </row>
    <row r="115" spans="1:13" s="33" customFormat="1" ht="20.25" customHeight="1">
      <c r="A115" s="45"/>
      <c r="B115" s="348" t="s">
        <v>147</v>
      </c>
      <c r="C115" s="348"/>
      <c r="D115" s="348"/>
      <c r="E115" s="348"/>
      <c r="F115" s="348"/>
      <c r="G115" s="348"/>
      <c r="H115" s="348"/>
      <c r="I115" s="348"/>
      <c r="J115" s="348"/>
      <c r="K115" s="348"/>
      <c r="L115" s="348"/>
    </row>
    <row r="116" spans="1:13" s="33" customFormat="1" ht="42" customHeight="1">
      <c r="A116" s="33" t="s">
        <v>148</v>
      </c>
      <c r="B116" s="45" t="s">
        <v>149</v>
      </c>
      <c r="C116" s="45" t="s">
        <v>283</v>
      </c>
      <c r="D116" s="347" t="s">
        <v>266</v>
      </c>
      <c r="E116" s="347"/>
      <c r="F116" s="347"/>
      <c r="G116" s="347"/>
      <c r="H116" s="347"/>
      <c r="I116" s="347"/>
      <c r="J116" s="347"/>
      <c r="K116" s="347"/>
      <c r="L116" s="347"/>
      <c r="M116" s="347"/>
    </row>
    <row r="117" spans="1:13" s="33" customFormat="1" ht="46.5" customHeight="1">
      <c r="A117" s="33" t="s">
        <v>148</v>
      </c>
      <c r="B117" s="45" t="s">
        <v>150</v>
      </c>
      <c r="C117" s="45" t="s">
        <v>283</v>
      </c>
      <c r="D117" s="347" t="s">
        <v>269</v>
      </c>
      <c r="E117" s="347"/>
      <c r="F117" s="347"/>
      <c r="G117" s="347"/>
      <c r="H117" s="347"/>
      <c r="I117" s="347"/>
      <c r="J117" s="347"/>
      <c r="K117" s="347"/>
      <c r="L117" s="347"/>
      <c r="M117" s="347"/>
    </row>
    <row r="118" spans="1:13" s="33" customFormat="1" ht="31.5" customHeight="1">
      <c r="A118" s="33" t="s">
        <v>148</v>
      </c>
      <c r="B118" s="45" t="s">
        <v>267</v>
      </c>
      <c r="C118" s="45" t="s">
        <v>283</v>
      </c>
      <c r="D118" s="348" t="s">
        <v>268</v>
      </c>
      <c r="E118" s="348"/>
      <c r="F118" s="348"/>
      <c r="G118" s="348"/>
      <c r="H118" s="348"/>
      <c r="I118" s="348"/>
      <c r="J118" s="348"/>
      <c r="K118" s="348"/>
      <c r="L118" s="348"/>
      <c r="M118" s="348"/>
    </row>
    <row r="119" spans="1:13" s="33" customFormat="1" ht="8.25" customHeight="1">
      <c r="C119" s="45"/>
      <c r="D119" s="48"/>
      <c r="E119" s="48"/>
      <c r="F119" s="48"/>
      <c r="G119" s="48"/>
      <c r="H119" s="48"/>
      <c r="I119" s="48"/>
      <c r="J119" s="48"/>
      <c r="K119" s="48"/>
      <c r="L119" s="48"/>
      <c r="M119" s="48"/>
    </row>
    <row r="120" spans="1:13" s="33" customFormat="1" ht="24.75" customHeight="1">
      <c r="A120" s="36">
        <v>2</v>
      </c>
      <c r="B120" s="53" t="s">
        <v>270</v>
      </c>
      <c r="C120" s="53"/>
      <c r="D120" s="53"/>
      <c r="E120" s="53"/>
      <c r="F120" s="48"/>
      <c r="G120" s="48"/>
      <c r="H120" s="48"/>
      <c r="I120" s="48"/>
      <c r="J120" s="48"/>
      <c r="K120" s="48"/>
      <c r="L120" s="48"/>
    </row>
    <row r="121" spans="1:13" s="33" customFormat="1" ht="48" customHeight="1">
      <c r="B121" s="347" t="s">
        <v>284</v>
      </c>
      <c r="C121" s="347"/>
      <c r="D121" s="347"/>
      <c r="E121" s="347"/>
      <c r="F121" s="347"/>
      <c r="G121" s="347"/>
      <c r="H121" s="347"/>
      <c r="I121" s="347"/>
      <c r="J121" s="347"/>
      <c r="K121" s="347"/>
      <c r="L121" s="347"/>
      <c r="M121" s="347"/>
    </row>
    <row r="122" spans="1:13" s="33" customFormat="1" ht="10.5" customHeight="1">
      <c r="B122" s="46"/>
      <c r="C122" s="46"/>
      <c r="D122" s="46"/>
      <c r="E122" s="46"/>
      <c r="F122" s="46"/>
      <c r="G122" s="46"/>
      <c r="H122" s="46"/>
      <c r="I122" s="46"/>
      <c r="J122" s="46"/>
      <c r="K122" s="46"/>
      <c r="L122" s="46"/>
    </row>
    <row r="123" spans="1:13" s="33" customFormat="1" ht="21.75" customHeight="1">
      <c r="A123" s="35">
        <v>3</v>
      </c>
      <c r="B123" s="53" t="s">
        <v>271</v>
      </c>
      <c r="C123" s="65"/>
      <c r="D123" s="65"/>
      <c r="E123" s="65"/>
      <c r="F123" s="65"/>
      <c r="G123" s="46"/>
      <c r="H123" s="46"/>
      <c r="I123" s="46"/>
      <c r="J123" s="46"/>
      <c r="K123" s="46"/>
      <c r="L123" s="46"/>
    </row>
    <row r="124" spans="1:13" s="33" customFormat="1" ht="91.5" customHeight="1">
      <c r="B124" s="347" t="s">
        <v>310</v>
      </c>
      <c r="C124" s="347"/>
      <c r="D124" s="347"/>
      <c r="E124" s="347"/>
      <c r="F124" s="347"/>
      <c r="G124" s="347"/>
      <c r="H124" s="347"/>
      <c r="I124" s="347"/>
      <c r="J124" s="347"/>
      <c r="K124" s="347"/>
      <c r="L124" s="347"/>
      <c r="M124" s="347"/>
    </row>
    <row r="125" spans="1:13" s="33" customFormat="1" ht="7.5" customHeight="1">
      <c r="B125" s="46"/>
      <c r="C125" s="46"/>
      <c r="D125" s="46"/>
      <c r="E125" s="46"/>
      <c r="F125" s="46"/>
      <c r="G125" s="46"/>
      <c r="H125" s="46"/>
      <c r="I125" s="46"/>
      <c r="J125" s="46"/>
      <c r="K125" s="46"/>
      <c r="L125" s="46"/>
    </row>
    <row r="126" spans="1:13" s="33" customFormat="1" ht="24.95" customHeight="1">
      <c r="A126" s="35">
        <v>4</v>
      </c>
      <c r="B126" s="53" t="s">
        <v>272</v>
      </c>
      <c r="C126" s="53"/>
      <c r="D126" s="53"/>
      <c r="E126" s="53"/>
      <c r="F126" s="53"/>
      <c r="G126" s="53"/>
      <c r="H126" s="53"/>
      <c r="I126" s="53"/>
      <c r="J126" s="53"/>
      <c r="K126" s="53"/>
      <c r="L126" s="53"/>
    </row>
    <row r="127" spans="1:13" s="33" customFormat="1" ht="125.25" customHeight="1">
      <c r="B127" s="347" t="s">
        <v>328</v>
      </c>
      <c r="C127" s="347"/>
      <c r="D127" s="347"/>
      <c r="E127" s="347"/>
      <c r="F127" s="347"/>
      <c r="G127" s="347"/>
      <c r="H127" s="347"/>
      <c r="I127" s="347"/>
      <c r="J127" s="347"/>
      <c r="K127" s="347"/>
      <c r="L127" s="347"/>
      <c r="M127" s="347"/>
    </row>
    <row r="128" spans="1:13" s="33" customFormat="1" ht="12" customHeight="1">
      <c r="B128" s="46"/>
      <c r="C128" s="46"/>
      <c r="D128" s="46"/>
      <c r="E128" s="46"/>
      <c r="F128" s="46"/>
      <c r="G128" s="46"/>
      <c r="H128" s="46"/>
      <c r="I128" s="46"/>
      <c r="J128" s="46"/>
      <c r="K128" s="46"/>
      <c r="L128" s="46"/>
      <c r="M128" s="46"/>
    </row>
    <row r="129" spans="1:13" s="33" customFormat="1" ht="26.25" customHeight="1">
      <c r="A129" s="35">
        <v>5</v>
      </c>
      <c r="B129" s="53" t="s">
        <v>273</v>
      </c>
      <c r="C129" s="53"/>
      <c r="D129" s="53"/>
      <c r="E129" s="53"/>
      <c r="F129" s="53"/>
      <c r="G129" s="53"/>
      <c r="H129" s="53"/>
      <c r="I129" s="53"/>
      <c r="J129" s="53"/>
      <c r="K129" s="53"/>
      <c r="L129" s="53"/>
      <c r="M129" s="46"/>
    </row>
    <row r="130" spans="1:13" s="33" customFormat="1" ht="60.75" customHeight="1">
      <c r="A130" s="45"/>
      <c r="B130" s="420" t="s">
        <v>337</v>
      </c>
      <c r="C130" s="420"/>
      <c r="D130" s="420"/>
      <c r="E130" s="420"/>
      <c r="F130" s="420"/>
      <c r="G130" s="420"/>
      <c r="H130" s="420"/>
      <c r="I130" s="420"/>
      <c r="J130" s="420"/>
      <c r="K130" s="420"/>
      <c r="L130" s="420"/>
      <c r="M130" s="420"/>
    </row>
    <row r="131" spans="1:13" s="33" customFormat="1" ht="13.5" customHeight="1">
      <c r="A131" s="45"/>
      <c r="B131" s="48"/>
      <c r="C131" s="48"/>
      <c r="D131" s="48"/>
      <c r="E131" s="48"/>
      <c r="F131" s="48"/>
      <c r="G131" s="48"/>
      <c r="H131" s="48"/>
      <c r="I131" s="48"/>
      <c r="J131" s="48"/>
      <c r="K131" s="48"/>
      <c r="L131" s="48"/>
      <c r="M131" s="48"/>
    </row>
    <row r="132" spans="1:13" s="33" customFormat="1" ht="24.75" customHeight="1">
      <c r="A132" s="35">
        <v>6</v>
      </c>
      <c r="B132" s="47" t="s">
        <v>274</v>
      </c>
      <c r="C132" s="48"/>
      <c r="D132" s="48"/>
      <c r="E132" s="48"/>
      <c r="F132" s="48"/>
      <c r="G132" s="48"/>
      <c r="H132" s="48"/>
      <c r="I132" s="48"/>
      <c r="J132" s="48"/>
      <c r="K132" s="48"/>
      <c r="L132" s="48"/>
      <c r="M132" s="48"/>
    </row>
    <row r="133" spans="1:13" s="33" customFormat="1" ht="24.75" customHeight="1">
      <c r="A133" s="35"/>
      <c r="B133" s="420" t="s">
        <v>338</v>
      </c>
      <c r="C133" s="421"/>
      <c r="D133" s="421"/>
      <c r="E133" s="421"/>
      <c r="F133" s="421"/>
      <c r="G133" s="421"/>
      <c r="H133" s="421"/>
      <c r="I133" s="421"/>
      <c r="J133" s="421"/>
      <c r="K133" s="421"/>
      <c r="L133" s="421"/>
      <c r="M133" s="48"/>
    </row>
    <row r="134" spans="1:13" s="33" customFormat="1" ht="24.75" customHeight="1">
      <c r="A134" s="35"/>
      <c r="B134" s="421"/>
      <c r="C134" s="421"/>
      <c r="D134" s="421"/>
      <c r="E134" s="421"/>
      <c r="F134" s="421"/>
      <c r="G134" s="421"/>
      <c r="H134" s="421"/>
      <c r="I134" s="421"/>
      <c r="J134" s="421"/>
      <c r="K134" s="421"/>
      <c r="L134" s="421"/>
      <c r="M134" s="48"/>
    </row>
    <row r="135" spans="1:13" s="33" customFormat="1" ht="24.75" customHeight="1">
      <c r="A135" s="35"/>
      <c r="B135" s="421"/>
      <c r="C135" s="421"/>
      <c r="D135" s="421"/>
      <c r="E135" s="421"/>
      <c r="F135" s="421"/>
      <c r="G135" s="421"/>
      <c r="H135" s="421"/>
      <c r="I135" s="421"/>
      <c r="J135" s="421"/>
      <c r="K135" s="421"/>
      <c r="L135" s="421"/>
      <c r="M135" s="48"/>
    </row>
    <row r="136" spans="1:13" s="33" customFormat="1" ht="24.75" customHeight="1">
      <c r="A136" s="45"/>
      <c r="B136" s="48"/>
      <c r="C136" s="48"/>
      <c r="D136" s="48"/>
      <c r="E136" s="48"/>
      <c r="F136" s="48"/>
      <c r="G136" s="48"/>
      <c r="H136" s="48"/>
      <c r="I136" s="48"/>
      <c r="J136" s="48"/>
      <c r="K136" s="48"/>
      <c r="L136" s="48"/>
      <c r="M136" s="48"/>
    </row>
    <row r="137" spans="1:13" s="33" customFormat="1" ht="30.75" customHeight="1">
      <c r="A137" s="346" t="s">
        <v>151</v>
      </c>
      <c r="B137" s="346"/>
      <c r="C137" s="346"/>
      <c r="D137" s="346"/>
      <c r="E137" s="346"/>
      <c r="F137" s="346"/>
      <c r="G137" s="346"/>
      <c r="H137" s="346"/>
      <c r="I137" s="346"/>
      <c r="J137" s="346"/>
      <c r="K137" s="346"/>
      <c r="L137" s="346"/>
      <c r="M137" s="346"/>
    </row>
    <row r="138" spans="1:13" s="33" customFormat="1" ht="24.95" customHeight="1">
      <c r="A138" s="33" t="s">
        <v>231</v>
      </c>
      <c r="B138" s="34"/>
    </row>
    <row r="139" spans="1:13" s="33" customFormat="1" ht="24.95" customHeight="1">
      <c r="A139" s="33" t="s">
        <v>253</v>
      </c>
    </row>
    <row r="140" spans="1:13" s="33" customFormat="1" ht="24.95" customHeight="1">
      <c r="A140" s="33" t="s">
        <v>356</v>
      </c>
    </row>
    <row r="141" spans="1:13" s="33" customFormat="1" ht="7.5" customHeight="1"/>
    <row r="142" spans="1:13" s="33" customFormat="1" ht="21.75" customHeight="1">
      <c r="B142" s="419" t="s">
        <v>279</v>
      </c>
      <c r="C142" s="419"/>
      <c r="D142" s="419"/>
      <c r="E142" s="419"/>
      <c r="F142" s="419"/>
      <c r="G142" s="419" t="s">
        <v>232</v>
      </c>
      <c r="H142" s="419"/>
      <c r="I142" s="419"/>
      <c r="J142" s="419"/>
      <c r="K142" s="419"/>
      <c r="L142" s="419"/>
    </row>
    <row r="143" spans="1:13" s="33" customFormat="1" ht="21.75" customHeight="1">
      <c r="B143" s="381" t="s">
        <v>276</v>
      </c>
      <c r="C143" s="382"/>
      <c r="D143" s="382"/>
      <c r="E143" s="382"/>
      <c r="F143" s="383"/>
      <c r="G143" s="381" t="s">
        <v>233</v>
      </c>
      <c r="H143" s="382"/>
      <c r="I143" s="382"/>
      <c r="J143" s="382"/>
      <c r="K143" s="382"/>
      <c r="L143" s="383"/>
    </row>
    <row r="144" spans="1:13" s="33" customFormat="1" ht="24.95" customHeight="1">
      <c r="B144" s="384"/>
      <c r="C144" s="385"/>
      <c r="D144" s="385"/>
      <c r="E144" s="385"/>
      <c r="F144" s="386"/>
      <c r="G144" s="384"/>
      <c r="H144" s="385"/>
      <c r="I144" s="385"/>
      <c r="J144" s="385"/>
      <c r="K144" s="385"/>
      <c r="L144" s="386"/>
    </row>
    <row r="145" spans="2:12" s="33" customFormat="1" ht="18.75" customHeight="1">
      <c r="B145" s="422" t="s">
        <v>280</v>
      </c>
      <c r="C145" s="423"/>
      <c r="D145" s="423"/>
      <c r="E145" s="423"/>
      <c r="F145" s="423"/>
      <c r="G145" s="423"/>
      <c r="H145" s="423"/>
      <c r="I145" s="423"/>
      <c r="J145" s="423"/>
      <c r="K145" s="423"/>
      <c r="L145" s="424"/>
    </row>
    <row r="146" spans="2:12" s="33" customFormat="1" ht="24.95" customHeight="1">
      <c r="B146" s="387" t="s">
        <v>254</v>
      </c>
      <c r="C146" s="381" t="s">
        <v>236</v>
      </c>
      <c r="D146" s="382"/>
      <c r="E146" s="382"/>
      <c r="F146" s="383"/>
      <c r="G146" s="382" t="s">
        <v>234</v>
      </c>
      <c r="H146" s="382"/>
      <c r="I146" s="382"/>
      <c r="J146" s="382"/>
      <c r="K146" s="382"/>
      <c r="L146" s="383"/>
    </row>
    <row r="147" spans="2:12" s="33" customFormat="1" ht="24.95" customHeight="1">
      <c r="B147" s="388"/>
      <c r="C147" s="384"/>
      <c r="D147" s="385"/>
      <c r="E147" s="385"/>
      <c r="F147" s="386"/>
      <c r="G147" s="385"/>
      <c r="H147" s="385"/>
      <c r="I147" s="385"/>
      <c r="J147" s="385"/>
      <c r="K147" s="385"/>
      <c r="L147" s="386"/>
    </row>
    <row r="148" spans="2:12" s="33" customFormat="1" ht="24.95" customHeight="1">
      <c r="B148" s="387" t="s">
        <v>255</v>
      </c>
      <c r="C148" s="381" t="s">
        <v>237</v>
      </c>
      <c r="D148" s="382"/>
      <c r="E148" s="382"/>
      <c r="F148" s="383"/>
      <c r="G148" s="381" t="s">
        <v>235</v>
      </c>
      <c r="H148" s="382"/>
      <c r="I148" s="382"/>
      <c r="J148" s="382"/>
      <c r="K148" s="382"/>
      <c r="L148" s="383"/>
    </row>
    <row r="149" spans="2:12" s="33" customFormat="1" ht="24.95" customHeight="1">
      <c r="B149" s="388"/>
      <c r="C149" s="384"/>
      <c r="D149" s="385"/>
      <c r="E149" s="385"/>
      <c r="F149" s="386"/>
      <c r="G149" s="384"/>
      <c r="H149" s="385"/>
      <c r="I149" s="385"/>
      <c r="J149" s="385"/>
      <c r="K149" s="385"/>
      <c r="L149" s="386"/>
    </row>
    <row r="150" spans="2:12" s="33" customFormat="1" ht="24.95" customHeight="1">
      <c r="B150" s="89" t="s">
        <v>256</v>
      </c>
      <c r="C150" s="381" t="s">
        <v>238</v>
      </c>
      <c r="D150" s="382"/>
      <c r="E150" s="382"/>
      <c r="F150" s="383"/>
      <c r="G150" s="381" t="s">
        <v>239</v>
      </c>
      <c r="H150" s="382"/>
      <c r="I150" s="382"/>
      <c r="J150" s="382"/>
      <c r="K150" s="382"/>
      <c r="L150" s="383"/>
    </row>
    <row r="151" spans="2:12" s="33" customFormat="1" ht="24.95" customHeight="1">
      <c r="B151" s="387" t="s">
        <v>257</v>
      </c>
      <c r="C151" s="381" t="s">
        <v>240</v>
      </c>
      <c r="D151" s="382"/>
      <c r="E151" s="382"/>
      <c r="F151" s="383"/>
      <c r="G151" s="381" t="s">
        <v>241</v>
      </c>
      <c r="H151" s="382"/>
      <c r="I151" s="382"/>
      <c r="J151" s="382"/>
      <c r="K151" s="382"/>
      <c r="L151" s="383"/>
    </row>
    <row r="152" spans="2:12" s="33" customFormat="1" ht="24.95" customHeight="1">
      <c r="B152" s="388"/>
      <c r="C152" s="384"/>
      <c r="D152" s="385"/>
      <c r="E152" s="385"/>
      <c r="F152" s="386"/>
      <c r="G152" s="384"/>
      <c r="H152" s="385"/>
      <c r="I152" s="385"/>
      <c r="J152" s="385"/>
      <c r="K152" s="385"/>
      <c r="L152" s="386"/>
    </row>
    <row r="153" spans="2:12" s="33" customFormat="1" ht="21.75" customHeight="1">
      <c r="B153" s="387" t="s">
        <v>258</v>
      </c>
      <c r="C153" s="416" t="s">
        <v>242</v>
      </c>
      <c r="D153" s="417"/>
      <c r="E153" s="417"/>
      <c r="F153" s="418"/>
      <c r="G153" s="381" t="s">
        <v>244</v>
      </c>
      <c r="H153" s="382"/>
      <c r="I153" s="382"/>
      <c r="J153" s="382"/>
      <c r="K153" s="382"/>
      <c r="L153" s="383"/>
    </row>
    <row r="154" spans="2:12" s="33" customFormat="1" ht="24.95" customHeight="1">
      <c r="B154" s="394"/>
      <c r="C154" s="391" t="s">
        <v>243</v>
      </c>
      <c r="D154" s="392"/>
      <c r="E154" s="392"/>
      <c r="F154" s="393"/>
      <c r="G154" s="391"/>
      <c r="H154" s="392"/>
      <c r="I154" s="392"/>
      <c r="J154" s="392"/>
      <c r="K154" s="392"/>
      <c r="L154" s="393"/>
    </row>
    <row r="155" spans="2:12" s="33" customFormat="1" ht="16.5" customHeight="1">
      <c r="B155" s="394"/>
      <c r="C155" s="391"/>
      <c r="D155" s="392"/>
      <c r="E155" s="392"/>
      <c r="F155" s="393"/>
      <c r="G155" s="391"/>
      <c r="H155" s="392"/>
      <c r="I155" s="392"/>
      <c r="J155" s="392"/>
      <c r="K155" s="392"/>
      <c r="L155" s="393"/>
    </row>
    <row r="156" spans="2:12" s="33" customFormat="1" ht="24.95" customHeight="1">
      <c r="B156" s="388"/>
      <c r="C156" s="384"/>
      <c r="D156" s="385"/>
      <c r="E156" s="385"/>
      <c r="F156" s="386"/>
      <c r="G156" s="384"/>
      <c r="H156" s="385"/>
      <c r="I156" s="385"/>
      <c r="J156" s="385"/>
      <c r="K156" s="385"/>
      <c r="L156" s="386"/>
    </row>
    <row r="157" spans="2:12" s="33" customFormat="1" ht="24.95" customHeight="1">
      <c r="B157" s="387" t="s">
        <v>259</v>
      </c>
      <c r="C157" s="381" t="s">
        <v>245</v>
      </c>
      <c r="D157" s="382"/>
      <c r="E157" s="382"/>
      <c r="F157" s="383"/>
      <c r="G157" s="381" t="s">
        <v>246</v>
      </c>
      <c r="H157" s="382"/>
      <c r="I157" s="382"/>
      <c r="J157" s="382"/>
      <c r="K157" s="382"/>
      <c r="L157" s="383"/>
    </row>
    <row r="158" spans="2:12" s="33" customFormat="1" ht="24.95" customHeight="1">
      <c r="B158" s="388"/>
      <c r="C158" s="384"/>
      <c r="D158" s="385"/>
      <c r="E158" s="385"/>
      <c r="F158" s="386"/>
      <c r="G158" s="384"/>
      <c r="H158" s="385"/>
      <c r="I158" s="385"/>
      <c r="J158" s="385"/>
      <c r="K158" s="385"/>
      <c r="L158" s="386"/>
    </row>
    <row r="159" spans="2:12" s="33" customFormat="1" ht="24.95" customHeight="1">
      <c r="B159" s="425" t="s">
        <v>260</v>
      </c>
      <c r="C159" s="416" t="s">
        <v>264</v>
      </c>
      <c r="D159" s="417"/>
      <c r="E159" s="417"/>
      <c r="F159" s="418"/>
      <c r="G159" s="381" t="s">
        <v>251</v>
      </c>
      <c r="H159" s="382"/>
      <c r="I159" s="382"/>
      <c r="J159" s="382"/>
      <c r="K159" s="382"/>
      <c r="L159" s="383"/>
    </row>
    <row r="160" spans="2:12" s="33" customFormat="1" ht="24.95" customHeight="1">
      <c r="B160" s="426"/>
      <c r="C160" s="391" t="s">
        <v>281</v>
      </c>
      <c r="D160" s="392"/>
      <c r="E160" s="392"/>
      <c r="F160" s="393"/>
      <c r="G160" s="391"/>
      <c r="H160" s="392"/>
      <c r="I160" s="392"/>
      <c r="J160" s="392"/>
      <c r="K160" s="392"/>
      <c r="L160" s="393"/>
    </row>
    <row r="161" spans="1:13" s="33" customFormat="1" ht="24.95" customHeight="1">
      <c r="B161" s="426"/>
      <c r="C161" s="391"/>
      <c r="D161" s="392"/>
      <c r="E161" s="392"/>
      <c r="F161" s="393"/>
      <c r="G161" s="391"/>
      <c r="H161" s="392"/>
      <c r="I161" s="392"/>
      <c r="J161" s="392"/>
      <c r="K161" s="392"/>
      <c r="L161" s="393"/>
    </row>
    <row r="162" spans="1:13" s="33" customFormat="1" ht="24.95" customHeight="1">
      <c r="B162" s="426"/>
      <c r="C162" s="391"/>
      <c r="D162" s="392"/>
      <c r="E162" s="392"/>
      <c r="F162" s="393"/>
      <c r="G162" s="391"/>
      <c r="H162" s="392"/>
      <c r="I162" s="392"/>
      <c r="J162" s="392"/>
      <c r="K162" s="392"/>
      <c r="L162" s="393"/>
    </row>
    <row r="163" spans="1:13" s="33" customFormat="1" ht="24.95" customHeight="1">
      <c r="B163" s="388"/>
      <c r="C163" s="384"/>
      <c r="D163" s="385"/>
      <c r="E163" s="385"/>
      <c r="F163" s="386"/>
      <c r="G163" s="384"/>
      <c r="H163" s="385"/>
      <c r="I163" s="385"/>
      <c r="J163" s="385"/>
      <c r="K163" s="385"/>
      <c r="L163" s="386"/>
    </row>
    <row r="164" spans="1:13" s="33" customFormat="1" ht="29.25" customHeight="1">
      <c r="B164" s="387" t="s">
        <v>261</v>
      </c>
      <c r="C164" s="381" t="s">
        <v>287</v>
      </c>
      <c r="D164" s="382"/>
      <c r="E164" s="382"/>
      <c r="F164" s="383"/>
      <c r="G164" s="381" t="s">
        <v>250</v>
      </c>
      <c r="H164" s="382"/>
      <c r="I164" s="382"/>
      <c r="J164" s="382"/>
      <c r="K164" s="382"/>
      <c r="L164" s="383"/>
    </row>
    <row r="165" spans="1:13" s="33" customFormat="1" ht="31.5" customHeight="1">
      <c r="B165" s="388"/>
      <c r="C165" s="384"/>
      <c r="D165" s="385"/>
      <c r="E165" s="385"/>
      <c r="F165" s="386"/>
      <c r="G165" s="384"/>
      <c r="H165" s="385"/>
      <c r="I165" s="385"/>
      <c r="J165" s="385"/>
      <c r="K165" s="385"/>
      <c r="L165" s="386"/>
    </row>
    <row r="166" spans="1:13" s="33" customFormat="1" ht="24.95" customHeight="1">
      <c r="B166" s="387" t="s">
        <v>262</v>
      </c>
      <c r="C166" s="381" t="s">
        <v>247</v>
      </c>
      <c r="D166" s="382"/>
      <c r="E166" s="382"/>
      <c r="F166" s="383"/>
      <c r="G166" s="381" t="s">
        <v>248</v>
      </c>
      <c r="H166" s="382"/>
      <c r="I166" s="382"/>
      <c r="J166" s="382"/>
      <c r="K166" s="382"/>
      <c r="L166" s="383"/>
    </row>
    <row r="167" spans="1:13" s="33" customFormat="1" ht="24.95" customHeight="1">
      <c r="B167" s="388"/>
      <c r="C167" s="384"/>
      <c r="D167" s="385"/>
      <c r="E167" s="385"/>
      <c r="F167" s="386"/>
      <c r="G167" s="384"/>
      <c r="H167" s="385"/>
      <c r="I167" s="385"/>
      <c r="J167" s="385"/>
      <c r="K167" s="385"/>
      <c r="L167" s="386"/>
    </row>
    <row r="168" spans="1:13" s="33" customFormat="1" ht="24.95" customHeight="1">
      <c r="B168" s="389" t="s">
        <v>263</v>
      </c>
      <c r="C168" s="414" t="s">
        <v>249</v>
      </c>
      <c r="D168" s="414"/>
      <c r="E168" s="414"/>
      <c r="F168" s="414"/>
      <c r="G168" s="414" t="s">
        <v>252</v>
      </c>
      <c r="H168" s="414"/>
      <c r="I168" s="414"/>
      <c r="J168" s="414"/>
      <c r="K168" s="414"/>
      <c r="L168" s="414"/>
    </row>
    <row r="169" spans="1:13" s="33" customFormat="1" ht="24.95" customHeight="1" thickBot="1">
      <c r="B169" s="390"/>
      <c r="C169" s="415"/>
      <c r="D169" s="415"/>
      <c r="E169" s="415"/>
      <c r="F169" s="415"/>
      <c r="G169" s="415"/>
      <c r="H169" s="415"/>
      <c r="I169" s="415"/>
      <c r="J169" s="415"/>
      <c r="K169" s="415"/>
      <c r="L169" s="415"/>
    </row>
    <row r="170" spans="1:13" s="33" customFormat="1" ht="24.95" customHeight="1" thickTop="1">
      <c r="B170" s="379" t="s">
        <v>277</v>
      </c>
      <c r="C170" s="377" t="s">
        <v>282</v>
      </c>
      <c r="D170" s="377"/>
      <c r="E170" s="377"/>
      <c r="F170" s="377"/>
      <c r="G170" s="377" t="s">
        <v>278</v>
      </c>
      <c r="H170" s="377"/>
      <c r="I170" s="377"/>
      <c r="J170" s="377"/>
      <c r="K170" s="377"/>
      <c r="L170" s="377"/>
    </row>
    <row r="171" spans="1:13" s="33" customFormat="1" ht="24.95" customHeight="1">
      <c r="B171" s="380"/>
      <c r="C171" s="378"/>
      <c r="D171" s="378"/>
      <c r="E171" s="378"/>
      <c r="F171" s="378"/>
      <c r="G171" s="378"/>
      <c r="H171" s="378"/>
      <c r="I171" s="378"/>
      <c r="J171" s="378"/>
      <c r="K171" s="378"/>
      <c r="L171" s="378"/>
    </row>
    <row r="172" spans="1:13" s="33" customFormat="1" ht="27.75" customHeight="1">
      <c r="B172" s="380"/>
      <c r="C172" s="378"/>
      <c r="D172" s="378"/>
      <c r="E172" s="378"/>
      <c r="F172" s="378"/>
      <c r="G172" s="378"/>
      <c r="H172" s="378"/>
      <c r="I172" s="378"/>
      <c r="J172" s="378"/>
      <c r="K172" s="378"/>
      <c r="L172" s="378"/>
    </row>
    <row r="173" spans="1:13" s="33" customFormat="1" ht="24.95" customHeight="1">
      <c r="B173" s="45"/>
      <c r="C173" s="45"/>
      <c r="D173" s="45"/>
      <c r="E173" s="45"/>
      <c r="F173" s="45"/>
      <c r="G173" s="45"/>
      <c r="H173" s="45"/>
      <c r="I173" s="45"/>
      <c r="J173" s="45"/>
      <c r="K173" s="45"/>
      <c r="L173" s="45"/>
    </row>
    <row r="174" spans="1:13" s="33" customFormat="1" ht="23.25" customHeight="1">
      <c r="A174" s="376" t="s">
        <v>24</v>
      </c>
      <c r="B174" s="376"/>
      <c r="C174" s="376"/>
      <c r="D174" s="376"/>
      <c r="E174" s="376"/>
      <c r="F174" s="376"/>
      <c r="G174" s="376"/>
      <c r="H174" s="376"/>
      <c r="I174" s="376"/>
      <c r="J174" s="376"/>
      <c r="K174" s="376"/>
      <c r="L174" s="376"/>
      <c r="M174" s="376"/>
    </row>
    <row r="175" spans="1:13" ht="26.1" customHeight="1">
      <c r="A175" s="33"/>
      <c r="B175" s="84" t="s">
        <v>25</v>
      </c>
      <c r="C175" s="84"/>
      <c r="D175" s="84"/>
      <c r="E175" s="33"/>
      <c r="F175" s="85" t="s">
        <v>26</v>
      </c>
      <c r="G175" s="33"/>
      <c r="H175" s="33"/>
      <c r="I175" s="33"/>
      <c r="J175" s="33"/>
      <c r="K175" s="33"/>
      <c r="L175" s="33"/>
      <c r="M175" s="33"/>
    </row>
    <row r="176" spans="1:13" ht="26.1" customHeight="1">
      <c r="A176" s="33"/>
      <c r="B176" s="369" t="s">
        <v>265</v>
      </c>
      <c r="C176" s="370"/>
      <c r="D176" s="371"/>
      <c r="E176" s="372">
        <v>2781</v>
      </c>
      <c r="F176" s="373"/>
      <c r="G176" s="45"/>
      <c r="H176" s="45"/>
      <c r="I176" s="33"/>
      <c r="J176" s="33"/>
      <c r="K176" s="33"/>
      <c r="L176" s="33"/>
      <c r="M176" s="33"/>
    </row>
    <row r="177" spans="1:13" ht="26.1" customHeight="1">
      <c r="A177" s="33"/>
      <c r="B177" s="369"/>
      <c r="C177" s="370"/>
      <c r="D177" s="371"/>
      <c r="E177" s="372"/>
      <c r="F177" s="373"/>
      <c r="G177" s="45"/>
      <c r="H177" s="45"/>
      <c r="I177" s="33"/>
      <c r="J177" s="33"/>
      <c r="K177" s="33"/>
      <c r="L177" s="33"/>
      <c r="M177" s="33"/>
    </row>
    <row r="178" spans="1:13" ht="26.1" customHeight="1">
      <c r="A178" s="33"/>
      <c r="B178" s="374"/>
      <c r="C178" s="374"/>
      <c r="D178" s="374"/>
      <c r="E178" s="375"/>
      <c r="F178" s="375"/>
      <c r="G178" s="86"/>
      <c r="H178" s="86"/>
      <c r="I178" s="33"/>
      <c r="J178" s="33"/>
      <c r="K178" s="33"/>
      <c r="L178" s="33"/>
      <c r="M178" s="33"/>
    </row>
    <row r="202" spans="21:60">
      <c r="BH202" s="72" t="s">
        <v>17</v>
      </c>
    </row>
    <row r="208" spans="21:60">
      <c r="U208" s="72" t="s">
        <v>18</v>
      </c>
      <c r="AA208" s="72" t="s">
        <v>15</v>
      </c>
      <c r="AG208" s="72" t="s">
        <v>19</v>
      </c>
      <c r="AI208" s="72" t="s">
        <v>20</v>
      </c>
      <c r="AT208" s="72" t="s">
        <v>18</v>
      </c>
    </row>
    <row r="209" spans="21:58">
      <c r="AZ209" s="72" t="s">
        <v>15</v>
      </c>
      <c r="BF209" s="72" t="s">
        <v>19</v>
      </c>
    </row>
    <row r="215" spans="21:58">
      <c r="U215" s="72" t="s">
        <v>18</v>
      </c>
      <c r="AA215" s="72" t="s">
        <v>15</v>
      </c>
      <c r="AG215" s="72" t="s">
        <v>19</v>
      </c>
      <c r="AI215" s="72" t="s">
        <v>20</v>
      </c>
      <c r="AT215" s="72" t="s">
        <v>18</v>
      </c>
    </row>
    <row r="216" spans="21:58">
      <c r="AZ216" s="72" t="s">
        <v>15</v>
      </c>
      <c r="BF216" s="72" t="s">
        <v>19</v>
      </c>
    </row>
    <row r="222" spans="21:58">
      <c r="U222" s="72" t="s">
        <v>18</v>
      </c>
      <c r="AA222" s="72" t="s">
        <v>15</v>
      </c>
      <c r="AG222" s="72" t="s">
        <v>19</v>
      </c>
      <c r="AI222" s="72" t="s">
        <v>20</v>
      </c>
      <c r="AT222" s="72" t="s">
        <v>18</v>
      </c>
    </row>
    <row r="223" spans="21:58">
      <c r="AZ223" s="72" t="s">
        <v>15</v>
      </c>
      <c r="BF223" s="72" t="s">
        <v>19</v>
      </c>
    </row>
  </sheetData>
  <mergeCells count="130">
    <mergeCell ref="C101:M101"/>
    <mergeCell ref="B110:B111"/>
    <mergeCell ref="B102:B103"/>
    <mergeCell ref="B104:B105"/>
    <mergeCell ref="B106:B107"/>
    <mergeCell ref="B108:B109"/>
    <mergeCell ref="C102:M103"/>
    <mergeCell ref="C104:M105"/>
    <mergeCell ref="C106:M107"/>
    <mergeCell ref="C108:M109"/>
    <mergeCell ref="B133:L135"/>
    <mergeCell ref="B145:L145"/>
    <mergeCell ref="B143:F144"/>
    <mergeCell ref="C110:M111"/>
    <mergeCell ref="C160:F163"/>
    <mergeCell ref="B157:B158"/>
    <mergeCell ref="C157:F158"/>
    <mergeCell ref="G157:L158"/>
    <mergeCell ref="B148:B149"/>
    <mergeCell ref="B151:B152"/>
    <mergeCell ref="B159:B163"/>
    <mergeCell ref="B130:M130"/>
    <mergeCell ref="G168:L169"/>
    <mergeCell ref="C168:F169"/>
    <mergeCell ref="G159:L163"/>
    <mergeCell ref="G164:L165"/>
    <mergeCell ref="C164:F165"/>
    <mergeCell ref="C159:F159"/>
    <mergeCell ref="B142:F142"/>
    <mergeCell ref="G142:L142"/>
    <mergeCell ref="G148:L149"/>
    <mergeCell ref="C148:F149"/>
    <mergeCell ref="G151:L152"/>
    <mergeCell ref="C151:F152"/>
    <mergeCell ref="C153:F153"/>
    <mergeCell ref="C150:F150"/>
    <mergeCell ref="G150:L150"/>
    <mergeCell ref="G166:L167"/>
    <mergeCell ref="D96:M96"/>
    <mergeCell ref="A84:M85"/>
    <mergeCell ref="C86:M87"/>
    <mergeCell ref="D88:M88"/>
    <mergeCell ref="D89:M89"/>
    <mergeCell ref="A75:M76"/>
    <mergeCell ref="A77:M78"/>
    <mergeCell ref="A79:M80"/>
    <mergeCell ref="A81:M82"/>
    <mergeCell ref="B94:B100"/>
    <mergeCell ref="B90:B93"/>
    <mergeCell ref="B86:B89"/>
    <mergeCell ref="D97:M97"/>
    <mergeCell ref="D98:M100"/>
    <mergeCell ref="C98:C100"/>
    <mergeCell ref="C90:M91"/>
    <mergeCell ref="D92:M92"/>
    <mergeCell ref="D93:M93"/>
    <mergeCell ref="C94:M95"/>
    <mergeCell ref="A39:M39"/>
    <mergeCell ref="A74:M74"/>
    <mergeCell ref="B53:L65"/>
    <mergeCell ref="A41:L41"/>
    <mergeCell ref="A42:L42"/>
    <mergeCell ref="A44:L44"/>
    <mergeCell ref="A45:L45"/>
    <mergeCell ref="A46:L46"/>
    <mergeCell ref="A47:L47"/>
    <mergeCell ref="A48:L48"/>
    <mergeCell ref="A49:L49"/>
    <mergeCell ref="A50:L50"/>
    <mergeCell ref="A51:L51"/>
    <mergeCell ref="A68:M72"/>
    <mergeCell ref="D24:L25"/>
    <mergeCell ref="C24:C25"/>
    <mergeCell ref="C27:C28"/>
    <mergeCell ref="D27:L28"/>
    <mergeCell ref="C18:L18"/>
    <mergeCell ref="C19:L19"/>
    <mergeCell ref="D21:L21"/>
    <mergeCell ref="B12:B17"/>
    <mergeCell ref="D14:L14"/>
    <mergeCell ref="D15:L15"/>
    <mergeCell ref="C16:C17"/>
    <mergeCell ref="B176:D176"/>
    <mergeCell ref="E176:F176"/>
    <mergeCell ref="B177:D177"/>
    <mergeCell ref="E177:F177"/>
    <mergeCell ref="B178:D178"/>
    <mergeCell ref="E178:F178"/>
    <mergeCell ref="A174:M174"/>
    <mergeCell ref="B124:M124"/>
    <mergeCell ref="A137:M137"/>
    <mergeCell ref="B127:M127"/>
    <mergeCell ref="G170:L172"/>
    <mergeCell ref="C170:F172"/>
    <mergeCell ref="B170:B172"/>
    <mergeCell ref="G143:L144"/>
    <mergeCell ref="B146:B147"/>
    <mergeCell ref="C146:F147"/>
    <mergeCell ref="G146:L147"/>
    <mergeCell ref="B164:B165"/>
    <mergeCell ref="B166:B167"/>
    <mergeCell ref="B168:B169"/>
    <mergeCell ref="G153:L156"/>
    <mergeCell ref="C154:F156"/>
    <mergeCell ref="B153:B156"/>
    <mergeCell ref="C166:F167"/>
    <mergeCell ref="A9:M9"/>
    <mergeCell ref="A10:M10"/>
    <mergeCell ref="A113:M113"/>
    <mergeCell ref="B115:L115"/>
    <mergeCell ref="D116:M116"/>
    <mergeCell ref="D117:M117"/>
    <mergeCell ref="D118:M118"/>
    <mergeCell ref="B121:M121"/>
    <mergeCell ref="A67:M67"/>
    <mergeCell ref="D16:L17"/>
    <mergeCell ref="C12:L12"/>
    <mergeCell ref="D36:L37"/>
    <mergeCell ref="C36:C37"/>
    <mergeCell ref="B34:B37"/>
    <mergeCell ref="B11:L11"/>
    <mergeCell ref="A30:M32"/>
    <mergeCell ref="D34:L35"/>
    <mergeCell ref="C34:C35"/>
    <mergeCell ref="B20:B28"/>
    <mergeCell ref="C20:L20"/>
    <mergeCell ref="D13:L13"/>
    <mergeCell ref="D26:L26"/>
    <mergeCell ref="C22:C23"/>
    <mergeCell ref="D22:L23"/>
  </mergeCells>
  <phoneticPr fontId="2"/>
  <pageMargins left="0.47244094488188981" right="0.23622047244094491" top="0.78740157480314965" bottom="0.39370078740157483" header="0.51181102362204722" footer="0.51181102362204722"/>
  <pageSetup paperSize="9" scale="92" orientation="portrait" r:id="rId1"/>
  <headerFooter alignWithMargins="0"/>
  <rowBreaks count="3" manualBreakCount="3">
    <brk id="112" max="16383" man="1"/>
    <brk id="136" max="16383" man="1"/>
    <brk id="17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D5F5-6CE2-489D-A8C8-88E8E8E729EA}">
  <sheetPr>
    <pageSetUpPr fitToPage="1"/>
  </sheetPr>
  <dimension ref="C2:BL53"/>
  <sheetViews>
    <sheetView topLeftCell="A16" workbookViewId="0">
      <selection activeCell="AN37" sqref="AN37"/>
    </sheetView>
  </sheetViews>
  <sheetFormatPr defaultRowHeight="13.5"/>
  <cols>
    <col min="1" max="140" width="1.625" style="8" customWidth="1"/>
    <col min="141" max="16384" width="9" style="8"/>
  </cols>
  <sheetData>
    <row r="2" spans="3:64">
      <c r="D2" s="8" t="s">
        <v>155</v>
      </c>
    </row>
    <row r="4" spans="3:64" ht="13.5" customHeight="1">
      <c r="E4" s="32"/>
      <c r="F4" s="32"/>
      <c r="G4" s="32"/>
      <c r="H4" s="433" t="s">
        <v>176</v>
      </c>
      <c r="I4" s="434"/>
      <c r="J4" s="434"/>
      <c r="K4" s="434"/>
      <c r="L4" s="434"/>
      <c r="M4" s="435"/>
      <c r="N4" s="32"/>
      <c r="O4" s="32"/>
      <c r="P4" s="439" t="s">
        <v>319</v>
      </c>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row>
    <row r="5" spans="3:64">
      <c r="E5" s="32"/>
      <c r="F5" s="32"/>
      <c r="G5" s="32"/>
      <c r="H5" s="436"/>
      <c r="I5" s="437"/>
      <c r="J5" s="437"/>
      <c r="K5" s="437"/>
      <c r="L5" s="437"/>
      <c r="M5" s="438"/>
      <c r="N5" s="32"/>
      <c r="O5" s="32"/>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row>
    <row r="6" spans="3:64">
      <c r="E6" s="41"/>
      <c r="F6" s="41"/>
      <c r="G6" s="41"/>
      <c r="H6" s="41"/>
      <c r="I6" s="41"/>
      <c r="J6" s="42"/>
      <c r="K6" s="41"/>
      <c r="L6" s="41"/>
      <c r="M6" s="41"/>
      <c r="N6" s="41"/>
      <c r="O6" s="41"/>
      <c r="P6" s="41"/>
      <c r="Q6" s="1"/>
      <c r="R6" s="1"/>
      <c r="S6" s="1"/>
      <c r="T6" s="1"/>
      <c r="U6" s="1"/>
      <c r="V6" s="1"/>
      <c r="W6" s="1"/>
      <c r="X6" s="1"/>
      <c r="Y6" s="1"/>
      <c r="Z6" s="1"/>
      <c r="AA6" s="1"/>
      <c r="AB6" s="1"/>
      <c r="AC6" s="1"/>
      <c r="AD6" s="1"/>
      <c r="AE6" s="1"/>
      <c r="AF6" s="1"/>
      <c r="AG6" s="1"/>
      <c r="AH6" s="1"/>
      <c r="AI6" s="1"/>
      <c r="AJ6" s="1"/>
      <c r="AK6" s="43"/>
      <c r="AL6" s="43"/>
      <c r="AN6" s="43"/>
      <c r="AO6" s="43"/>
      <c r="AP6" s="43"/>
    </row>
    <row r="7" spans="3:64">
      <c r="E7" s="1"/>
      <c r="F7" s="1"/>
      <c r="G7" s="1"/>
      <c r="H7" s="1"/>
      <c r="I7" s="1"/>
      <c r="J7" s="37"/>
      <c r="K7" s="1"/>
      <c r="L7" s="1"/>
      <c r="M7" s="1"/>
      <c r="N7" s="1"/>
      <c r="O7" s="1"/>
      <c r="P7" s="1"/>
      <c r="Q7" s="1"/>
      <c r="R7" s="1"/>
      <c r="S7" s="1"/>
      <c r="T7" s="1"/>
      <c r="U7" s="1"/>
      <c r="V7" s="1"/>
      <c r="W7" s="1"/>
      <c r="X7" s="1"/>
      <c r="Y7" s="1"/>
      <c r="Z7" s="1"/>
      <c r="AA7" s="1"/>
      <c r="AB7" s="1"/>
      <c r="AC7" s="1"/>
      <c r="AD7" s="1"/>
      <c r="AE7" s="1"/>
      <c r="AF7" s="1"/>
      <c r="AG7" s="1"/>
      <c r="AH7" s="1"/>
      <c r="AI7" s="1"/>
      <c r="AJ7" s="1"/>
      <c r="AK7" s="43"/>
      <c r="AL7" s="43"/>
      <c r="AM7" s="43"/>
      <c r="AN7" s="43"/>
      <c r="AO7" s="43"/>
      <c r="AP7" s="43"/>
    </row>
    <row r="8" spans="3:64" ht="13.5" customHeight="1">
      <c r="C8" s="4" t="s">
        <v>154</v>
      </c>
      <c r="D8" s="4"/>
      <c r="E8" s="1"/>
      <c r="F8" s="1"/>
      <c r="G8" s="1"/>
      <c r="H8" s="1"/>
      <c r="I8" s="1"/>
      <c r="J8" s="37"/>
      <c r="K8" s="38"/>
      <c r="L8" s="39"/>
      <c r="M8" s="39"/>
      <c r="N8" s="39"/>
      <c r="O8" s="39"/>
      <c r="P8" s="39"/>
      <c r="Q8" s="39"/>
      <c r="R8" s="39"/>
      <c r="S8" s="39"/>
      <c r="T8" s="39"/>
      <c r="U8" s="39"/>
      <c r="V8" s="39"/>
      <c r="W8" s="39"/>
      <c r="X8" s="39"/>
      <c r="Y8" s="39"/>
      <c r="Z8" s="39"/>
      <c r="AA8" s="39"/>
      <c r="AB8" s="39"/>
      <c r="AC8" s="39"/>
      <c r="AD8" s="39"/>
      <c r="AE8" s="39"/>
      <c r="AF8" s="39"/>
      <c r="AG8" s="39"/>
      <c r="AH8" s="39"/>
      <c r="AI8" s="39"/>
      <c r="AJ8" s="39"/>
      <c r="AK8" s="1"/>
      <c r="AL8" s="1"/>
      <c r="AM8" s="1"/>
      <c r="AN8" s="1"/>
      <c r="AO8" s="1"/>
      <c r="AP8" s="1"/>
      <c r="AQ8" s="4"/>
      <c r="AR8" s="4"/>
      <c r="AS8" s="4"/>
      <c r="AT8" s="4"/>
      <c r="AU8" s="4"/>
      <c r="AV8" s="4"/>
      <c r="AW8" s="4"/>
      <c r="AX8" s="4"/>
      <c r="AY8" s="4"/>
      <c r="AZ8" s="4"/>
      <c r="BA8" s="4"/>
      <c r="BB8" s="4"/>
    </row>
    <row r="9" spans="3:64">
      <c r="C9" s="4"/>
      <c r="D9" s="4"/>
      <c r="E9" s="1"/>
      <c r="F9" s="1"/>
      <c r="G9" s="1"/>
      <c r="H9" s="1"/>
      <c r="I9" s="1"/>
      <c r="J9" s="37"/>
      <c r="K9" s="1"/>
      <c r="L9" s="1"/>
      <c r="M9" s="1"/>
      <c r="N9" s="1"/>
      <c r="O9" s="1"/>
      <c r="P9" s="1"/>
      <c r="Q9" s="1"/>
      <c r="R9" s="1"/>
      <c r="S9" s="1"/>
      <c r="T9" s="1"/>
      <c r="U9" s="1"/>
      <c r="V9" s="1"/>
      <c r="W9" s="1"/>
      <c r="X9" s="1"/>
      <c r="Y9" s="1"/>
      <c r="Z9" s="1"/>
      <c r="AA9" s="1"/>
      <c r="AB9" s="1"/>
      <c r="AC9" s="1"/>
      <c r="AD9" s="1"/>
      <c r="AE9" s="1"/>
      <c r="AF9" s="1"/>
      <c r="AG9" s="1"/>
      <c r="AH9" s="1"/>
      <c r="AI9" s="1"/>
      <c r="AJ9" s="40"/>
      <c r="AK9" s="1"/>
      <c r="AL9" s="1"/>
      <c r="AM9" s="1"/>
      <c r="AN9" s="1"/>
      <c r="AO9" s="1"/>
      <c r="AP9" s="1"/>
      <c r="AQ9" s="4"/>
      <c r="AR9" s="4"/>
      <c r="AS9" s="4"/>
      <c r="AT9" s="4"/>
      <c r="AU9" s="4"/>
      <c r="AV9" s="4"/>
      <c r="AW9" s="4"/>
      <c r="AX9" s="4"/>
      <c r="AY9" s="4"/>
      <c r="AZ9" s="4"/>
      <c r="BA9" s="4"/>
      <c r="BB9" s="4"/>
    </row>
    <row r="10" spans="3:64" ht="13.5" customHeight="1">
      <c r="C10" s="433" t="s">
        <v>165</v>
      </c>
      <c r="D10" s="434"/>
      <c r="E10" s="434"/>
      <c r="F10" s="434"/>
      <c r="G10" s="434"/>
      <c r="H10" s="434"/>
      <c r="I10" s="434"/>
      <c r="J10" s="434"/>
      <c r="K10" s="434"/>
      <c r="L10" s="434"/>
      <c r="M10" s="434"/>
      <c r="N10" s="434"/>
      <c r="O10" s="434"/>
      <c r="P10" s="434"/>
      <c r="Q10" s="434"/>
      <c r="R10" s="435"/>
      <c r="S10" s="1"/>
      <c r="T10" s="1"/>
      <c r="U10" s="1"/>
      <c r="V10" s="1"/>
      <c r="W10" s="1"/>
      <c r="X10" s="1"/>
      <c r="Y10" s="1"/>
      <c r="Z10" s="1"/>
      <c r="AA10" s="1"/>
      <c r="AB10" s="1"/>
      <c r="AC10" s="433" t="s">
        <v>164</v>
      </c>
      <c r="AD10" s="434"/>
      <c r="AE10" s="434"/>
      <c r="AF10" s="434"/>
      <c r="AG10" s="434"/>
      <c r="AH10" s="434"/>
      <c r="AI10" s="434"/>
      <c r="AJ10" s="434"/>
      <c r="AK10" s="434"/>
      <c r="AL10" s="434"/>
      <c r="AM10" s="434"/>
      <c r="AN10" s="434"/>
      <c r="AO10" s="434"/>
      <c r="AP10" s="434"/>
      <c r="AQ10" s="434"/>
      <c r="AR10" s="434"/>
      <c r="AS10" s="434"/>
      <c r="AT10" s="434"/>
      <c r="AU10" s="435"/>
    </row>
    <row r="11" spans="3:64">
      <c r="C11" s="436"/>
      <c r="D11" s="437"/>
      <c r="E11" s="437"/>
      <c r="F11" s="437"/>
      <c r="G11" s="437"/>
      <c r="H11" s="437"/>
      <c r="I11" s="437"/>
      <c r="J11" s="437"/>
      <c r="K11" s="437"/>
      <c r="L11" s="437"/>
      <c r="M11" s="437"/>
      <c r="N11" s="437"/>
      <c r="O11" s="437"/>
      <c r="P11" s="437"/>
      <c r="Q11" s="437"/>
      <c r="R11" s="438"/>
      <c r="S11" s="1"/>
      <c r="T11" s="1"/>
      <c r="U11" s="1"/>
      <c r="V11" s="1"/>
      <c r="W11" s="1"/>
      <c r="X11" s="1"/>
      <c r="Y11" s="1"/>
      <c r="Z11" s="1"/>
      <c r="AA11" s="1"/>
      <c r="AB11" s="1"/>
      <c r="AC11" s="436"/>
      <c r="AD11" s="437"/>
      <c r="AE11" s="437"/>
      <c r="AF11" s="437"/>
      <c r="AG11" s="437"/>
      <c r="AH11" s="437"/>
      <c r="AI11" s="437"/>
      <c r="AJ11" s="437"/>
      <c r="AK11" s="437"/>
      <c r="AL11" s="437"/>
      <c r="AM11" s="437"/>
      <c r="AN11" s="437"/>
      <c r="AO11" s="437"/>
      <c r="AP11" s="437"/>
      <c r="AQ11" s="437"/>
      <c r="AR11" s="437"/>
      <c r="AS11" s="437"/>
      <c r="AT11" s="437"/>
      <c r="AU11" s="438"/>
    </row>
    <row r="12" spans="3:64" ht="13.5" customHeight="1">
      <c r="C12" s="1"/>
      <c r="D12" s="1"/>
      <c r="E12" s="41"/>
      <c r="F12" s="41"/>
      <c r="G12" s="41"/>
      <c r="H12" s="41"/>
      <c r="I12" s="41"/>
      <c r="J12" s="42"/>
      <c r="K12" s="41"/>
      <c r="L12" s="41"/>
      <c r="M12" s="41"/>
      <c r="N12" s="41"/>
      <c r="O12" s="41"/>
      <c r="P12" s="41"/>
      <c r="Q12" s="1"/>
      <c r="R12" s="1"/>
      <c r="S12" s="1"/>
      <c r="T12" s="1"/>
      <c r="U12" s="1"/>
      <c r="V12" s="1"/>
      <c r="W12" s="1"/>
      <c r="X12" s="1"/>
      <c r="Y12" s="1"/>
      <c r="Z12" s="1"/>
      <c r="AA12" s="1"/>
      <c r="AB12" s="1"/>
      <c r="AC12" s="440" t="s">
        <v>177</v>
      </c>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43"/>
      <c r="BJ12" s="43"/>
      <c r="BK12" s="43"/>
      <c r="BL12" s="43"/>
    </row>
    <row r="13" spans="3:64" ht="13.5" customHeight="1">
      <c r="C13" s="1"/>
      <c r="D13" s="1"/>
      <c r="E13" s="41"/>
      <c r="F13" s="41"/>
      <c r="G13" s="41"/>
      <c r="H13" s="41"/>
      <c r="I13" s="41"/>
      <c r="J13" s="42"/>
      <c r="K13" s="41"/>
      <c r="L13" s="41"/>
      <c r="M13" s="41"/>
      <c r="N13" s="41"/>
      <c r="O13" s="41"/>
      <c r="P13" s="41"/>
      <c r="Q13" s="1"/>
      <c r="R13" s="1"/>
      <c r="S13" s="1"/>
      <c r="T13" s="1"/>
      <c r="U13" s="1"/>
      <c r="V13" s="1"/>
      <c r="W13" s="1"/>
      <c r="X13" s="1"/>
      <c r="Y13" s="1"/>
      <c r="Z13" s="1"/>
      <c r="AA13" s="1"/>
      <c r="AB13" s="1"/>
      <c r="AC13" s="440"/>
      <c r="AD13" s="440"/>
      <c r="AE13" s="440"/>
      <c r="AF13" s="440"/>
      <c r="AG13" s="440"/>
      <c r="AH13" s="440"/>
      <c r="AI13" s="440"/>
      <c r="AJ13" s="440"/>
      <c r="AK13" s="440"/>
      <c r="AL13" s="440"/>
      <c r="AM13" s="440"/>
      <c r="AN13" s="440"/>
      <c r="AO13" s="440"/>
      <c r="AP13" s="440"/>
      <c r="AQ13" s="440"/>
      <c r="AR13" s="440"/>
      <c r="AS13" s="440"/>
      <c r="AT13" s="440"/>
      <c r="AU13" s="440"/>
      <c r="AV13" s="440"/>
      <c r="AW13" s="440"/>
      <c r="AX13" s="440"/>
      <c r="AY13" s="440"/>
      <c r="AZ13" s="440"/>
      <c r="BA13" s="440"/>
      <c r="BB13" s="440"/>
      <c r="BC13" s="440"/>
      <c r="BD13" s="440"/>
      <c r="BE13" s="440"/>
      <c r="BF13" s="440"/>
      <c r="BG13" s="440"/>
      <c r="BH13" s="440"/>
      <c r="BI13" s="43"/>
      <c r="BJ13" s="43"/>
      <c r="BK13" s="43"/>
      <c r="BL13" s="43"/>
    </row>
    <row r="14" spans="3:64">
      <c r="C14" s="1"/>
      <c r="D14" s="1"/>
      <c r="E14" s="1"/>
      <c r="F14" s="1"/>
      <c r="G14" s="1"/>
      <c r="H14" s="1"/>
      <c r="I14" s="1"/>
      <c r="J14" s="37"/>
      <c r="K14" s="1"/>
      <c r="L14" s="1"/>
      <c r="M14" s="1"/>
      <c r="N14" s="1"/>
      <c r="O14" s="1"/>
      <c r="P14" s="1"/>
      <c r="Q14" s="1"/>
      <c r="R14" s="1"/>
      <c r="S14" s="1"/>
      <c r="T14" s="1"/>
      <c r="U14" s="1"/>
      <c r="V14" s="1"/>
      <c r="W14" s="1"/>
      <c r="X14" s="1"/>
      <c r="Y14" s="1"/>
      <c r="Z14" s="1"/>
      <c r="AA14" s="1"/>
      <c r="AB14" s="1"/>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43"/>
      <c r="BJ14" s="43"/>
      <c r="BK14" s="43"/>
      <c r="BL14" s="43"/>
    </row>
    <row r="15" spans="3:64">
      <c r="C15" s="1"/>
      <c r="D15" s="1"/>
      <c r="E15" s="1"/>
      <c r="F15" s="1"/>
      <c r="G15" s="1"/>
      <c r="H15" s="1"/>
      <c r="I15" s="1"/>
      <c r="J15" s="37"/>
      <c r="K15" s="38"/>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1"/>
      <c r="AL15" s="1"/>
      <c r="AM15" s="1"/>
      <c r="AN15" s="1"/>
      <c r="AO15" s="1"/>
      <c r="AP15" s="1"/>
      <c r="AQ15" s="1"/>
      <c r="AR15" s="1"/>
    </row>
    <row r="16" spans="3:64">
      <c r="C16" s="1"/>
      <c r="D16" s="1"/>
      <c r="E16" s="1"/>
      <c r="F16" s="1"/>
      <c r="G16" s="1"/>
      <c r="H16" s="1"/>
      <c r="I16" s="1"/>
      <c r="J16" s="37"/>
      <c r="K16" s="1"/>
      <c r="L16" s="1"/>
      <c r="M16" s="1"/>
      <c r="N16" s="1"/>
      <c r="O16" s="1"/>
      <c r="P16" s="1"/>
      <c r="Q16" s="1"/>
      <c r="R16" s="1"/>
      <c r="S16" s="1"/>
      <c r="T16" s="1"/>
      <c r="U16" s="1"/>
      <c r="V16" s="1"/>
      <c r="W16" s="1"/>
      <c r="X16" s="1"/>
      <c r="Y16" s="1"/>
      <c r="Z16" s="1"/>
      <c r="AA16" s="1"/>
      <c r="AB16" s="1"/>
      <c r="AC16" s="1"/>
      <c r="AD16" s="1"/>
      <c r="AE16" s="1"/>
      <c r="AF16" s="1"/>
      <c r="AG16" s="1"/>
      <c r="AH16" s="1"/>
      <c r="AI16" s="1"/>
      <c r="AJ16" s="40"/>
      <c r="AK16" s="1"/>
      <c r="AL16" s="1"/>
      <c r="AM16" s="1"/>
      <c r="AN16" s="1"/>
      <c r="AO16" s="1"/>
      <c r="AP16" s="1"/>
      <c r="AQ16" s="1"/>
      <c r="AR16" s="1"/>
    </row>
    <row r="17" spans="3:60" ht="13.5" customHeight="1">
      <c r="C17" s="433" t="s">
        <v>152</v>
      </c>
      <c r="D17" s="434"/>
      <c r="E17" s="434"/>
      <c r="F17" s="434"/>
      <c r="G17" s="434"/>
      <c r="H17" s="434"/>
      <c r="I17" s="434"/>
      <c r="J17" s="434"/>
      <c r="K17" s="434"/>
      <c r="L17" s="434"/>
      <c r="M17" s="434"/>
      <c r="N17" s="434"/>
      <c r="O17" s="434"/>
      <c r="P17" s="434"/>
      <c r="Q17" s="434"/>
      <c r="R17" s="435"/>
      <c r="S17" s="1"/>
      <c r="T17" s="1"/>
      <c r="U17" s="1"/>
      <c r="V17" s="1"/>
      <c r="W17" s="1"/>
      <c r="X17" s="1"/>
      <c r="Y17" s="1"/>
      <c r="Z17" s="1"/>
      <c r="AA17" s="1"/>
      <c r="AB17" s="1"/>
      <c r="AC17" s="433" t="s">
        <v>153</v>
      </c>
      <c r="AD17" s="434"/>
      <c r="AE17" s="434"/>
      <c r="AF17" s="434"/>
      <c r="AG17" s="434"/>
      <c r="AH17" s="434"/>
      <c r="AI17" s="434"/>
      <c r="AJ17" s="434"/>
      <c r="AK17" s="434"/>
      <c r="AL17" s="434"/>
      <c r="AM17" s="434"/>
      <c r="AN17" s="434"/>
      <c r="AO17" s="434"/>
      <c r="AP17" s="434"/>
      <c r="AQ17" s="434"/>
      <c r="AR17" s="434"/>
      <c r="AS17" s="434"/>
      <c r="AT17" s="434"/>
      <c r="AU17" s="435"/>
    </row>
    <row r="18" spans="3:60">
      <c r="C18" s="436"/>
      <c r="D18" s="437"/>
      <c r="E18" s="437"/>
      <c r="F18" s="437"/>
      <c r="G18" s="437"/>
      <c r="H18" s="437"/>
      <c r="I18" s="437"/>
      <c r="J18" s="437"/>
      <c r="K18" s="437"/>
      <c r="L18" s="437"/>
      <c r="M18" s="437"/>
      <c r="N18" s="437"/>
      <c r="O18" s="437"/>
      <c r="P18" s="437"/>
      <c r="Q18" s="437"/>
      <c r="R18" s="438"/>
      <c r="S18" s="1"/>
      <c r="T18" s="1"/>
      <c r="U18" s="1"/>
      <c r="V18" s="1"/>
      <c r="W18" s="1"/>
      <c r="X18" s="1"/>
      <c r="Y18" s="1"/>
      <c r="Z18" s="1"/>
      <c r="AA18" s="1"/>
      <c r="AB18" s="1"/>
      <c r="AC18" s="436"/>
      <c r="AD18" s="437"/>
      <c r="AE18" s="437"/>
      <c r="AF18" s="437"/>
      <c r="AG18" s="437"/>
      <c r="AH18" s="437"/>
      <c r="AI18" s="437"/>
      <c r="AJ18" s="437"/>
      <c r="AK18" s="437"/>
      <c r="AL18" s="437"/>
      <c r="AM18" s="437"/>
      <c r="AN18" s="437"/>
      <c r="AO18" s="437"/>
      <c r="AP18" s="437"/>
      <c r="AQ18" s="437"/>
      <c r="AR18" s="437"/>
      <c r="AS18" s="437"/>
      <c r="AT18" s="437"/>
      <c r="AU18" s="438"/>
    </row>
    <row r="19" spans="3:60" ht="13.5" customHeight="1">
      <c r="C19" s="1"/>
      <c r="D19" s="1"/>
      <c r="E19" s="41"/>
      <c r="F19" s="41"/>
      <c r="G19" s="41"/>
      <c r="H19" s="41"/>
      <c r="I19" s="41"/>
      <c r="J19" s="42"/>
      <c r="K19" s="41"/>
      <c r="L19" s="41"/>
      <c r="M19" s="41"/>
      <c r="N19" s="41"/>
      <c r="O19" s="41"/>
      <c r="P19" s="41"/>
      <c r="Q19" s="1"/>
      <c r="R19" s="1"/>
      <c r="S19" s="1"/>
      <c r="T19" s="1"/>
      <c r="U19" s="1"/>
      <c r="V19" s="1"/>
      <c r="W19" s="1"/>
      <c r="X19" s="1"/>
      <c r="Y19" s="1"/>
      <c r="Z19" s="1"/>
      <c r="AA19" s="1"/>
      <c r="AB19" s="1"/>
      <c r="AC19" s="441" t="s">
        <v>178</v>
      </c>
      <c r="AD19" s="441"/>
      <c r="AE19" s="441"/>
      <c r="AF19" s="441"/>
      <c r="AG19" s="441"/>
      <c r="AH19" s="441"/>
      <c r="AI19" s="441"/>
      <c r="AJ19" s="441"/>
      <c r="AK19" s="441"/>
      <c r="AL19" s="441"/>
      <c r="AM19" s="441"/>
      <c r="AN19" s="441"/>
      <c r="AO19" s="441"/>
      <c r="AP19" s="441"/>
      <c r="AQ19" s="441"/>
      <c r="AR19" s="441"/>
      <c r="AS19" s="441"/>
      <c r="AT19" s="441"/>
      <c r="AU19" s="441"/>
      <c r="AV19" s="441"/>
      <c r="AW19" s="441"/>
      <c r="AX19" s="441"/>
      <c r="AY19" s="441"/>
      <c r="AZ19" s="441"/>
      <c r="BA19" s="441"/>
      <c r="BB19" s="441"/>
      <c r="BC19" s="441"/>
      <c r="BD19" s="441"/>
      <c r="BE19" s="441"/>
      <c r="BF19" s="441"/>
      <c r="BG19" s="441"/>
      <c r="BH19" s="441"/>
    </row>
    <row r="20" spans="3:60">
      <c r="C20" s="1"/>
      <c r="D20" s="1"/>
      <c r="E20" s="41"/>
      <c r="F20" s="41"/>
      <c r="G20" s="41"/>
      <c r="H20" s="41"/>
      <c r="I20" s="41"/>
      <c r="J20" s="42"/>
      <c r="K20" s="41"/>
      <c r="L20" s="41"/>
      <c r="M20" s="41"/>
      <c r="N20" s="41"/>
      <c r="O20" s="41"/>
      <c r="P20" s="41"/>
      <c r="Q20" s="1"/>
      <c r="R20" s="1"/>
      <c r="S20" s="1"/>
      <c r="T20" s="1"/>
      <c r="U20" s="1"/>
      <c r="V20" s="1"/>
      <c r="W20" s="1"/>
      <c r="X20" s="1"/>
      <c r="Y20" s="1"/>
      <c r="Z20" s="1"/>
      <c r="AA20" s="1"/>
      <c r="AB20" s="1"/>
      <c r="AC20" s="441"/>
      <c r="AD20" s="441"/>
      <c r="AE20" s="441"/>
      <c r="AF20" s="441"/>
      <c r="AG20" s="441"/>
      <c r="AH20" s="441"/>
      <c r="AI20" s="441"/>
      <c r="AJ20" s="441"/>
      <c r="AK20" s="441"/>
      <c r="AL20" s="441"/>
      <c r="AM20" s="441"/>
      <c r="AN20" s="441"/>
      <c r="AO20" s="441"/>
      <c r="AP20" s="441"/>
      <c r="AQ20" s="441"/>
      <c r="AR20" s="441"/>
      <c r="AS20" s="441"/>
      <c r="AT20" s="441"/>
      <c r="AU20" s="441"/>
      <c r="AV20" s="441"/>
      <c r="AW20" s="441"/>
      <c r="AX20" s="441"/>
      <c r="AY20" s="441"/>
      <c r="AZ20" s="441"/>
      <c r="BA20" s="441"/>
      <c r="BB20" s="441"/>
      <c r="BC20" s="441"/>
      <c r="BD20" s="441"/>
      <c r="BE20" s="441"/>
      <c r="BF20" s="441"/>
      <c r="BG20" s="441"/>
      <c r="BH20" s="441"/>
    </row>
    <row r="21" spans="3:60">
      <c r="C21" s="1"/>
      <c r="D21" s="1"/>
      <c r="E21" s="1"/>
      <c r="F21" s="1"/>
      <c r="G21" s="1"/>
      <c r="H21" s="1"/>
      <c r="I21" s="1"/>
      <c r="J21" s="37"/>
      <c r="K21" s="1"/>
      <c r="L21" s="1"/>
      <c r="M21" s="1"/>
      <c r="N21" s="1"/>
      <c r="O21" s="1"/>
      <c r="P21" s="1"/>
      <c r="Q21" s="1"/>
      <c r="R21" s="1"/>
      <c r="S21" s="1"/>
      <c r="T21" s="1"/>
      <c r="U21" s="1"/>
      <c r="V21" s="1"/>
      <c r="W21" s="1"/>
      <c r="X21" s="1"/>
      <c r="Y21" s="1"/>
      <c r="Z21" s="1"/>
      <c r="AA21" s="1"/>
      <c r="AB21" s="1"/>
      <c r="AC21" s="441"/>
      <c r="AD21" s="441"/>
      <c r="AE21" s="441"/>
      <c r="AF21" s="441"/>
      <c r="AG21" s="441"/>
      <c r="AH21" s="441"/>
      <c r="AI21" s="441"/>
      <c r="AJ21" s="441"/>
      <c r="AK21" s="441"/>
      <c r="AL21" s="441"/>
      <c r="AM21" s="441"/>
      <c r="AN21" s="441"/>
      <c r="AO21" s="441"/>
      <c r="AP21" s="441"/>
      <c r="AQ21" s="441"/>
      <c r="AR21" s="441"/>
      <c r="AS21" s="441"/>
      <c r="AT21" s="441"/>
      <c r="AU21" s="441"/>
      <c r="AV21" s="441"/>
      <c r="AW21" s="441"/>
      <c r="AX21" s="441"/>
      <c r="AY21" s="441"/>
      <c r="AZ21" s="441"/>
      <c r="BA21" s="441"/>
      <c r="BB21" s="441"/>
      <c r="BC21" s="441"/>
      <c r="BD21" s="441"/>
      <c r="BE21" s="441"/>
      <c r="BF21" s="441"/>
      <c r="BG21" s="441"/>
      <c r="BH21" s="441"/>
    </row>
    <row r="22" spans="3:60">
      <c r="C22" s="1"/>
      <c r="D22" s="1"/>
      <c r="E22" s="1"/>
      <c r="F22" s="1"/>
      <c r="G22" s="1"/>
      <c r="H22" s="1"/>
      <c r="I22" s="1"/>
      <c r="J22" s="37"/>
      <c r="K22" s="38"/>
      <c r="L22" s="39"/>
      <c r="M22" s="39"/>
      <c r="N22" s="39"/>
      <c r="O22" s="39"/>
      <c r="P22" s="39"/>
      <c r="Q22" s="39"/>
      <c r="R22" s="39"/>
      <c r="S22" s="39"/>
      <c r="T22" s="39"/>
      <c r="U22" s="39"/>
      <c r="V22" s="39"/>
      <c r="W22" s="39"/>
      <c r="X22" s="39"/>
      <c r="Y22" s="39"/>
      <c r="Z22" s="39"/>
      <c r="AA22" s="39"/>
      <c r="AB22" s="39"/>
      <c r="AC22" s="39"/>
      <c r="AD22" s="39"/>
      <c r="AE22" s="93"/>
      <c r="AF22" s="93"/>
      <c r="AG22" s="93"/>
      <c r="AH22" s="93"/>
      <c r="AI22" s="93"/>
      <c r="AJ22" s="93"/>
      <c r="AK22" s="51"/>
      <c r="AL22" s="51"/>
      <c r="AM22" s="51"/>
      <c r="AN22" s="51"/>
      <c r="AO22" s="51"/>
      <c r="AP22" s="51"/>
      <c r="AQ22" s="1"/>
      <c r="AR22" s="1"/>
    </row>
    <row r="23" spans="3:60">
      <c r="C23" s="1"/>
      <c r="D23" s="1"/>
      <c r="E23" s="1"/>
      <c r="F23" s="1"/>
      <c r="G23" s="1"/>
      <c r="H23" s="1"/>
      <c r="I23" s="1"/>
      <c r="J23" s="37"/>
      <c r="K23" s="1"/>
      <c r="L23" s="1"/>
      <c r="M23" s="1"/>
      <c r="N23" s="1"/>
      <c r="O23" s="1"/>
      <c r="P23" s="1"/>
      <c r="Q23" s="1"/>
      <c r="R23" s="1"/>
      <c r="S23" s="1"/>
      <c r="T23" s="1"/>
      <c r="U23" s="1"/>
      <c r="V23" s="1"/>
      <c r="W23" s="1"/>
      <c r="X23" s="1"/>
      <c r="Y23" s="1"/>
      <c r="Z23" s="1"/>
      <c r="AA23" s="1"/>
      <c r="AB23" s="1"/>
      <c r="AC23" s="1"/>
      <c r="AD23" s="1"/>
      <c r="AE23" s="51"/>
      <c r="AF23" s="51"/>
      <c r="AG23" s="51"/>
      <c r="AH23" s="51"/>
      <c r="AI23" s="51"/>
      <c r="AJ23" s="92"/>
      <c r="AK23" s="51"/>
      <c r="AL23" s="51"/>
      <c r="AM23" s="51"/>
      <c r="AN23" s="51"/>
      <c r="AO23" s="51"/>
      <c r="AP23" s="51"/>
      <c r="AQ23" s="1"/>
      <c r="AR23" s="1"/>
    </row>
    <row r="24" spans="3:60" ht="13.5" customHeight="1">
      <c r="C24" s="442" t="s">
        <v>167</v>
      </c>
      <c r="D24" s="443"/>
      <c r="E24" s="443"/>
      <c r="F24" s="443"/>
      <c r="G24" s="443"/>
      <c r="H24" s="443"/>
      <c r="I24" s="443"/>
      <c r="J24" s="443"/>
      <c r="K24" s="443"/>
      <c r="L24" s="443"/>
      <c r="M24" s="443"/>
      <c r="N24" s="443"/>
      <c r="O24" s="443"/>
      <c r="P24" s="443"/>
      <c r="Q24" s="443"/>
      <c r="R24" s="444"/>
      <c r="S24" s="1"/>
      <c r="T24" s="1"/>
      <c r="U24" s="1"/>
      <c r="V24" s="1"/>
      <c r="W24" s="1"/>
      <c r="X24" s="1"/>
      <c r="Y24" s="1"/>
      <c r="Z24" s="1"/>
      <c r="AA24" s="1"/>
      <c r="AB24" s="1"/>
      <c r="AC24" s="442" t="s">
        <v>166</v>
      </c>
      <c r="AD24" s="443"/>
      <c r="AE24" s="443"/>
      <c r="AF24" s="443"/>
      <c r="AG24" s="443"/>
      <c r="AH24" s="443"/>
      <c r="AI24" s="443"/>
      <c r="AJ24" s="443"/>
      <c r="AK24" s="443"/>
      <c r="AL24" s="443"/>
      <c r="AM24" s="443"/>
      <c r="AN24" s="443"/>
      <c r="AO24" s="443"/>
      <c r="AP24" s="443"/>
      <c r="AQ24" s="443"/>
      <c r="AR24" s="443"/>
      <c r="AS24" s="443"/>
      <c r="AT24" s="443"/>
      <c r="AU24" s="444"/>
    </row>
    <row r="25" spans="3:60">
      <c r="C25" s="445"/>
      <c r="D25" s="446"/>
      <c r="E25" s="446"/>
      <c r="F25" s="446"/>
      <c r="G25" s="446"/>
      <c r="H25" s="446"/>
      <c r="I25" s="446"/>
      <c r="J25" s="446"/>
      <c r="K25" s="446"/>
      <c r="L25" s="446"/>
      <c r="M25" s="446"/>
      <c r="N25" s="446"/>
      <c r="O25" s="446"/>
      <c r="P25" s="446"/>
      <c r="Q25" s="446"/>
      <c r="R25" s="447"/>
      <c r="S25" s="1"/>
      <c r="T25" s="1"/>
      <c r="U25" s="1"/>
      <c r="V25" s="1"/>
      <c r="W25" s="1"/>
      <c r="X25" s="1"/>
      <c r="Y25" s="1"/>
      <c r="Z25" s="1"/>
      <c r="AA25" s="1"/>
      <c r="AB25" s="1"/>
      <c r="AC25" s="445"/>
      <c r="AD25" s="446"/>
      <c r="AE25" s="446"/>
      <c r="AF25" s="446"/>
      <c r="AG25" s="446"/>
      <c r="AH25" s="446"/>
      <c r="AI25" s="446"/>
      <c r="AJ25" s="446"/>
      <c r="AK25" s="446"/>
      <c r="AL25" s="446"/>
      <c r="AM25" s="446"/>
      <c r="AN25" s="446"/>
      <c r="AO25" s="446"/>
      <c r="AP25" s="446"/>
      <c r="AQ25" s="446"/>
      <c r="AR25" s="446"/>
      <c r="AS25" s="446"/>
      <c r="AT25" s="446"/>
      <c r="AU25" s="447"/>
    </row>
    <row r="26" spans="3:60">
      <c r="C26" s="51"/>
      <c r="D26" s="51"/>
      <c r="E26" s="51"/>
      <c r="F26" s="51"/>
      <c r="G26" s="51"/>
      <c r="H26" s="51"/>
      <c r="I26" s="51"/>
      <c r="J26" s="37"/>
      <c r="K26" s="51"/>
      <c r="L26" s="51"/>
      <c r="M26" s="51"/>
      <c r="N26" s="51"/>
      <c r="O26" s="51"/>
      <c r="P26" s="51"/>
      <c r="Q26" s="51"/>
      <c r="R26" s="51"/>
      <c r="S26" s="1"/>
      <c r="T26" s="1"/>
      <c r="U26" s="1"/>
      <c r="V26" s="1"/>
      <c r="W26" s="1"/>
      <c r="X26" s="1"/>
      <c r="Y26" s="1"/>
      <c r="Z26" s="1"/>
      <c r="AA26" s="1"/>
      <c r="AB26" s="1"/>
      <c r="AC26" s="51"/>
      <c r="AD26" s="51"/>
      <c r="AE26" s="51"/>
      <c r="AF26" s="51"/>
      <c r="AG26" s="51"/>
      <c r="AH26" s="51"/>
      <c r="AI26" s="51"/>
      <c r="AJ26" s="51"/>
      <c r="AK26" s="51"/>
      <c r="AL26" s="51"/>
      <c r="AM26" s="51"/>
      <c r="AN26" s="51"/>
      <c r="AO26" s="51"/>
      <c r="AP26" s="51"/>
      <c r="AQ26" s="51"/>
      <c r="AR26" s="51"/>
    </row>
    <row r="27" spans="3:60">
      <c r="C27" s="51"/>
      <c r="D27" s="51"/>
      <c r="E27" s="51"/>
      <c r="F27" s="51"/>
      <c r="G27" s="51"/>
      <c r="H27" s="51"/>
      <c r="I27" s="51"/>
      <c r="J27" s="37"/>
      <c r="K27" s="51"/>
      <c r="L27" s="51"/>
      <c r="M27" s="51"/>
      <c r="N27" s="51"/>
      <c r="O27" s="51"/>
      <c r="P27" s="51"/>
      <c r="Q27" s="51"/>
      <c r="R27" s="51"/>
      <c r="S27" s="1"/>
      <c r="T27" s="1"/>
      <c r="U27" s="1"/>
      <c r="V27" s="1"/>
      <c r="W27" s="1"/>
      <c r="X27" s="1"/>
      <c r="Y27" s="1"/>
      <c r="Z27" s="1"/>
      <c r="AA27" s="1"/>
      <c r="AB27" s="1"/>
      <c r="AC27" s="51"/>
      <c r="AD27" s="51"/>
      <c r="AE27" s="51"/>
      <c r="AF27" s="51"/>
      <c r="AG27" s="51"/>
      <c r="AH27" s="51"/>
      <c r="AI27" s="51"/>
      <c r="AJ27" s="51"/>
      <c r="AK27" s="51"/>
      <c r="AL27" s="51"/>
      <c r="AM27" s="51"/>
      <c r="AN27" s="51"/>
      <c r="AO27" s="51"/>
      <c r="AP27" s="51"/>
      <c r="AQ27" s="51"/>
      <c r="AR27" s="51"/>
    </row>
    <row r="28" spans="3:60">
      <c r="C28" s="1"/>
      <c r="D28" s="1"/>
      <c r="E28" s="1"/>
      <c r="F28" s="1"/>
      <c r="G28" s="1"/>
      <c r="H28" s="1"/>
      <c r="I28" s="1"/>
      <c r="J28" s="37"/>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44"/>
      <c r="AL28" s="44"/>
    </row>
    <row r="29" spans="3:60">
      <c r="C29" s="1"/>
      <c r="D29" s="1"/>
      <c r="E29" s="1"/>
      <c r="F29" s="1"/>
      <c r="G29" s="1"/>
      <c r="H29" s="1"/>
      <c r="I29" s="1"/>
      <c r="J29" s="37"/>
      <c r="K29" s="38"/>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1"/>
      <c r="AK29" s="1"/>
      <c r="AL29" s="1"/>
    </row>
    <row r="30" spans="3:60">
      <c r="C30" s="1"/>
      <c r="D30" s="1"/>
      <c r="E30" s="1"/>
      <c r="F30" s="1"/>
      <c r="G30" s="1"/>
      <c r="H30" s="1"/>
      <c r="I30" s="1"/>
      <c r="J30" s="37"/>
      <c r="K30" s="1"/>
      <c r="L30" s="1"/>
      <c r="M30" s="1"/>
      <c r="N30" s="1"/>
      <c r="O30" s="1"/>
      <c r="P30" s="1"/>
      <c r="Q30" s="1"/>
      <c r="R30" s="1"/>
      <c r="S30" s="1"/>
      <c r="T30" s="1"/>
      <c r="U30" s="1"/>
      <c r="V30" s="1"/>
      <c r="W30" s="1"/>
      <c r="X30" s="1"/>
      <c r="Y30" s="1"/>
      <c r="Z30" s="1"/>
      <c r="AA30" s="1"/>
      <c r="AB30" s="1"/>
      <c r="AC30" s="1"/>
      <c r="AD30" s="1"/>
      <c r="AE30" s="1"/>
      <c r="AF30" s="1"/>
      <c r="AG30" s="1"/>
      <c r="AH30" s="1"/>
      <c r="AI30" s="1"/>
      <c r="AJ30" s="40"/>
      <c r="AK30" s="1"/>
      <c r="AL30" s="1"/>
      <c r="AM30" s="1"/>
      <c r="AN30" s="1"/>
      <c r="AO30" s="1"/>
      <c r="AP30" s="1"/>
      <c r="AQ30" s="1"/>
      <c r="AR30" s="1"/>
    </row>
    <row r="31" spans="3:60" ht="13.5" customHeight="1">
      <c r="C31" s="433" t="s">
        <v>320</v>
      </c>
      <c r="D31" s="434"/>
      <c r="E31" s="434"/>
      <c r="F31" s="434"/>
      <c r="G31" s="434"/>
      <c r="H31" s="434"/>
      <c r="I31" s="434"/>
      <c r="J31" s="434"/>
      <c r="K31" s="434"/>
      <c r="L31" s="434"/>
      <c r="M31" s="434"/>
      <c r="N31" s="434"/>
      <c r="O31" s="434"/>
      <c r="P31" s="434"/>
      <c r="Q31" s="434"/>
      <c r="R31" s="435"/>
      <c r="S31" s="1"/>
      <c r="T31" s="1"/>
      <c r="U31" s="1"/>
      <c r="V31" s="1"/>
      <c r="W31" s="1"/>
      <c r="X31" s="1"/>
      <c r="Y31" s="1"/>
      <c r="Z31" s="1"/>
      <c r="AA31" s="1"/>
      <c r="AB31" s="1"/>
      <c r="AC31" s="433" t="s">
        <v>321</v>
      </c>
      <c r="AD31" s="434"/>
      <c r="AE31" s="434"/>
      <c r="AF31" s="434"/>
      <c r="AG31" s="434"/>
      <c r="AH31" s="434"/>
      <c r="AI31" s="434"/>
      <c r="AJ31" s="434"/>
      <c r="AK31" s="434"/>
      <c r="AL31" s="434"/>
      <c r="AM31" s="434"/>
      <c r="AN31" s="434"/>
      <c r="AO31" s="434"/>
      <c r="AP31" s="434"/>
      <c r="AQ31" s="434"/>
      <c r="AR31" s="434"/>
      <c r="AS31" s="434"/>
      <c r="AT31" s="434"/>
      <c r="AU31" s="435"/>
    </row>
    <row r="32" spans="3:60">
      <c r="C32" s="436"/>
      <c r="D32" s="437"/>
      <c r="E32" s="437"/>
      <c r="F32" s="437"/>
      <c r="G32" s="437"/>
      <c r="H32" s="437"/>
      <c r="I32" s="437"/>
      <c r="J32" s="437"/>
      <c r="K32" s="437"/>
      <c r="L32" s="437"/>
      <c r="M32" s="437"/>
      <c r="N32" s="437"/>
      <c r="O32" s="437"/>
      <c r="P32" s="437"/>
      <c r="Q32" s="437"/>
      <c r="R32" s="438"/>
      <c r="S32" s="1"/>
      <c r="T32" s="1"/>
      <c r="U32" s="1"/>
      <c r="V32" s="1"/>
      <c r="W32" s="1"/>
      <c r="X32" s="1"/>
      <c r="Y32" s="1"/>
      <c r="Z32" s="1"/>
      <c r="AA32" s="1"/>
      <c r="AB32" s="1"/>
      <c r="AC32" s="436"/>
      <c r="AD32" s="437"/>
      <c r="AE32" s="437"/>
      <c r="AF32" s="437"/>
      <c r="AG32" s="437"/>
      <c r="AH32" s="437"/>
      <c r="AI32" s="437"/>
      <c r="AJ32" s="437"/>
      <c r="AK32" s="437"/>
      <c r="AL32" s="437"/>
      <c r="AM32" s="437"/>
      <c r="AN32" s="437"/>
      <c r="AO32" s="437"/>
      <c r="AP32" s="437"/>
      <c r="AQ32" s="437"/>
      <c r="AR32" s="437"/>
      <c r="AS32" s="437"/>
      <c r="AT32" s="437"/>
      <c r="AU32" s="438"/>
    </row>
    <row r="33" spans="3:61">
      <c r="C33" s="1"/>
      <c r="D33" s="1"/>
      <c r="E33" s="41"/>
      <c r="F33" s="41"/>
      <c r="G33" s="41"/>
      <c r="H33" s="41"/>
      <c r="I33" s="41"/>
      <c r="J33" s="42"/>
      <c r="K33" s="41"/>
      <c r="L33" s="41"/>
      <c r="M33" s="41"/>
      <c r="N33" s="41"/>
      <c r="O33" s="41"/>
      <c r="P33" s="41"/>
      <c r="Q33" s="1"/>
      <c r="R33" s="1"/>
      <c r="S33" s="1"/>
      <c r="T33" s="1"/>
      <c r="U33" s="1"/>
      <c r="V33" s="1"/>
      <c r="W33" s="1"/>
      <c r="X33" s="1"/>
      <c r="Y33" s="1"/>
      <c r="Z33" s="1"/>
      <c r="AA33" s="1"/>
      <c r="AB33" s="1"/>
      <c r="AC33" s="44" t="s">
        <v>325</v>
      </c>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3:61">
      <c r="C34" s="1"/>
      <c r="D34" s="1"/>
      <c r="E34" s="41"/>
      <c r="F34" s="41"/>
      <c r="G34" s="41"/>
      <c r="H34" s="41"/>
      <c r="I34" s="41"/>
      <c r="J34" s="42"/>
      <c r="K34" s="41"/>
      <c r="L34" s="41"/>
      <c r="M34" s="41"/>
      <c r="N34" s="41"/>
      <c r="O34" s="41"/>
      <c r="P34" s="41"/>
      <c r="Q34" s="1"/>
      <c r="R34" s="1"/>
      <c r="S34" s="1"/>
      <c r="T34" s="1"/>
      <c r="U34" s="1"/>
      <c r="V34" s="1"/>
      <c r="W34" s="1"/>
      <c r="X34" s="1"/>
      <c r="Y34" s="1"/>
      <c r="Z34" s="1"/>
      <c r="AA34" s="1"/>
      <c r="AB34" s="1"/>
      <c r="AC34" s="44" t="s">
        <v>341</v>
      </c>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row>
    <row r="35" spans="3:61">
      <c r="C35" s="1"/>
      <c r="D35" s="1"/>
      <c r="E35" s="1"/>
      <c r="F35" s="1"/>
      <c r="G35" s="1"/>
      <c r="H35" s="1"/>
      <c r="I35" s="1"/>
      <c r="J35" s="37"/>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3:61">
      <c r="C36" s="1"/>
      <c r="D36" s="1"/>
      <c r="E36" s="1"/>
      <c r="F36" s="1"/>
      <c r="G36" s="1"/>
      <c r="H36" s="1"/>
      <c r="I36" s="1"/>
      <c r="J36" s="37"/>
      <c r="K36" s="38"/>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1"/>
      <c r="AL36" s="1"/>
      <c r="AM36" s="1"/>
      <c r="AN36" s="1"/>
      <c r="AO36" s="1"/>
      <c r="AP36" s="1"/>
      <c r="AQ36" s="1"/>
      <c r="AR36" s="1"/>
    </row>
    <row r="37" spans="3:61">
      <c r="C37" s="1"/>
      <c r="D37" s="1"/>
      <c r="E37" s="1"/>
      <c r="F37" s="1"/>
      <c r="G37" s="1"/>
      <c r="H37" s="1"/>
      <c r="I37" s="1"/>
      <c r="J37" s="37"/>
      <c r="K37" s="1"/>
      <c r="L37" s="1"/>
      <c r="M37" s="1"/>
      <c r="N37" s="1"/>
      <c r="O37" s="1"/>
      <c r="P37" s="1"/>
      <c r="Q37" s="1"/>
      <c r="R37" s="1"/>
      <c r="S37" s="1"/>
      <c r="T37" s="1"/>
      <c r="U37" s="1"/>
      <c r="V37" s="1"/>
      <c r="W37" s="1"/>
      <c r="X37" s="1"/>
      <c r="Y37" s="1"/>
      <c r="Z37" s="1"/>
      <c r="AA37" s="1"/>
      <c r="AB37" s="1"/>
      <c r="AC37" s="1"/>
      <c r="AD37" s="1"/>
      <c r="AE37" s="1"/>
      <c r="AF37" s="1"/>
      <c r="AG37" s="1"/>
      <c r="AH37" s="1"/>
      <c r="AI37" s="1"/>
      <c r="AJ37" s="40"/>
      <c r="AK37" s="1"/>
      <c r="AL37" s="1"/>
      <c r="AM37" s="1"/>
      <c r="AN37" s="1"/>
      <c r="AO37" s="1"/>
      <c r="AP37" s="1"/>
      <c r="AQ37" s="1"/>
      <c r="AR37" s="1"/>
    </row>
    <row r="38" spans="3:61" ht="13.5" customHeight="1">
      <c r="C38" s="433" t="s">
        <v>318</v>
      </c>
      <c r="D38" s="434"/>
      <c r="E38" s="434"/>
      <c r="F38" s="434"/>
      <c r="G38" s="434"/>
      <c r="H38" s="434"/>
      <c r="I38" s="434"/>
      <c r="J38" s="434"/>
      <c r="K38" s="434"/>
      <c r="L38" s="434"/>
      <c r="M38" s="434"/>
      <c r="N38" s="434"/>
      <c r="O38" s="434"/>
      <c r="P38" s="434"/>
      <c r="Q38" s="434"/>
      <c r="R38" s="435"/>
      <c r="S38" s="1"/>
      <c r="T38" s="1"/>
      <c r="U38" s="1"/>
      <c r="V38" s="1"/>
      <c r="W38" s="1"/>
      <c r="X38" s="1"/>
      <c r="Y38" s="1"/>
      <c r="Z38" s="1"/>
      <c r="AA38" s="1"/>
      <c r="AB38" s="1"/>
      <c r="AC38" s="433" t="s">
        <v>317</v>
      </c>
      <c r="AD38" s="434"/>
      <c r="AE38" s="434"/>
      <c r="AF38" s="434"/>
      <c r="AG38" s="434"/>
      <c r="AH38" s="434"/>
      <c r="AI38" s="434"/>
      <c r="AJ38" s="434"/>
      <c r="AK38" s="434"/>
      <c r="AL38" s="434"/>
      <c r="AM38" s="434"/>
      <c r="AN38" s="434"/>
      <c r="AO38" s="434"/>
      <c r="AP38" s="434"/>
      <c r="AQ38" s="434"/>
      <c r="AR38" s="434"/>
      <c r="AS38" s="434"/>
      <c r="AT38" s="434"/>
      <c r="AU38" s="435"/>
    </row>
    <row r="39" spans="3:61">
      <c r="C39" s="436"/>
      <c r="D39" s="437"/>
      <c r="E39" s="437"/>
      <c r="F39" s="437"/>
      <c r="G39" s="437"/>
      <c r="H39" s="437"/>
      <c r="I39" s="437"/>
      <c r="J39" s="437"/>
      <c r="K39" s="437"/>
      <c r="L39" s="437"/>
      <c r="M39" s="437"/>
      <c r="N39" s="437"/>
      <c r="O39" s="437"/>
      <c r="P39" s="437"/>
      <c r="Q39" s="437"/>
      <c r="R39" s="438"/>
      <c r="S39" s="1"/>
      <c r="T39" s="1"/>
      <c r="U39" s="1"/>
      <c r="V39" s="1"/>
      <c r="W39" s="1"/>
      <c r="X39" s="1"/>
      <c r="Y39" s="1"/>
      <c r="Z39" s="1"/>
      <c r="AA39" s="1"/>
      <c r="AB39" s="1"/>
      <c r="AC39" s="436"/>
      <c r="AD39" s="437"/>
      <c r="AE39" s="437"/>
      <c r="AF39" s="437"/>
      <c r="AG39" s="437"/>
      <c r="AH39" s="437"/>
      <c r="AI39" s="437"/>
      <c r="AJ39" s="437"/>
      <c r="AK39" s="437"/>
      <c r="AL39" s="437"/>
      <c r="AM39" s="437"/>
      <c r="AN39" s="437"/>
      <c r="AO39" s="437"/>
      <c r="AP39" s="437"/>
      <c r="AQ39" s="437"/>
      <c r="AR39" s="437"/>
      <c r="AS39" s="437"/>
      <c r="AT39" s="437"/>
      <c r="AU39" s="438"/>
    </row>
    <row r="40" spans="3:61">
      <c r="C40" s="1"/>
      <c r="D40" s="1"/>
      <c r="E40" s="1"/>
      <c r="F40" s="1"/>
      <c r="G40" s="1"/>
      <c r="H40" s="1"/>
      <c r="I40" s="1"/>
      <c r="J40" s="37"/>
      <c r="K40" s="1"/>
      <c r="L40" s="1"/>
      <c r="M40" s="1"/>
      <c r="N40" s="1"/>
      <c r="O40" s="1"/>
      <c r="P40" s="1"/>
      <c r="Q40" s="1"/>
      <c r="R40" s="1"/>
      <c r="S40" s="1"/>
      <c r="T40" s="1"/>
      <c r="U40" s="1"/>
      <c r="V40" s="1"/>
      <c r="W40" s="1"/>
      <c r="X40" s="1"/>
      <c r="Y40" s="1"/>
      <c r="Z40" s="1"/>
      <c r="AA40" s="1"/>
      <c r="AB40" s="1"/>
      <c r="AC40" s="8" t="s">
        <v>316</v>
      </c>
      <c r="AD40" s="1"/>
      <c r="AE40" s="1"/>
      <c r="AF40" s="1"/>
      <c r="AG40" s="1"/>
      <c r="AH40" s="1"/>
      <c r="AI40" s="1"/>
      <c r="AJ40" s="1"/>
      <c r="AK40" s="1"/>
      <c r="AL40" s="1"/>
      <c r="AM40" s="1"/>
      <c r="AN40" s="1"/>
      <c r="AO40" s="1"/>
      <c r="AP40" s="1"/>
      <c r="AQ40" s="1"/>
      <c r="AR40" s="1"/>
    </row>
    <row r="41" spans="3:61">
      <c r="C41" s="1"/>
      <c r="D41" s="1"/>
      <c r="E41" s="1"/>
      <c r="F41" s="1"/>
      <c r="G41" s="1"/>
      <c r="H41" s="1"/>
      <c r="I41" s="1"/>
      <c r="J41" s="37"/>
      <c r="K41" s="1"/>
      <c r="L41" s="1"/>
      <c r="M41" s="1"/>
      <c r="N41" s="1"/>
      <c r="O41" s="1"/>
      <c r="P41" s="1"/>
      <c r="Q41" s="1"/>
      <c r="R41" s="1"/>
      <c r="S41" s="1"/>
      <c r="T41" s="1"/>
      <c r="U41" s="1"/>
      <c r="V41" s="1"/>
      <c r="W41" s="1"/>
      <c r="X41" s="1"/>
      <c r="Y41" s="1"/>
      <c r="Z41" s="1"/>
      <c r="AA41" s="1"/>
      <c r="AB41" s="1"/>
      <c r="AC41" s="1" t="s">
        <v>311</v>
      </c>
      <c r="AD41" s="1"/>
      <c r="AE41" s="1"/>
      <c r="AF41" s="1"/>
      <c r="AG41" s="1"/>
      <c r="AH41" s="1"/>
      <c r="AI41" s="1"/>
      <c r="AJ41" s="1"/>
      <c r="AK41" s="1"/>
      <c r="AL41" s="1"/>
      <c r="AM41" s="1"/>
      <c r="AN41" s="1"/>
      <c r="AO41" s="1"/>
      <c r="AP41" s="1"/>
      <c r="AQ41" s="1"/>
      <c r="AR41" s="1"/>
    </row>
    <row r="42" spans="3:61">
      <c r="C42" s="1"/>
      <c r="D42" s="1"/>
      <c r="E42" s="1"/>
      <c r="F42" s="1"/>
      <c r="G42" s="1"/>
      <c r="H42" s="1"/>
      <c r="I42" s="1"/>
      <c r="J42" s="37"/>
      <c r="K42" s="1"/>
      <c r="L42" s="1"/>
      <c r="M42" s="1"/>
      <c r="N42" s="1"/>
      <c r="O42" s="1"/>
      <c r="P42" s="1"/>
      <c r="Q42" s="1"/>
      <c r="R42" s="1"/>
      <c r="S42" s="1"/>
      <c r="T42" s="1"/>
      <c r="U42" s="1"/>
      <c r="V42" s="1"/>
      <c r="W42" s="1"/>
      <c r="X42" s="1"/>
      <c r="Y42" s="1"/>
      <c r="Z42" s="1"/>
      <c r="AA42" s="1"/>
      <c r="AB42" s="1"/>
      <c r="AC42" s="1" t="s">
        <v>312</v>
      </c>
      <c r="AD42" s="1"/>
      <c r="AE42" s="1"/>
      <c r="AF42" s="1"/>
      <c r="AG42" s="1"/>
      <c r="AH42" s="1"/>
      <c r="AI42" s="1"/>
      <c r="AJ42" s="1"/>
      <c r="AK42" s="1"/>
      <c r="AL42" s="1"/>
      <c r="AM42" s="1"/>
      <c r="AN42" s="1"/>
      <c r="AO42" s="1"/>
      <c r="AP42" s="1"/>
      <c r="AQ42" s="1"/>
      <c r="AR42" s="1"/>
    </row>
    <row r="43" spans="3:61">
      <c r="C43" s="1"/>
      <c r="D43" s="1"/>
      <c r="E43" s="1"/>
      <c r="F43" s="1"/>
      <c r="G43" s="1"/>
      <c r="H43" s="1"/>
      <c r="I43" s="1"/>
      <c r="J43" s="37"/>
      <c r="K43" s="1"/>
      <c r="L43" s="1"/>
      <c r="M43" s="1"/>
      <c r="N43" s="1"/>
      <c r="O43" s="1"/>
      <c r="P43" s="1"/>
      <c r="Q43" s="1"/>
      <c r="R43" s="1"/>
      <c r="S43" s="1"/>
      <c r="T43" s="1"/>
      <c r="U43" s="1"/>
      <c r="V43" s="1"/>
      <c r="W43" s="1"/>
      <c r="X43" s="1"/>
      <c r="Y43" s="1"/>
      <c r="Z43" s="1"/>
      <c r="AA43" s="1"/>
      <c r="AB43" s="1"/>
      <c r="AC43" s="1" t="s">
        <v>339</v>
      </c>
      <c r="AD43" s="1"/>
      <c r="AE43" s="1"/>
      <c r="AF43" s="1"/>
      <c r="AG43" s="1"/>
      <c r="AH43" s="1"/>
      <c r="AI43" s="1"/>
      <c r="AJ43" s="1"/>
      <c r="AK43" s="1"/>
      <c r="AL43" s="1"/>
      <c r="AM43" s="1"/>
      <c r="AN43" s="1"/>
      <c r="AO43" s="1"/>
      <c r="AP43" s="1"/>
      <c r="AQ43" s="1"/>
      <c r="AR43" s="1"/>
    </row>
    <row r="44" spans="3:61">
      <c r="C44" s="1"/>
      <c r="D44" s="1"/>
      <c r="E44" s="1"/>
      <c r="F44" s="1"/>
      <c r="G44" s="1"/>
      <c r="H44" s="1"/>
      <c r="I44" s="1"/>
      <c r="J44" s="37"/>
      <c r="K44" s="1"/>
      <c r="L44" s="1"/>
      <c r="M44" s="1"/>
      <c r="N44" s="1"/>
      <c r="O44" s="1"/>
      <c r="P44" s="1"/>
      <c r="Q44" s="1"/>
      <c r="R44" s="1"/>
      <c r="S44" s="1"/>
      <c r="T44" s="1"/>
      <c r="U44" s="1"/>
      <c r="V44" s="1"/>
      <c r="W44" s="1"/>
      <c r="X44" s="1"/>
      <c r="Y44" s="1"/>
      <c r="Z44" s="1"/>
      <c r="AA44" s="1"/>
      <c r="AB44" s="1"/>
      <c r="AC44" s="1" t="s">
        <v>340</v>
      </c>
      <c r="AD44" s="1"/>
      <c r="AE44" s="1"/>
      <c r="AF44" s="1"/>
      <c r="AG44" s="1"/>
      <c r="AH44" s="1"/>
      <c r="AI44" s="1"/>
      <c r="AJ44" s="1"/>
      <c r="AK44" s="1"/>
      <c r="AL44" s="1"/>
      <c r="AM44" s="1"/>
      <c r="AN44" s="1"/>
      <c r="AO44" s="1"/>
      <c r="AP44" s="1"/>
      <c r="AQ44" s="1"/>
      <c r="AR44" s="1"/>
    </row>
    <row r="45" spans="3:61">
      <c r="C45" s="1"/>
      <c r="D45" s="1"/>
      <c r="E45" s="1"/>
      <c r="F45" s="1"/>
      <c r="G45" s="1"/>
      <c r="H45" s="1"/>
      <c r="I45" s="1"/>
      <c r="J45" s="37"/>
      <c r="K45" s="1"/>
      <c r="L45" s="1"/>
      <c r="M45" s="1"/>
      <c r="N45" s="1"/>
      <c r="O45" s="1"/>
      <c r="P45" s="1"/>
      <c r="Q45" s="1"/>
      <c r="R45" s="1"/>
      <c r="S45" s="1"/>
      <c r="T45" s="1"/>
      <c r="U45" s="1"/>
      <c r="V45" s="1"/>
      <c r="W45" s="1"/>
      <c r="X45" s="1"/>
      <c r="Y45" s="1"/>
      <c r="Z45" s="1"/>
      <c r="AA45" s="1"/>
      <c r="AB45" s="1"/>
      <c r="AC45" s="1" t="s">
        <v>313</v>
      </c>
      <c r="AD45" s="1"/>
      <c r="AE45" s="1"/>
      <c r="AF45" s="1"/>
      <c r="AG45" s="1"/>
      <c r="AH45" s="1"/>
      <c r="AI45" s="1"/>
      <c r="AJ45" s="1"/>
      <c r="AK45" s="1"/>
      <c r="AL45" s="1"/>
      <c r="AM45" s="1"/>
      <c r="AN45" s="1"/>
      <c r="AO45" s="1"/>
      <c r="AP45" s="1"/>
      <c r="AQ45" s="1"/>
      <c r="AR45" s="1"/>
    </row>
    <row r="46" spans="3:61">
      <c r="C46" s="1"/>
      <c r="D46" s="1"/>
      <c r="E46" s="1"/>
      <c r="F46" s="1"/>
      <c r="G46" s="1"/>
      <c r="H46" s="1"/>
      <c r="I46" s="1"/>
      <c r="J46" s="37"/>
      <c r="K46" s="1"/>
      <c r="L46" s="1"/>
      <c r="M46" s="1"/>
      <c r="N46" s="1"/>
      <c r="O46" s="1"/>
      <c r="P46" s="1"/>
      <c r="Q46" s="1"/>
      <c r="R46" s="1"/>
      <c r="S46" s="1"/>
      <c r="T46" s="1"/>
      <c r="U46" s="1"/>
      <c r="V46" s="1"/>
      <c r="W46" s="1"/>
      <c r="X46" s="1"/>
      <c r="Y46" s="1"/>
      <c r="Z46" s="1"/>
      <c r="AA46" s="1"/>
      <c r="AB46" s="1"/>
      <c r="AC46" s="1" t="s">
        <v>314</v>
      </c>
      <c r="AD46" s="1"/>
      <c r="AE46" s="1"/>
      <c r="AF46" s="1"/>
      <c r="AG46" s="1"/>
      <c r="AH46" s="1"/>
      <c r="AI46" s="1"/>
      <c r="AJ46" s="1"/>
      <c r="AK46" s="1"/>
      <c r="AL46" s="1"/>
      <c r="AM46" s="1"/>
      <c r="AN46" s="1"/>
      <c r="AO46" s="1"/>
      <c r="AP46" s="1"/>
      <c r="AQ46" s="1"/>
      <c r="AR46" s="1"/>
    </row>
    <row r="47" spans="3:61">
      <c r="C47" s="1"/>
      <c r="D47" s="1"/>
      <c r="E47" s="1"/>
      <c r="F47" s="1"/>
      <c r="G47" s="1"/>
      <c r="H47" s="1"/>
      <c r="I47" s="1"/>
      <c r="J47" s="37"/>
      <c r="K47" s="1"/>
      <c r="L47" s="1"/>
      <c r="M47" s="1"/>
      <c r="N47" s="1"/>
      <c r="O47" s="1"/>
      <c r="P47" s="1"/>
      <c r="Q47" s="1"/>
      <c r="R47" s="1"/>
      <c r="S47" s="1"/>
      <c r="T47" s="1"/>
      <c r="U47" s="1"/>
      <c r="V47" s="1"/>
      <c r="W47" s="1"/>
      <c r="X47" s="1"/>
      <c r="Y47" s="1"/>
      <c r="Z47" s="1"/>
      <c r="AA47" s="1"/>
      <c r="AB47" s="1"/>
      <c r="AC47" s="1" t="s">
        <v>315</v>
      </c>
      <c r="AD47" s="1"/>
      <c r="AE47" s="1"/>
      <c r="AF47" s="1"/>
      <c r="AG47" s="1"/>
      <c r="AH47" s="1"/>
      <c r="AI47" s="1"/>
      <c r="AJ47" s="1"/>
      <c r="AK47" s="1"/>
      <c r="AL47" s="1"/>
      <c r="AM47" s="1"/>
      <c r="AN47" s="1"/>
      <c r="AO47" s="1"/>
      <c r="AP47" s="1"/>
      <c r="AQ47" s="1"/>
      <c r="AR47" s="1"/>
    </row>
    <row r="48" spans="3:61">
      <c r="C48" s="1"/>
      <c r="D48" s="1"/>
      <c r="E48" s="1"/>
      <c r="F48" s="1"/>
      <c r="G48" s="1"/>
      <c r="H48" s="1"/>
      <c r="I48" s="1"/>
      <c r="J48" s="37"/>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3:47">
      <c r="C49" s="1"/>
      <c r="D49" s="1"/>
      <c r="E49" s="1"/>
      <c r="F49" s="1"/>
      <c r="G49" s="1"/>
      <c r="H49" s="1"/>
      <c r="I49" s="1"/>
      <c r="J49" s="37"/>
      <c r="K49" s="38"/>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1"/>
      <c r="AL49" s="1"/>
      <c r="AM49" s="1"/>
      <c r="AN49" s="1"/>
      <c r="AO49" s="1"/>
      <c r="AP49" s="1"/>
      <c r="AQ49" s="1"/>
      <c r="AR49" s="1"/>
    </row>
    <row r="50" spans="3:47">
      <c r="C50" s="1"/>
      <c r="D50" s="1"/>
      <c r="E50" s="1"/>
      <c r="F50" s="1"/>
      <c r="G50" s="1"/>
      <c r="H50" s="1"/>
      <c r="I50" s="1"/>
      <c r="J50" s="37"/>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40"/>
      <c r="AK50" s="1"/>
      <c r="AL50" s="1"/>
      <c r="AM50" s="1"/>
      <c r="AN50" s="1"/>
      <c r="AO50" s="1"/>
      <c r="AP50" s="1"/>
      <c r="AQ50" s="1"/>
      <c r="AR50" s="1"/>
    </row>
    <row r="51" spans="3:47">
      <c r="C51" s="1"/>
      <c r="D51" s="1"/>
      <c r="E51" s="1"/>
      <c r="F51" s="1"/>
      <c r="G51" s="1"/>
      <c r="H51" s="1"/>
      <c r="I51" s="1"/>
      <c r="J51" s="37"/>
      <c r="K51" s="1"/>
      <c r="L51" s="1"/>
      <c r="M51" s="1"/>
      <c r="N51" s="1"/>
      <c r="O51" s="1"/>
      <c r="P51" s="1"/>
      <c r="Q51" s="1"/>
      <c r="R51" s="1"/>
      <c r="S51" s="1"/>
      <c r="T51" s="1"/>
      <c r="U51" s="1"/>
      <c r="V51" s="1"/>
      <c r="W51" s="1"/>
      <c r="X51" s="1"/>
      <c r="Y51" s="1"/>
      <c r="Z51" s="1"/>
      <c r="AA51" s="1"/>
      <c r="AB51" s="1"/>
      <c r="AC51" s="1"/>
      <c r="AD51" s="1"/>
      <c r="AE51" s="1"/>
      <c r="AF51" s="1"/>
      <c r="AG51" s="1"/>
      <c r="AH51" s="1"/>
      <c r="AI51" s="1"/>
      <c r="AJ51" s="37"/>
      <c r="AK51" s="1"/>
      <c r="AL51" s="1"/>
      <c r="AM51" s="1"/>
      <c r="AN51" s="1"/>
      <c r="AO51" s="1"/>
      <c r="AP51" s="1"/>
      <c r="AQ51" s="1"/>
      <c r="AR51" s="1"/>
    </row>
    <row r="52" spans="3:47" ht="13.5" customHeight="1">
      <c r="C52" s="433" t="s">
        <v>322</v>
      </c>
      <c r="D52" s="434"/>
      <c r="E52" s="434"/>
      <c r="F52" s="434"/>
      <c r="G52" s="434"/>
      <c r="H52" s="434"/>
      <c r="I52" s="434"/>
      <c r="J52" s="434"/>
      <c r="K52" s="434"/>
      <c r="L52" s="434"/>
      <c r="M52" s="434"/>
      <c r="N52" s="434"/>
      <c r="O52" s="434"/>
      <c r="P52" s="434"/>
      <c r="Q52" s="434"/>
      <c r="R52" s="435"/>
      <c r="S52" s="1"/>
      <c r="T52" s="1"/>
      <c r="U52" s="1"/>
      <c r="V52" s="1"/>
      <c r="W52" s="1"/>
      <c r="X52" s="1"/>
      <c r="Y52" s="1"/>
      <c r="Z52" s="1"/>
      <c r="AA52" s="1"/>
      <c r="AB52" s="1"/>
      <c r="AC52" s="433" t="s">
        <v>323</v>
      </c>
      <c r="AD52" s="434"/>
      <c r="AE52" s="434"/>
      <c r="AF52" s="434"/>
      <c r="AG52" s="434"/>
      <c r="AH52" s="434"/>
      <c r="AI52" s="434"/>
      <c r="AJ52" s="434"/>
      <c r="AK52" s="434"/>
      <c r="AL52" s="434"/>
      <c r="AM52" s="434"/>
      <c r="AN52" s="434"/>
      <c r="AO52" s="434"/>
      <c r="AP52" s="434"/>
      <c r="AQ52" s="434"/>
      <c r="AR52" s="434"/>
      <c r="AS52" s="434"/>
      <c r="AT52" s="434"/>
      <c r="AU52" s="435"/>
    </row>
    <row r="53" spans="3:47">
      <c r="C53" s="436"/>
      <c r="D53" s="437"/>
      <c r="E53" s="437"/>
      <c r="F53" s="437"/>
      <c r="G53" s="437"/>
      <c r="H53" s="437"/>
      <c r="I53" s="437"/>
      <c r="J53" s="437"/>
      <c r="K53" s="437"/>
      <c r="L53" s="437"/>
      <c r="M53" s="437"/>
      <c r="N53" s="437"/>
      <c r="O53" s="437"/>
      <c r="P53" s="437"/>
      <c r="Q53" s="437"/>
      <c r="R53" s="438"/>
      <c r="S53" s="1"/>
      <c r="T53" s="1"/>
      <c r="U53" s="1"/>
      <c r="V53" s="1"/>
      <c r="W53" s="1"/>
      <c r="X53" s="1"/>
      <c r="Y53" s="1"/>
      <c r="Z53" s="1"/>
      <c r="AA53" s="1"/>
      <c r="AB53" s="1"/>
      <c r="AC53" s="436"/>
      <c r="AD53" s="437"/>
      <c r="AE53" s="437"/>
      <c r="AF53" s="437"/>
      <c r="AG53" s="437"/>
      <c r="AH53" s="437"/>
      <c r="AI53" s="437"/>
      <c r="AJ53" s="437"/>
      <c r="AK53" s="437"/>
      <c r="AL53" s="437"/>
      <c r="AM53" s="437"/>
      <c r="AN53" s="437"/>
      <c r="AO53" s="437"/>
      <c r="AP53" s="437"/>
      <c r="AQ53" s="437"/>
      <c r="AR53" s="437"/>
      <c r="AS53" s="437"/>
      <c r="AT53" s="437"/>
      <c r="AU53" s="438"/>
    </row>
  </sheetData>
  <mergeCells count="16">
    <mergeCell ref="C31:R32"/>
    <mergeCell ref="C38:R39"/>
    <mergeCell ref="C52:R53"/>
    <mergeCell ref="AC38:AU39"/>
    <mergeCell ref="AC31:AU32"/>
    <mergeCell ref="AC52:AU53"/>
    <mergeCell ref="C17:R18"/>
    <mergeCell ref="AC19:BH21"/>
    <mergeCell ref="C24:R25"/>
    <mergeCell ref="AC24:AU25"/>
    <mergeCell ref="AC17:AU18"/>
    <mergeCell ref="H4:M5"/>
    <mergeCell ref="C10:R11"/>
    <mergeCell ref="P4:AV5"/>
    <mergeCell ref="AC10:AU11"/>
    <mergeCell ref="AC12:BH14"/>
  </mergeCells>
  <phoneticPr fontId="2"/>
  <pageMargins left="0.7" right="0.7" top="0.75" bottom="0.75" header="0.3" footer="0.3"/>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7E965-5281-41EB-B067-07B31C35CB41}">
  <sheetPr>
    <tabColor rgb="FF00B050"/>
    <pageSetUpPr fitToPage="1"/>
  </sheetPr>
  <dimension ref="A1:CN65"/>
  <sheetViews>
    <sheetView workbookViewId="0">
      <selection activeCell="I8" sqref="I8:O9"/>
    </sheetView>
  </sheetViews>
  <sheetFormatPr defaultRowHeight="13.5"/>
  <cols>
    <col min="1" max="93" width="1.375" customWidth="1"/>
  </cols>
  <sheetData>
    <row r="1" spans="1:92">
      <c r="A1" s="450"/>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c r="BR1" s="450"/>
      <c r="BS1" s="450"/>
      <c r="BT1" s="450"/>
      <c r="BU1" s="450"/>
      <c r="BV1" s="450"/>
      <c r="BW1" s="450"/>
      <c r="BX1" s="450"/>
      <c r="BY1" s="5"/>
    </row>
    <row r="2" spans="1:92" ht="13.5" customHeight="1">
      <c r="A2" s="451" t="s">
        <v>49</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c r="BJ2" s="451"/>
      <c r="BK2" s="451"/>
      <c r="BL2" s="451"/>
      <c r="BM2" s="451"/>
      <c r="BN2" s="451"/>
      <c r="BO2" s="451"/>
      <c r="BP2" s="451"/>
      <c r="BQ2" s="451"/>
      <c r="BR2" s="451"/>
      <c r="BS2" s="451"/>
      <c r="BT2" s="451"/>
      <c r="BU2" s="451"/>
      <c r="BV2" s="451"/>
      <c r="BW2" s="451"/>
      <c r="BX2" s="451"/>
      <c r="BY2" s="5"/>
    </row>
    <row r="3" spans="1:92" ht="13.5" customHeight="1">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5"/>
      <c r="CG3" s="8"/>
      <c r="CH3" s="8"/>
      <c r="CI3" s="8"/>
      <c r="CJ3" s="8"/>
      <c r="CK3" s="8"/>
      <c r="CL3" s="8"/>
      <c r="CM3" s="8"/>
    </row>
    <row r="4" spans="1:92" s="8" customFormat="1" ht="13.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9"/>
    </row>
    <row r="5" spans="1:92" s="8" customFormat="1" ht="13.5" customHeight="1">
      <c r="A5" s="10"/>
      <c r="B5" s="10"/>
      <c r="C5" s="10"/>
      <c r="D5" s="489" t="s">
        <v>59</v>
      </c>
      <c r="E5" s="489"/>
      <c r="F5" s="489"/>
      <c r="G5" s="489"/>
      <c r="H5" s="489"/>
      <c r="I5" s="489"/>
      <c r="J5" s="489"/>
      <c r="K5" s="489"/>
      <c r="L5" s="489"/>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89"/>
      <c r="AO5" s="489"/>
      <c r="AP5" s="489"/>
      <c r="AQ5" s="489"/>
      <c r="AR5" s="489"/>
      <c r="AS5" s="489"/>
      <c r="AT5" s="489"/>
      <c r="AU5" s="489"/>
      <c r="AV5" s="489"/>
      <c r="AW5" s="489"/>
      <c r="AX5" s="489"/>
      <c r="AY5" s="489"/>
      <c r="AZ5" s="489"/>
      <c r="BA5" s="489"/>
      <c r="BB5" s="489"/>
      <c r="BC5" s="489"/>
      <c r="BD5" s="489"/>
      <c r="BE5" s="489"/>
      <c r="BF5" s="489"/>
      <c r="BG5" s="489"/>
      <c r="BH5" s="489"/>
      <c r="BI5" s="489"/>
      <c r="BJ5" s="489"/>
      <c r="BK5" s="489"/>
      <c r="BL5" s="489"/>
      <c r="BM5" s="489"/>
      <c r="BN5" s="489"/>
      <c r="BO5" s="489"/>
      <c r="BP5" s="489"/>
      <c r="BQ5" s="489"/>
      <c r="BR5" s="489"/>
      <c r="BS5" s="489"/>
      <c r="BT5" s="489"/>
      <c r="BU5" s="489"/>
      <c r="BV5" s="10"/>
      <c r="BW5" s="10"/>
      <c r="BX5" s="10"/>
      <c r="BY5" s="9"/>
    </row>
    <row r="6" spans="1:92" s="8" customFormat="1" ht="15.75" customHeight="1">
      <c r="A6" s="10"/>
      <c r="B6" s="10"/>
      <c r="C6" s="10"/>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89"/>
      <c r="AR6" s="489"/>
      <c r="AS6" s="489"/>
      <c r="AT6" s="489"/>
      <c r="AU6" s="489"/>
      <c r="AV6" s="489"/>
      <c r="AW6" s="489"/>
      <c r="AX6" s="489"/>
      <c r="AY6" s="489"/>
      <c r="AZ6" s="489"/>
      <c r="BA6" s="489"/>
      <c r="BB6" s="489"/>
      <c r="BC6" s="489"/>
      <c r="BD6" s="489"/>
      <c r="BE6" s="489"/>
      <c r="BF6" s="489"/>
      <c r="BG6" s="489"/>
      <c r="BH6" s="489"/>
      <c r="BI6" s="489"/>
      <c r="BJ6" s="489"/>
      <c r="BK6" s="489"/>
      <c r="BL6" s="489"/>
      <c r="BM6" s="489"/>
      <c r="BN6" s="489"/>
      <c r="BO6" s="489"/>
      <c r="BP6" s="489"/>
      <c r="BQ6" s="489"/>
      <c r="BR6" s="489"/>
      <c r="BS6" s="489"/>
      <c r="BT6" s="489"/>
      <c r="BU6" s="489"/>
      <c r="BV6" s="10"/>
      <c r="BW6" s="10"/>
      <c r="BX6" s="17"/>
      <c r="BY6" s="18"/>
      <c r="BZ6" s="12"/>
      <c r="CG6" s="12"/>
      <c r="CH6" s="12"/>
    </row>
    <row r="7" spans="1:92" s="8" customFormat="1" ht="13.5" customHeight="1">
      <c r="A7" s="10"/>
      <c r="B7" s="453" t="s">
        <v>64</v>
      </c>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4"/>
      <c r="BA7" s="454"/>
      <c r="BB7" s="454"/>
      <c r="BC7" s="454"/>
      <c r="BD7" s="454"/>
      <c r="BE7" s="454"/>
      <c r="BF7" s="454"/>
      <c r="BG7" s="454"/>
      <c r="BH7" s="454"/>
      <c r="BI7" s="454"/>
      <c r="BJ7" s="454"/>
      <c r="BK7" s="454"/>
      <c r="BL7" s="454"/>
      <c r="BM7" s="454"/>
      <c r="BN7" s="454"/>
      <c r="BO7" s="454"/>
      <c r="BP7" s="454"/>
      <c r="BQ7" s="454"/>
      <c r="BR7" s="454"/>
      <c r="BS7" s="454"/>
      <c r="BT7" s="454"/>
      <c r="BU7" s="454"/>
      <c r="BV7" s="454"/>
      <c r="BW7" s="454"/>
      <c r="BX7" s="16"/>
      <c r="BY7" s="15"/>
    </row>
    <row r="8" spans="1:92" s="8" customFormat="1" ht="17.25" customHeight="1">
      <c r="A8" s="10"/>
      <c r="B8" s="502" t="s">
        <v>60</v>
      </c>
      <c r="C8" s="503"/>
      <c r="D8" s="503"/>
      <c r="E8" s="503"/>
      <c r="F8" s="503"/>
      <c r="G8" s="503"/>
      <c r="H8" s="503"/>
      <c r="I8" s="499"/>
      <c r="J8" s="459"/>
      <c r="K8" s="459"/>
      <c r="L8" s="459"/>
      <c r="M8" s="459"/>
      <c r="N8" s="459"/>
      <c r="O8" s="460"/>
      <c r="P8" s="456" t="s">
        <v>38</v>
      </c>
      <c r="Q8" s="456"/>
      <c r="R8" s="456"/>
      <c r="S8" s="456"/>
      <c r="T8" s="456"/>
      <c r="U8" s="456"/>
      <c r="V8" s="459"/>
      <c r="W8" s="459"/>
      <c r="X8" s="459"/>
      <c r="Y8" s="459"/>
      <c r="Z8" s="459"/>
      <c r="AA8" s="459"/>
      <c r="AB8" s="459"/>
      <c r="AC8" s="459"/>
      <c r="AD8" s="459"/>
      <c r="AE8" s="459"/>
      <c r="AF8" s="459"/>
      <c r="AG8" s="460"/>
      <c r="AH8" s="504" t="s">
        <v>39</v>
      </c>
      <c r="AI8" s="503"/>
      <c r="AJ8" s="503"/>
      <c r="AK8" s="503"/>
      <c r="AL8" s="503"/>
      <c r="AM8" s="503"/>
      <c r="AN8" s="505"/>
      <c r="AO8" s="506"/>
      <c r="AP8" s="507"/>
      <c r="AQ8" s="507"/>
      <c r="AR8" s="507"/>
      <c r="AS8" s="507"/>
      <c r="AT8" s="507"/>
      <c r="AU8" s="507"/>
      <c r="AV8" s="507"/>
      <c r="AW8" s="507"/>
      <c r="AX8" s="507"/>
      <c r="AY8" s="507"/>
      <c r="AZ8" s="507"/>
      <c r="BA8" s="507"/>
      <c r="BB8" s="508"/>
      <c r="BC8" s="456" t="s">
        <v>58</v>
      </c>
      <c r="BD8" s="456"/>
      <c r="BE8" s="456"/>
      <c r="BF8" s="497"/>
      <c r="BG8" s="499"/>
      <c r="BH8" s="459"/>
      <c r="BI8" s="459"/>
      <c r="BJ8" s="459"/>
      <c r="BK8" s="459"/>
      <c r="BL8" s="459"/>
      <c r="BM8" s="459"/>
      <c r="BN8" s="459"/>
      <c r="BO8" s="459"/>
      <c r="BP8" s="459"/>
      <c r="BQ8" s="459"/>
      <c r="BR8" s="459"/>
      <c r="BS8" s="459"/>
      <c r="BT8" s="459"/>
      <c r="BU8" s="459"/>
      <c r="BV8" s="459"/>
      <c r="BW8" s="459"/>
      <c r="BX8" s="19"/>
    </row>
    <row r="9" spans="1:92" s="8" customFormat="1" ht="15.75" customHeight="1">
      <c r="A9" s="10"/>
      <c r="B9" s="457"/>
      <c r="C9" s="458"/>
      <c r="D9" s="458"/>
      <c r="E9" s="458"/>
      <c r="F9" s="458"/>
      <c r="G9" s="458"/>
      <c r="H9" s="458"/>
      <c r="I9" s="500"/>
      <c r="J9" s="461"/>
      <c r="K9" s="461"/>
      <c r="L9" s="461"/>
      <c r="M9" s="461"/>
      <c r="N9" s="461"/>
      <c r="O9" s="462"/>
      <c r="P9" s="458"/>
      <c r="Q9" s="458"/>
      <c r="R9" s="458"/>
      <c r="S9" s="458"/>
      <c r="T9" s="458"/>
      <c r="U9" s="458"/>
      <c r="V9" s="461"/>
      <c r="W9" s="461"/>
      <c r="X9" s="461"/>
      <c r="Y9" s="461"/>
      <c r="Z9" s="461"/>
      <c r="AA9" s="461"/>
      <c r="AB9" s="461"/>
      <c r="AC9" s="461"/>
      <c r="AD9" s="461"/>
      <c r="AE9" s="461"/>
      <c r="AF9" s="461"/>
      <c r="AG9" s="462"/>
      <c r="AH9" s="464"/>
      <c r="AI9" s="458"/>
      <c r="AJ9" s="458"/>
      <c r="AK9" s="458"/>
      <c r="AL9" s="458"/>
      <c r="AM9" s="458"/>
      <c r="AN9" s="498"/>
      <c r="AO9" s="509"/>
      <c r="AP9" s="510"/>
      <c r="AQ9" s="510"/>
      <c r="AR9" s="510"/>
      <c r="AS9" s="510"/>
      <c r="AT9" s="510"/>
      <c r="AU9" s="510"/>
      <c r="AV9" s="510"/>
      <c r="AW9" s="510"/>
      <c r="AX9" s="510"/>
      <c r="AY9" s="510"/>
      <c r="AZ9" s="510"/>
      <c r="BA9" s="510"/>
      <c r="BB9" s="511"/>
      <c r="BC9" s="458"/>
      <c r="BD9" s="458"/>
      <c r="BE9" s="458"/>
      <c r="BF9" s="498"/>
      <c r="BG9" s="500"/>
      <c r="BH9" s="461"/>
      <c r="BI9" s="461"/>
      <c r="BJ9" s="461"/>
      <c r="BK9" s="461"/>
      <c r="BL9" s="461"/>
      <c r="BM9" s="461"/>
      <c r="BN9" s="461"/>
      <c r="BO9" s="461"/>
      <c r="BP9" s="461"/>
      <c r="BQ9" s="461"/>
      <c r="BR9" s="461"/>
      <c r="BS9" s="461"/>
      <c r="BT9" s="461"/>
      <c r="BU9" s="461"/>
      <c r="BV9" s="461"/>
      <c r="BW9" s="501"/>
      <c r="BY9" s="12"/>
      <c r="BZ9" s="12"/>
    </row>
    <row r="10" spans="1:92" s="8" customFormat="1" ht="6" customHeight="1">
      <c r="A10" s="17"/>
      <c r="B10" s="14"/>
      <c r="C10" s="14"/>
      <c r="D10" s="14"/>
      <c r="E10" s="14"/>
      <c r="F10" s="14"/>
      <c r="G10" s="14"/>
      <c r="H10" s="14"/>
      <c r="I10" s="11"/>
      <c r="J10" s="11"/>
      <c r="K10" s="11"/>
      <c r="L10" s="11"/>
      <c r="M10" s="11"/>
      <c r="N10" s="11"/>
      <c r="O10" s="11"/>
      <c r="P10" s="14"/>
      <c r="Q10" s="14"/>
      <c r="R10" s="14"/>
      <c r="S10" s="14"/>
      <c r="T10" s="14"/>
      <c r="U10" s="14"/>
      <c r="V10" s="11"/>
      <c r="W10" s="11"/>
      <c r="X10" s="11"/>
      <c r="Y10" s="11"/>
      <c r="Z10" s="11"/>
      <c r="AA10" s="11"/>
      <c r="AB10" s="11"/>
      <c r="AC10" s="11"/>
      <c r="AD10" s="11"/>
      <c r="AE10" s="11"/>
      <c r="AF10" s="11"/>
      <c r="AG10" s="11"/>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1"/>
      <c r="BH10" s="11"/>
      <c r="BI10" s="11"/>
      <c r="BJ10" s="11"/>
      <c r="BK10" s="11"/>
      <c r="BL10" s="11"/>
      <c r="BM10" s="11"/>
      <c r="BN10" s="11"/>
      <c r="BO10" s="11"/>
      <c r="BP10" s="11"/>
      <c r="BQ10" s="11"/>
      <c r="BR10" s="11"/>
      <c r="BS10" s="11"/>
      <c r="BT10" s="11"/>
      <c r="BU10" s="11"/>
      <c r="BV10" s="11"/>
      <c r="BW10" s="11"/>
      <c r="BY10" s="12"/>
      <c r="BZ10" s="12"/>
    </row>
    <row r="11" spans="1:92" s="8" customFormat="1" ht="13.5" customHeight="1">
      <c r="A11" s="20"/>
      <c r="B11" s="453" t="s">
        <v>63</v>
      </c>
      <c r="C11" s="454"/>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4"/>
      <c r="AO11" s="454"/>
      <c r="AP11" s="454"/>
      <c r="AQ11" s="454"/>
      <c r="AR11" s="454"/>
      <c r="AS11" s="454"/>
      <c r="AT11" s="454"/>
      <c r="AU11" s="454"/>
      <c r="AV11" s="454"/>
      <c r="AW11" s="454"/>
      <c r="AX11" s="454"/>
      <c r="AY11" s="454"/>
      <c r="AZ11" s="454"/>
      <c r="BA11" s="454"/>
      <c r="BB11" s="454"/>
      <c r="BC11" s="454"/>
      <c r="BD11" s="454"/>
      <c r="BE11" s="454"/>
      <c r="BF11" s="454"/>
      <c r="BG11" s="454"/>
      <c r="BH11" s="454"/>
      <c r="BI11" s="454"/>
      <c r="BJ11" s="454"/>
      <c r="BK11" s="454"/>
      <c r="BL11" s="454"/>
      <c r="BM11" s="454"/>
      <c r="BN11" s="454"/>
      <c r="BO11" s="454"/>
      <c r="BP11" s="454"/>
      <c r="BQ11" s="454"/>
      <c r="BR11" s="454"/>
      <c r="BS11" s="454"/>
      <c r="BT11" s="454"/>
      <c r="BU11" s="454"/>
      <c r="BV11" s="454"/>
      <c r="BW11" s="496"/>
      <c r="BX11" s="15"/>
      <c r="BY11" s="15"/>
      <c r="BZ11" s="12"/>
      <c r="CN11" s="12"/>
    </row>
    <row r="12" spans="1:92" s="8" customFormat="1" ht="14.25" customHeight="1">
      <c r="A12" s="20"/>
      <c r="B12" s="455" t="s">
        <v>58</v>
      </c>
      <c r="C12" s="456"/>
      <c r="D12" s="456"/>
      <c r="E12" s="456"/>
      <c r="F12" s="459"/>
      <c r="G12" s="459"/>
      <c r="H12" s="459"/>
      <c r="I12" s="459"/>
      <c r="J12" s="459"/>
      <c r="K12" s="459"/>
      <c r="L12" s="459"/>
      <c r="M12" s="459"/>
      <c r="N12" s="459"/>
      <c r="O12" s="459"/>
      <c r="P12" s="459"/>
      <c r="Q12" s="459"/>
      <c r="R12" s="459"/>
      <c r="S12" s="459"/>
      <c r="T12" s="459"/>
      <c r="U12" s="459"/>
      <c r="V12" s="460"/>
      <c r="W12" s="463" t="s">
        <v>61</v>
      </c>
      <c r="X12" s="456"/>
      <c r="Y12" s="456"/>
      <c r="Z12" s="456"/>
      <c r="AA12" s="456"/>
      <c r="AB12" s="459"/>
      <c r="AC12" s="459"/>
      <c r="AD12" s="459"/>
      <c r="AE12" s="459"/>
      <c r="AF12" s="459"/>
      <c r="AG12" s="459"/>
      <c r="AH12" s="459"/>
      <c r="AI12" s="459"/>
      <c r="AJ12" s="459"/>
      <c r="AK12" s="459"/>
      <c r="AL12" s="459"/>
      <c r="AM12" s="459"/>
      <c r="AN12" s="459"/>
      <c r="AO12" s="459"/>
      <c r="AP12" s="460"/>
      <c r="AQ12" s="463" t="s">
        <v>62</v>
      </c>
      <c r="AR12" s="456"/>
      <c r="AS12" s="456"/>
      <c r="AT12" s="456"/>
      <c r="AU12" s="456"/>
      <c r="AV12" s="456"/>
      <c r="AW12" s="487" t="s">
        <v>5</v>
      </c>
      <c r="AX12" s="487"/>
      <c r="AY12" s="487"/>
      <c r="AZ12" s="487"/>
      <c r="BA12" s="487"/>
      <c r="BB12" s="487"/>
      <c r="BC12" s="459"/>
      <c r="BD12" s="459"/>
      <c r="BE12" s="459"/>
      <c r="BF12" s="459"/>
      <c r="BG12" s="487" t="s">
        <v>3</v>
      </c>
      <c r="BH12" s="487"/>
      <c r="BI12" s="487"/>
      <c r="BJ12" s="459"/>
      <c r="BK12" s="459"/>
      <c r="BL12" s="459"/>
      <c r="BM12" s="459"/>
      <c r="BN12" s="487" t="s">
        <v>8</v>
      </c>
      <c r="BO12" s="487"/>
      <c r="BP12" s="487"/>
      <c r="BQ12" s="459"/>
      <c r="BR12" s="459"/>
      <c r="BS12" s="459"/>
      <c r="BT12" s="459"/>
      <c r="BU12" s="487" t="s">
        <v>4</v>
      </c>
      <c r="BV12" s="487"/>
      <c r="BW12" s="494"/>
      <c r="BX12" s="12"/>
      <c r="BY12" s="12"/>
      <c r="BZ12" s="12"/>
    </row>
    <row r="13" spans="1:92" s="8" customFormat="1" ht="18" customHeight="1">
      <c r="A13" s="10"/>
      <c r="B13" s="457"/>
      <c r="C13" s="458"/>
      <c r="D13" s="458"/>
      <c r="E13" s="458"/>
      <c r="F13" s="461"/>
      <c r="G13" s="461"/>
      <c r="H13" s="461"/>
      <c r="I13" s="461"/>
      <c r="J13" s="461"/>
      <c r="K13" s="461"/>
      <c r="L13" s="461"/>
      <c r="M13" s="461"/>
      <c r="N13" s="461"/>
      <c r="O13" s="461"/>
      <c r="P13" s="461"/>
      <c r="Q13" s="461"/>
      <c r="R13" s="461"/>
      <c r="S13" s="461"/>
      <c r="T13" s="461"/>
      <c r="U13" s="461"/>
      <c r="V13" s="462"/>
      <c r="W13" s="464"/>
      <c r="X13" s="458"/>
      <c r="Y13" s="458"/>
      <c r="Z13" s="458"/>
      <c r="AA13" s="458"/>
      <c r="AB13" s="461"/>
      <c r="AC13" s="461"/>
      <c r="AD13" s="461"/>
      <c r="AE13" s="461"/>
      <c r="AF13" s="461"/>
      <c r="AG13" s="461"/>
      <c r="AH13" s="461"/>
      <c r="AI13" s="461"/>
      <c r="AJ13" s="461"/>
      <c r="AK13" s="461"/>
      <c r="AL13" s="461"/>
      <c r="AM13" s="461"/>
      <c r="AN13" s="461"/>
      <c r="AO13" s="461"/>
      <c r="AP13" s="462"/>
      <c r="AQ13" s="464"/>
      <c r="AR13" s="458"/>
      <c r="AS13" s="458"/>
      <c r="AT13" s="458"/>
      <c r="AU13" s="458"/>
      <c r="AV13" s="458"/>
      <c r="AW13" s="488"/>
      <c r="AX13" s="488"/>
      <c r="AY13" s="488"/>
      <c r="AZ13" s="488"/>
      <c r="BA13" s="488"/>
      <c r="BB13" s="488"/>
      <c r="BC13" s="461"/>
      <c r="BD13" s="461"/>
      <c r="BE13" s="461"/>
      <c r="BF13" s="461"/>
      <c r="BG13" s="488"/>
      <c r="BH13" s="488"/>
      <c r="BI13" s="488"/>
      <c r="BJ13" s="461"/>
      <c r="BK13" s="461"/>
      <c r="BL13" s="461"/>
      <c r="BM13" s="461"/>
      <c r="BN13" s="488"/>
      <c r="BO13" s="488"/>
      <c r="BP13" s="488"/>
      <c r="BQ13" s="461"/>
      <c r="BR13" s="461"/>
      <c r="BS13" s="461"/>
      <c r="BT13" s="461"/>
      <c r="BU13" s="488"/>
      <c r="BV13" s="488"/>
      <c r="BW13" s="495"/>
      <c r="BY13" s="12"/>
      <c r="BZ13" s="12"/>
    </row>
    <row r="14" spans="1:92" s="8" customFormat="1" ht="18.75" customHeight="1">
      <c r="A14" s="9"/>
      <c r="B14" s="9"/>
      <c r="C14" s="9"/>
      <c r="BX14" s="9"/>
      <c r="BY14" s="9"/>
    </row>
    <row r="15" spans="1:92" ht="18.75" customHeight="1">
      <c r="B15" s="7"/>
      <c r="C15" s="7"/>
    </row>
    <row r="16" spans="1:92" ht="18.75" customHeight="1">
      <c r="B16" s="448" t="s">
        <v>41</v>
      </c>
      <c r="C16" s="448"/>
      <c r="D16" s="448"/>
      <c r="E16" s="448"/>
      <c r="F16" s="448" t="s">
        <v>42</v>
      </c>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9" t="s">
        <v>48</v>
      </c>
      <c r="AP16" s="449"/>
      <c r="AQ16" s="449"/>
      <c r="AR16" s="449"/>
      <c r="AS16" s="449"/>
      <c r="AT16" s="449"/>
      <c r="AU16" s="449"/>
      <c r="AV16" s="449"/>
      <c r="AW16" s="449"/>
      <c r="AX16" s="449"/>
      <c r="AY16" s="449"/>
      <c r="AZ16" s="449"/>
      <c r="BA16" s="449"/>
      <c r="BB16" s="449"/>
      <c r="BC16" s="449"/>
      <c r="BD16" s="449"/>
      <c r="BE16" s="449"/>
      <c r="BF16" s="449"/>
      <c r="BG16" s="449"/>
      <c r="BH16" s="449"/>
      <c r="BI16" s="449"/>
      <c r="BJ16" s="449"/>
      <c r="BK16" s="449"/>
      <c r="BL16" s="449"/>
      <c r="BM16" s="449"/>
      <c r="BN16" s="449"/>
      <c r="BO16" s="449"/>
      <c r="BP16" s="449"/>
      <c r="BQ16" s="449"/>
      <c r="BR16" s="449"/>
      <c r="BS16" s="449"/>
      <c r="BT16" s="449"/>
      <c r="BU16" s="449"/>
      <c r="BV16" s="449"/>
      <c r="BW16" s="449"/>
    </row>
    <row r="17" spans="2:75">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9"/>
      <c r="AP17" s="449"/>
      <c r="AQ17" s="449"/>
      <c r="AR17" s="449"/>
      <c r="AS17" s="449"/>
      <c r="AT17" s="449"/>
      <c r="AU17" s="449"/>
      <c r="AV17" s="449"/>
      <c r="AW17" s="449"/>
      <c r="AX17" s="449"/>
      <c r="AY17" s="449"/>
      <c r="AZ17" s="449"/>
      <c r="BA17" s="449"/>
      <c r="BB17" s="449"/>
      <c r="BC17" s="449"/>
      <c r="BD17" s="449"/>
      <c r="BE17" s="449"/>
      <c r="BF17" s="449"/>
      <c r="BG17" s="449"/>
      <c r="BH17" s="449"/>
      <c r="BI17" s="449"/>
      <c r="BJ17" s="449"/>
      <c r="BK17" s="449"/>
      <c r="BL17" s="449"/>
      <c r="BM17" s="449"/>
      <c r="BN17" s="449"/>
      <c r="BO17" s="449"/>
      <c r="BP17" s="449"/>
      <c r="BQ17" s="449"/>
      <c r="BR17" s="449"/>
      <c r="BS17" s="449"/>
      <c r="BT17" s="449"/>
      <c r="BU17" s="449"/>
      <c r="BV17" s="449"/>
      <c r="BW17" s="449"/>
    </row>
    <row r="18" spans="2:75" ht="24.95" customHeight="1">
      <c r="B18" s="449" t="s">
        <v>44</v>
      </c>
      <c r="C18" s="449"/>
      <c r="D18" s="449"/>
      <c r="E18" s="449"/>
      <c r="F18" s="452" t="s">
        <v>45</v>
      </c>
      <c r="G18" s="452"/>
      <c r="H18" s="452"/>
      <c r="I18" s="452"/>
      <c r="J18" s="452"/>
      <c r="K18" s="452"/>
      <c r="L18" s="452"/>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t="s">
        <v>43</v>
      </c>
      <c r="AP18" s="452"/>
      <c r="AQ18" s="452"/>
      <c r="AR18" s="452"/>
      <c r="AS18" s="452"/>
      <c r="AT18" s="452"/>
      <c r="AU18" s="452"/>
      <c r="AV18" s="452"/>
      <c r="AW18" s="452"/>
      <c r="AX18" s="452"/>
      <c r="AY18" s="452"/>
      <c r="AZ18" s="452"/>
      <c r="BA18" s="452"/>
      <c r="BB18" s="452"/>
      <c r="BC18" s="452"/>
      <c r="BD18" s="452"/>
      <c r="BE18" s="452"/>
      <c r="BF18" s="452"/>
      <c r="BG18" s="452"/>
      <c r="BH18" s="452"/>
      <c r="BI18" s="452"/>
      <c r="BJ18" s="452"/>
      <c r="BK18" s="452"/>
      <c r="BL18" s="452"/>
      <c r="BM18" s="452"/>
      <c r="BN18" s="452"/>
      <c r="BO18" s="452"/>
      <c r="BP18" s="452"/>
      <c r="BQ18" s="452"/>
      <c r="BR18" s="452"/>
      <c r="BS18" s="452"/>
      <c r="BT18" s="452"/>
      <c r="BU18" s="452"/>
      <c r="BV18" s="452"/>
      <c r="BW18" s="452"/>
    </row>
    <row r="19" spans="2:75" ht="24.95" customHeight="1">
      <c r="B19" s="449"/>
      <c r="C19" s="449"/>
      <c r="D19" s="449"/>
      <c r="E19" s="449"/>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2"/>
      <c r="BW19" s="452"/>
    </row>
    <row r="20" spans="2:75" ht="24.95" customHeight="1">
      <c r="B20" s="449"/>
      <c r="C20" s="449"/>
      <c r="D20" s="449"/>
      <c r="E20" s="449"/>
      <c r="F20" s="452"/>
      <c r="G20" s="452"/>
      <c r="H20" s="452"/>
      <c r="I20" s="452"/>
      <c r="J20" s="452"/>
      <c r="K20" s="452"/>
      <c r="L20" s="452"/>
      <c r="M20" s="452"/>
      <c r="N20" s="452"/>
      <c r="O20" s="452"/>
      <c r="P20" s="452"/>
      <c r="Q20" s="452"/>
      <c r="R20" s="452"/>
      <c r="S20" s="452"/>
      <c r="T20" s="452"/>
      <c r="U20" s="452"/>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452"/>
      <c r="AX20" s="452"/>
      <c r="AY20" s="452"/>
      <c r="AZ20" s="452"/>
      <c r="BA20" s="452"/>
      <c r="BB20" s="452"/>
      <c r="BC20" s="452"/>
      <c r="BD20" s="452"/>
      <c r="BE20" s="452"/>
      <c r="BF20" s="452"/>
      <c r="BG20" s="452"/>
      <c r="BH20" s="452"/>
      <c r="BI20" s="452"/>
      <c r="BJ20" s="452"/>
      <c r="BK20" s="452"/>
      <c r="BL20" s="452"/>
      <c r="BM20" s="452"/>
      <c r="BN20" s="452"/>
      <c r="BO20" s="452"/>
      <c r="BP20" s="452"/>
      <c r="BQ20" s="452"/>
      <c r="BR20" s="452"/>
      <c r="BS20" s="452"/>
      <c r="BT20" s="452"/>
      <c r="BU20" s="452"/>
      <c r="BV20" s="452"/>
      <c r="BW20" s="452"/>
    </row>
    <row r="21" spans="2:75" ht="24" customHeight="1">
      <c r="B21" s="449" t="s">
        <v>44</v>
      </c>
      <c r="C21" s="449"/>
      <c r="D21" s="449"/>
      <c r="E21" s="449"/>
      <c r="F21" s="452" t="s">
        <v>89</v>
      </c>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6"/>
      <c r="AO21" s="477" t="s">
        <v>43</v>
      </c>
      <c r="AP21" s="478"/>
      <c r="AQ21" s="478"/>
      <c r="AR21" s="478"/>
      <c r="AS21" s="478"/>
      <c r="AT21" s="478"/>
      <c r="AU21" s="478"/>
      <c r="AV21" s="478"/>
      <c r="AW21" s="478"/>
      <c r="AX21" s="478"/>
      <c r="AY21" s="478"/>
      <c r="AZ21" s="478"/>
      <c r="BA21" s="478"/>
      <c r="BB21" s="478"/>
      <c r="BC21" s="478"/>
      <c r="BD21" s="478"/>
      <c r="BE21" s="478"/>
      <c r="BF21" s="478"/>
      <c r="BG21" s="478"/>
      <c r="BH21" s="478"/>
      <c r="BI21" s="478"/>
      <c r="BJ21" s="478"/>
      <c r="BK21" s="478"/>
      <c r="BL21" s="478"/>
      <c r="BM21" s="478"/>
      <c r="BN21" s="478"/>
      <c r="BO21" s="478"/>
      <c r="BP21" s="478"/>
      <c r="BQ21" s="478"/>
      <c r="BR21" s="478"/>
      <c r="BS21" s="478"/>
      <c r="BT21" s="478"/>
      <c r="BU21" s="478"/>
      <c r="BV21" s="478"/>
      <c r="BW21" s="479"/>
    </row>
    <row r="22" spans="2:75" ht="21" customHeight="1">
      <c r="B22" s="449"/>
      <c r="C22" s="449"/>
      <c r="D22" s="449"/>
      <c r="E22" s="449"/>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6"/>
      <c r="AO22" s="480"/>
      <c r="AP22" s="470"/>
      <c r="AQ22" s="470"/>
      <c r="AR22" s="470"/>
      <c r="AS22" s="470"/>
      <c r="AT22" s="470"/>
      <c r="AU22" s="470"/>
      <c r="AV22" s="470"/>
      <c r="AW22" s="470"/>
      <c r="AX22" s="470"/>
      <c r="AY22" s="470"/>
      <c r="AZ22" s="470"/>
      <c r="BA22" s="470"/>
      <c r="BB22" s="470"/>
      <c r="BC22" s="470"/>
      <c r="BD22" s="470"/>
      <c r="BE22" s="470"/>
      <c r="BF22" s="470"/>
      <c r="BG22" s="470"/>
      <c r="BH22" s="470"/>
      <c r="BI22" s="470"/>
      <c r="BJ22" s="470"/>
      <c r="BK22" s="470"/>
      <c r="BL22" s="470"/>
      <c r="BM22" s="470"/>
      <c r="BN22" s="470"/>
      <c r="BO22" s="470"/>
      <c r="BP22" s="470"/>
      <c r="BQ22" s="470"/>
      <c r="BR22" s="470"/>
      <c r="BS22" s="470"/>
      <c r="BT22" s="470"/>
      <c r="BU22" s="470"/>
      <c r="BV22" s="470"/>
      <c r="BW22" s="481"/>
    </row>
    <row r="23" spans="2:75" ht="7.5" customHeight="1">
      <c r="B23" s="449"/>
      <c r="C23" s="449"/>
      <c r="D23" s="449"/>
      <c r="E23" s="449"/>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6"/>
      <c r="AO23" s="480"/>
      <c r="AP23" s="470"/>
      <c r="AQ23" s="470"/>
      <c r="AR23" s="470"/>
      <c r="AS23" s="470"/>
      <c r="AT23" s="470"/>
      <c r="AU23" s="470"/>
      <c r="AV23" s="470"/>
      <c r="AW23" s="470"/>
      <c r="AX23" s="470"/>
      <c r="AY23" s="470"/>
      <c r="AZ23" s="470"/>
      <c r="BA23" s="470"/>
      <c r="BB23" s="470"/>
      <c r="BC23" s="470"/>
      <c r="BD23" s="470"/>
      <c r="BE23" s="470"/>
      <c r="BF23" s="470"/>
      <c r="BG23" s="470"/>
      <c r="BH23" s="470"/>
      <c r="BI23" s="470"/>
      <c r="BJ23" s="470"/>
      <c r="BK23" s="470"/>
      <c r="BL23" s="470"/>
      <c r="BM23" s="470"/>
      <c r="BN23" s="470"/>
      <c r="BO23" s="470"/>
      <c r="BP23" s="470"/>
      <c r="BQ23" s="470"/>
      <c r="BR23" s="470"/>
      <c r="BS23" s="470"/>
      <c r="BT23" s="470"/>
      <c r="BU23" s="470"/>
      <c r="BV23" s="470"/>
      <c r="BW23" s="481"/>
    </row>
    <row r="24" spans="2:75" ht="17.25" customHeight="1">
      <c r="B24" s="449"/>
      <c r="C24" s="449"/>
      <c r="D24" s="449"/>
      <c r="E24" s="449"/>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65"/>
      <c r="AH24" s="465"/>
      <c r="AI24" s="465"/>
      <c r="AJ24" s="465"/>
      <c r="AK24" s="465"/>
      <c r="AL24" s="465"/>
      <c r="AM24" s="465"/>
      <c r="AN24" s="466"/>
      <c r="AO24" s="471"/>
      <c r="AP24" s="472"/>
      <c r="AQ24" s="470" t="s">
        <v>50</v>
      </c>
      <c r="AR24" s="470"/>
      <c r="AS24" s="470"/>
      <c r="AT24" s="470"/>
      <c r="AU24" s="470"/>
      <c r="AV24" s="470"/>
      <c r="AW24" s="470"/>
      <c r="AX24" s="470"/>
      <c r="AY24" s="470"/>
      <c r="AZ24" s="470"/>
      <c r="BA24" s="470"/>
      <c r="BB24" s="470"/>
      <c r="BC24" s="470"/>
      <c r="BD24" s="470"/>
      <c r="BE24" s="470"/>
      <c r="BF24" s="470"/>
      <c r="BG24" s="470"/>
      <c r="BH24" s="470"/>
      <c r="BI24" s="473" t="s">
        <v>35</v>
      </c>
      <c r="BJ24" s="473"/>
      <c r="BK24" s="473"/>
      <c r="BL24" s="13"/>
      <c r="BM24" s="13"/>
      <c r="BN24" s="472" t="s">
        <v>3</v>
      </c>
      <c r="BO24" s="472"/>
      <c r="BP24" s="13"/>
      <c r="BQ24" s="13"/>
      <c r="BR24" s="472" t="s">
        <v>8</v>
      </c>
      <c r="BS24" s="472"/>
      <c r="BT24" s="13"/>
      <c r="BU24" s="13"/>
      <c r="BV24" s="472" t="s">
        <v>4</v>
      </c>
      <c r="BW24" s="476"/>
    </row>
    <row r="25" spans="2:75" s="8" customFormat="1" ht="8.25" customHeight="1">
      <c r="B25" s="449"/>
      <c r="C25" s="449"/>
      <c r="D25" s="449"/>
      <c r="E25" s="449"/>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5"/>
      <c r="AI25" s="465"/>
      <c r="AJ25" s="465"/>
      <c r="AK25" s="465"/>
      <c r="AL25" s="465"/>
      <c r="AM25" s="465"/>
      <c r="AN25" s="466"/>
      <c r="AO25" s="471"/>
      <c r="AP25" s="472"/>
      <c r="AQ25" s="475"/>
      <c r="AR25" s="475"/>
      <c r="AS25" s="475"/>
      <c r="AT25" s="475"/>
      <c r="AU25" s="475"/>
      <c r="AV25" s="475"/>
      <c r="AW25" s="475"/>
      <c r="AX25" s="475"/>
      <c r="AY25" s="475"/>
      <c r="AZ25" s="475"/>
      <c r="BA25" s="475"/>
      <c r="BB25" s="475"/>
      <c r="BC25" s="475"/>
      <c r="BD25" s="475"/>
      <c r="BE25" s="475"/>
      <c r="BF25" s="475"/>
      <c r="BG25" s="475"/>
      <c r="BH25" s="475"/>
      <c r="BI25" s="473"/>
      <c r="BJ25" s="473"/>
      <c r="BK25" s="473"/>
      <c r="BL25" s="473"/>
      <c r="BM25" s="473"/>
      <c r="BN25" s="473"/>
      <c r="BO25" s="473"/>
      <c r="BP25" s="473"/>
      <c r="BQ25" s="473"/>
      <c r="BR25" s="473"/>
      <c r="BS25" s="473"/>
      <c r="BT25" s="473"/>
      <c r="BU25" s="473"/>
      <c r="BV25" s="473"/>
      <c r="BW25" s="474"/>
    </row>
    <row r="26" spans="2:75" s="8" customFormat="1" ht="7.5" customHeight="1">
      <c r="B26" s="449"/>
      <c r="C26" s="449"/>
      <c r="D26" s="449"/>
      <c r="E26" s="449"/>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5"/>
      <c r="AM26" s="465"/>
      <c r="AN26" s="466"/>
      <c r="AO26" s="471"/>
      <c r="AP26" s="472"/>
      <c r="AQ26" s="470" t="s">
        <v>51</v>
      </c>
      <c r="AR26" s="470"/>
      <c r="AS26" s="470"/>
      <c r="AT26" s="470"/>
      <c r="AU26" s="470"/>
      <c r="AV26" s="470"/>
      <c r="AW26" s="470"/>
      <c r="AX26" s="470"/>
      <c r="AY26" s="470"/>
      <c r="AZ26" s="470"/>
      <c r="BA26" s="470"/>
      <c r="BB26" s="470"/>
      <c r="BC26" s="470"/>
      <c r="BD26" s="470"/>
      <c r="BE26" s="470"/>
      <c r="BF26" s="470"/>
      <c r="BG26" s="470"/>
      <c r="BH26" s="470"/>
      <c r="BI26" s="473"/>
      <c r="BJ26" s="473"/>
      <c r="BK26" s="473"/>
      <c r="BL26" s="473"/>
      <c r="BM26" s="473"/>
      <c r="BN26" s="473"/>
      <c r="BO26" s="473"/>
      <c r="BP26" s="473"/>
      <c r="BQ26" s="473"/>
      <c r="BR26" s="473"/>
      <c r="BS26" s="473"/>
      <c r="BT26" s="473"/>
      <c r="BU26" s="473"/>
      <c r="BV26" s="473"/>
      <c r="BW26" s="474"/>
    </row>
    <row r="27" spans="2:75" s="8" customFormat="1" ht="22.5" customHeight="1">
      <c r="B27" s="449"/>
      <c r="C27" s="449"/>
      <c r="D27" s="449"/>
      <c r="E27" s="449"/>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6"/>
      <c r="AO27" s="471"/>
      <c r="AP27" s="472"/>
      <c r="AQ27" s="470"/>
      <c r="AR27" s="470"/>
      <c r="AS27" s="470"/>
      <c r="AT27" s="470"/>
      <c r="AU27" s="470"/>
      <c r="AV27" s="470"/>
      <c r="AW27" s="470"/>
      <c r="AX27" s="470"/>
      <c r="AY27" s="470"/>
      <c r="AZ27" s="470"/>
      <c r="BA27" s="470"/>
      <c r="BB27" s="470"/>
      <c r="BC27" s="470"/>
      <c r="BD27" s="470"/>
      <c r="BE27" s="470"/>
      <c r="BF27" s="470"/>
      <c r="BG27" s="470"/>
      <c r="BH27" s="470"/>
      <c r="BI27" s="473" t="s">
        <v>35</v>
      </c>
      <c r="BJ27" s="473"/>
      <c r="BK27" s="473"/>
      <c r="BL27" s="13"/>
      <c r="BM27" s="13"/>
      <c r="BN27" s="472" t="s">
        <v>3</v>
      </c>
      <c r="BO27" s="472"/>
      <c r="BP27" s="13"/>
      <c r="BQ27" s="13"/>
      <c r="BR27" s="472" t="s">
        <v>8</v>
      </c>
      <c r="BS27" s="472"/>
      <c r="BT27" s="13"/>
      <c r="BU27" s="13"/>
      <c r="BV27" s="472" t="s">
        <v>4</v>
      </c>
      <c r="BW27" s="476"/>
    </row>
    <row r="28" spans="2:75" ht="7.5" customHeight="1">
      <c r="B28" s="449"/>
      <c r="C28" s="449"/>
      <c r="D28" s="449"/>
      <c r="E28" s="449"/>
      <c r="F28" s="465"/>
      <c r="G28" s="465"/>
      <c r="H28" s="465"/>
      <c r="I28" s="465"/>
      <c r="J28" s="465"/>
      <c r="K28" s="465"/>
      <c r="L28" s="465"/>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6"/>
      <c r="AO28" s="467"/>
      <c r="AP28" s="468"/>
      <c r="AQ28" s="468"/>
      <c r="AR28" s="468"/>
      <c r="AS28" s="468"/>
      <c r="AT28" s="468"/>
      <c r="AU28" s="468"/>
      <c r="AV28" s="468"/>
      <c r="AW28" s="468"/>
      <c r="AX28" s="468"/>
      <c r="AY28" s="468"/>
      <c r="AZ28" s="468"/>
      <c r="BA28" s="468"/>
      <c r="BB28" s="468"/>
      <c r="BC28" s="468"/>
      <c r="BD28" s="468"/>
      <c r="BE28" s="468"/>
      <c r="BF28" s="468"/>
      <c r="BG28" s="468"/>
      <c r="BH28" s="468"/>
      <c r="BI28" s="468"/>
      <c r="BJ28" s="468"/>
      <c r="BK28" s="468"/>
      <c r="BL28" s="468"/>
      <c r="BM28" s="468"/>
      <c r="BN28" s="468"/>
      <c r="BO28" s="468"/>
      <c r="BP28" s="468"/>
      <c r="BQ28" s="468"/>
      <c r="BR28" s="468"/>
      <c r="BS28" s="468"/>
      <c r="BT28" s="468"/>
      <c r="BU28" s="468"/>
      <c r="BV28" s="468"/>
      <c r="BW28" s="469"/>
    </row>
    <row r="29" spans="2:75" ht="24.95" customHeight="1">
      <c r="B29" s="449" t="s">
        <v>44</v>
      </c>
      <c r="C29" s="449"/>
      <c r="D29" s="449"/>
      <c r="E29" s="449"/>
      <c r="F29" s="452" t="s">
        <v>46</v>
      </c>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85" t="s">
        <v>52</v>
      </c>
      <c r="AP29" s="486"/>
      <c r="AQ29" s="486"/>
      <c r="AR29" s="486"/>
      <c r="AS29" s="486"/>
      <c r="AT29" s="486"/>
      <c r="AU29" s="486"/>
      <c r="AV29" s="486"/>
      <c r="AW29" s="486"/>
      <c r="AX29" s="486"/>
      <c r="AY29" s="486"/>
      <c r="AZ29" s="486"/>
      <c r="BA29" s="486"/>
      <c r="BB29" s="486"/>
      <c r="BC29" s="486"/>
      <c r="BD29" s="486"/>
      <c r="BE29" s="486"/>
      <c r="BF29" s="486"/>
      <c r="BG29" s="486"/>
      <c r="BH29" s="486"/>
      <c r="BI29" s="486"/>
      <c r="BJ29" s="486"/>
      <c r="BK29" s="486"/>
      <c r="BL29" s="486"/>
      <c r="BM29" s="486"/>
      <c r="BN29" s="486"/>
      <c r="BO29" s="486"/>
      <c r="BP29" s="486"/>
      <c r="BQ29" s="486"/>
      <c r="BR29" s="486"/>
      <c r="BS29" s="486"/>
      <c r="BT29" s="486"/>
      <c r="BU29" s="486"/>
      <c r="BV29" s="486"/>
      <c r="BW29" s="486"/>
    </row>
    <row r="30" spans="2:75" ht="24.95" customHeight="1">
      <c r="B30" s="449"/>
      <c r="C30" s="449"/>
      <c r="D30" s="449"/>
      <c r="E30" s="449"/>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65"/>
      <c r="AQ30" s="465"/>
      <c r="AR30" s="465"/>
      <c r="AS30" s="465"/>
      <c r="AT30" s="465"/>
      <c r="AU30" s="465"/>
      <c r="AV30" s="465"/>
      <c r="AW30" s="465"/>
      <c r="AX30" s="465"/>
      <c r="AY30" s="465"/>
      <c r="AZ30" s="465"/>
      <c r="BA30" s="465"/>
      <c r="BB30" s="465"/>
      <c r="BC30" s="465"/>
      <c r="BD30" s="465"/>
      <c r="BE30" s="465"/>
      <c r="BF30" s="465"/>
      <c r="BG30" s="465"/>
      <c r="BH30" s="465"/>
      <c r="BI30" s="465"/>
      <c r="BJ30" s="465"/>
      <c r="BK30" s="465"/>
      <c r="BL30" s="465"/>
      <c r="BM30" s="465"/>
      <c r="BN30" s="465"/>
      <c r="BO30" s="465"/>
      <c r="BP30" s="465"/>
      <c r="BQ30" s="465"/>
      <c r="BR30" s="465"/>
      <c r="BS30" s="465"/>
      <c r="BT30" s="465"/>
      <c r="BU30" s="465"/>
      <c r="BV30" s="465"/>
      <c r="BW30" s="465"/>
    </row>
    <row r="31" spans="2:75" ht="24.95" customHeight="1">
      <c r="B31" s="449"/>
      <c r="C31" s="449"/>
      <c r="D31" s="449"/>
      <c r="E31" s="449"/>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65"/>
      <c r="AP31" s="465"/>
      <c r="AQ31" s="465"/>
      <c r="AR31" s="465"/>
      <c r="AS31" s="465"/>
      <c r="AT31" s="465"/>
      <c r="AU31" s="465"/>
      <c r="AV31" s="465"/>
      <c r="AW31" s="465"/>
      <c r="AX31" s="465"/>
      <c r="AY31" s="465"/>
      <c r="AZ31" s="465"/>
      <c r="BA31" s="465"/>
      <c r="BB31" s="465"/>
      <c r="BC31" s="465"/>
      <c r="BD31" s="465"/>
      <c r="BE31" s="465"/>
      <c r="BF31" s="465"/>
      <c r="BG31" s="465"/>
      <c r="BH31" s="465"/>
      <c r="BI31" s="465"/>
      <c r="BJ31" s="465"/>
      <c r="BK31" s="465"/>
      <c r="BL31" s="465"/>
      <c r="BM31" s="465"/>
      <c r="BN31" s="465"/>
      <c r="BO31" s="465"/>
      <c r="BP31" s="465"/>
      <c r="BQ31" s="465"/>
      <c r="BR31" s="465"/>
      <c r="BS31" s="465"/>
      <c r="BT31" s="465"/>
      <c r="BU31" s="465"/>
      <c r="BV31" s="465"/>
      <c r="BW31" s="465"/>
    </row>
    <row r="32" spans="2:75" ht="24.95" customHeight="1">
      <c r="B32" s="449" t="s">
        <v>44</v>
      </c>
      <c r="C32" s="449"/>
      <c r="D32" s="449"/>
      <c r="E32" s="449"/>
      <c r="F32" s="452" t="s">
        <v>90</v>
      </c>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c r="AF32" s="452"/>
      <c r="AG32" s="452"/>
      <c r="AH32" s="452"/>
      <c r="AI32" s="452"/>
      <c r="AJ32" s="452"/>
      <c r="AK32" s="452"/>
      <c r="AL32" s="452"/>
      <c r="AM32" s="452"/>
      <c r="AN32" s="452"/>
      <c r="AO32" s="452" t="s">
        <v>47</v>
      </c>
      <c r="AP32" s="465"/>
      <c r="AQ32" s="465"/>
      <c r="AR32" s="465"/>
      <c r="AS32" s="465"/>
      <c r="AT32" s="465"/>
      <c r="AU32" s="465"/>
      <c r="AV32" s="465"/>
      <c r="AW32" s="465"/>
      <c r="AX32" s="465"/>
      <c r="AY32" s="465"/>
      <c r="AZ32" s="465"/>
      <c r="BA32" s="465"/>
      <c r="BB32" s="465"/>
      <c r="BC32" s="465"/>
      <c r="BD32" s="465"/>
      <c r="BE32" s="465"/>
      <c r="BF32" s="465"/>
      <c r="BG32" s="465"/>
      <c r="BH32" s="465"/>
      <c r="BI32" s="465"/>
      <c r="BJ32" s="465"/>
      <c r="BK32" s="465"/>
      <c r="BL32" s="465"/>
      <c r="BM32" s="465"/>
      <c r="BN32" s="465"/>
      <c r="BO32" s="465"/>
      <c r="BP32" s="465"/>
      <c r="BQ32" s="465"/>
      <c r="BR32" s="465"/>
      <c r="BS32" s="465"/>
      <c r="BT32" s="465"/>
      <c r="BU32" s="465"/>
      <c r="BV32" s="465"/>
      <c r="BW32" s="465"/>
    </row>
    <row r="33" spans="2:91" ht="24.95" customHeight="1">
      <c r="B33" s="449"/>
      <c r="C33" s="449"/>
      <c r="D33" s="449"/>
      <c r="E33" s="449"/>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465"/>
      <c r="BO33" s="465"/>
      <c r="BP33" s="465"/>
      <c r="BQ33" s="465"/>
      <c r="BR33" s="465"/>
      <c r="BS33" s="465"/>
      <c r="BT33" s="465"/>
      <c r="BU33" s="465"/>
      <c r="BV33" s="465"/>
      <c r="BW33" s="465"/>
    </row>
    <row r="34" spans="2:91" ht="24.95" customHeight="1">
      <c r="B34" s="449"/>
      <c r="C34" s="449"/>
      <c r="D34" s="449"/>
      <c r="E34" s="449"/>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c r="AN34" s="452"/>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465"/>
      <c r="BO34" s="465"/>
      <c r="BP34" s="465"/>
      <c r="BQ34" s="465"/>
      <c r="BR34" s="465"/>
      <c r="BS34" s="465"/>
      <c r="BT34" s="465"/>
      <c r="BU34" s="465"/>
      <c r="BV34" s="465"/>
      <c r="BW34" s="465"/>
    </row>
    <row r="35" spans="2:91" ht="24.95" customHeight="1">
      <c r="B35" s="449" t="s">
        <v>44</v>
      </c>
      <c r="C35" s="449"/>
      <c r="D35" s="449"/>
      <c r="E35" s="449"/>
      <c r="F35" s="452" t="s">
        <v>91</v>
      </c>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c r="AN35" s="452"/>
      <c r="AO35" s="452" t="s">
        <v>56</v>
      </c>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c r="BM35" s="465"/>
      <c r="BN35" s="465"/>
      <c r="BO35" s="465"/>
      <c r="BP35" s="465"/>
      <c r="BQ35" s="465"/>
      <c r="BR35" s="465"/>
      <c r="BS35" s="465"/>
      <c r="BT35" s="465"/>
      <c r="BU35" s="465"/>
      <c r="BV35" s="465"/>
      <c r="BW35" s="465"/>
    </row>
    <row r="36" spans="2:91" ht="24.95" customHeight="1">
      <c r="B36" s="449"/>
      <c r="C36" s="449"/>
      <c r="D36" s="449"/>
      <c r="E36" s="449"/>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452"/>
      <c r="AK36" s="452"/>
      <c r="AL36" s="452"/>
      <c r="AM36" s="452"/>
      <c r="AN36" s="452"/>
      <c r="AO36" s="452"/>
      <c r="AP36" s="465"/>
      <c r="AQ36" s="465"/>
      <c r="AR36" s="465"/>
      <c r="AS36" s="465"/>
      <c r="AT36" s="465"/>
      <c r="AU36" s="465"/>
      <c r="AV36" s="465"/>
      <c r="AW36" s="465"/>
      <c r="AX36" s="465"/>
      <c r="AY36" s="465"/>
      <c r="AZ36" s="465"/>
      <c r="BA36" s="465"/>
      <c r="BB36" s="465"/>
      <c r="BC36" s="465"/>
      <c r="BD36" s="465"/>
      <c r="BE36" s="465"/>
      <c r="BF36" s="465"/>
      <c r="BG36" s="465"/>
      <c r="BH36" s="465"/>
      <c r="BI36" s="465"/>
      <c r="BJ36" s="465"/>
      <c r="BK36" s="465"/>
      <c r="BL36" s="465"/>
      <c r="BM36" s="465"/>
      <c r="BN36" s="465"/>
      <c r="BO36" s="465"/>
      <c r="BP36" s="465"/>
      <c r="BQ36" s="465"/>
      <c r="BR36" s="465"/>
      <c r="BS36" s="465"/>
      <c r="BT36" s="465"/>
      <c r="BU36" s="465"/>
      <c r="BV36" s="465"/>
      <c r="BW36" s="465"/>
    </row>
    <row r="37" spans="2:91" ht="24.95" customHeight="1">
      <c r="B37" s="449"/>
      <c r="C37" s="449"/>
      <c r="D37" s="449"/>
      <c r="E37" s="449"/>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row>
    <row r="38" spans="2:91" s="8" customFormat="1" ht="15.75" customHeight="1">
      <c r="B38" s="490" t="s">
        <v>54</v>
      </c>
      <c r="C38" s="491"/>
      <c r="D38" s="491"/>
      <c r="E38" s="491"/>
      <c r="F38" s="491"/>
      <c r="G38" s="491"/>
      <c r="H38" s="491"/>
      <c r="I38" s="491"/>
      <c r="J38" s="491"/>
      <c r="K38" s="491"/>
      <c r="L38" s="491"/>
      <c r="M38" s="491"/>
      <c r="N38" s="491"/>
      <c r="O38" s="491"/>
      <c r="P38" s="491"/>
      <c r="Q38" s="491"/>
      <c r="R38" s="491"/>
      <c r="S38" s="491"/>
      <c r="T38" s="491"/>
      <c r="U38" s="491"/>
      <c r="V38" s="491"/>
      <c r="W38" s="491"/>
      <c r="X38" s="491"/>
      <c r="Y38" s="491"/>
      <c r="Z38" s="491"/>
      <c r="AA38" s="491"/>
      <c r="AB38" s="491"/>
      <c r="AC38" s="491"/>
      <c r="AD38" s="491"/>
      <c r="AE38" s="491"/>
      <c r="AF38" s="491"/>
      <c r="AG38" s="491"/>
      <c r="AH38" s="491"/>
      <c r="AI38" s="491"/>
      <c r="AJ38" s="491"/>
      <c r="AK38" s="491"/>
      <c r="AL38" s="491"/>
      <c r="AM38" s="491"/>
      <c r="AN38" s="491"/>
      <c r="AO38" s="491"/>
      <c r="AP38" s="491"/>
      <c r="AQ38" s="491"/>
      <c r="AR38" s="491"/>
      <c r="AS38" s="491"/>
      <c r="AT38" s="491"/>
      <c r="AU38" s="491"/>
      <c r="AV38" s="491"/>
      <c r="AW38" s="491"/>
      <c r="AX38" s="491"/>
      <c r="AY38" s="491"/>
      <c r="AZ38" s="491"/>
      <c r="BA38" s="491"/>
      <c r="BB38" s="491"/>
      <c r="BC38" s="491"/>
      <c r="BD38" s="491"/>
      <c r="BE38" s="491"/>
      <c r="BF38" s="491"/>
      <c r="BG38" s="491"/>
      <c r="BH38" s="491"/>
      <c r="BI38" s="491"/>
      <c r="BJ38" s="491"/>
      <c r="BK38" s="491"/>
      <c r="BL38" s="491"/>
      <c r="BM38" s="491"/>
      <c r="BN38" s="491"/>
      <c r="BO38" s="491"/>
      <c r="BP38" s="491"/>
      <c r="BQ38" s="491"/>
      <c r="BR38" s="491"/>
      <c r="BS38" s="491"/>
      <c r="BT38" s="491"/>
      <c r="BU38" s="491"/>
      <c r="BV38" s="491"/>
      <c r="BW38" s="492"/>
    </row>
    <row r="39" spans="2:91" ht="21" customHeight="1">
      <c r="B39" s="477" t="s">
        <v>55</v>
      </c>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9"/>
      <c r="AO39" s="452" t="s">
        <v>104</v>
      </c>
      <c r="AP39" s="465"/>
      <c r="AQ39" s="465"/>
      <c r="AR39" s="465"/>
      <c r="AS39" s="465"/>
      <c r="AT39" s="465"/>
      <c r="AU39" s="465"/>
      <c r="AV39" s="465"/>
      <c r="AW39" s="465"/>
      <c r="AX39" s="465"/>
      <c r="AY39" s="465"/>
      <c r="AZ39" s="465"/>
      <c r="BA39" s="465"/>
      <c r="BB39" s="465"/>
      <c r="BC39" s="465"/>
      <c r="BD39" s="465"/>
      <c r="BE39" s="465"/>
      <c r="BF39" s="465"/>
      <c r="BG39" s="465"/>
      <c r="BH39" s="465"/>
      <c r="BI39" s="465"/>
      <c r="BJ39" s="465"/>
      <c r="BK39" s="465"/>
      <c r="BL39" s="465"/>
      <c r="BM39" s="465"/>
      <c r="BN39" s="465"/>
      <c r="BO39" s="465"/>
      <c r="BP39" s="465"/>
      <c r="BQ39" s="465"/>
      <c r="BR39" s="465"/>
      <c r="BS39" s="465"/>
      <c r="BT39" s="465"/>
      <c r="BU39" s="465"/>
      <c r="BV39" s="465"/>
      <c r="BW39" s="465"/>
    </row>
    <row r="40" spans="2:91" ht="26.25" customHeight="1">
      <c r="B40" s="48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81"/>
      <c r="AO40" s="452"/>
      <c r="AP40" s="465"/>
      <c r="AQ40" s="465"/>
      <c r="AR40" s="465"/>
      <c r="AS40" s="465"/>
      <c r="AT40" s="465"/>
      <c r="AU40" s="465"/>
      <c r="AV40" s="465"/>
      <c r="AW40" s="465"/>
      <c r="AX40" s="465"/>
      <c r="AY40" s="465"/>
      <c r="AZ40" s="465"/>
      <c r="BA40" s="465"/>
      <c r="BB40" s="465"/>
      <c r="BC40" s="465"/>
      <c r="BD40" s="465"/>
      <c r="BE40" s="465"/>
      <c r="BF40" s="465"/>
      <c r="BG40" s="465"/>
      <c r="BH40" s="465"/>
      <c r="BI40" s="465"/>
      <c r="BJ40" s="465"/>
      <c r="BK40" s="465"/>
      <c r="BL40" s="465"/>
      <c r="BM40" s="465"/>
      <c r="BN40" s="465"/>
      <c r="BO40" s="465"/>
      <c r="BP40" s="465"/>
      <c r="BQ40" s="465"/>
      <c r="BR40" s="465"/>
      <c r="BS40" s="465"/>
      <c r="BT40" s="465"/>
      <c r="BU40" s="465"/>
      <c r="BV40" s="465"/>
      <c r="BW40" s="465"/>
    </row>
    <row r="41" spans="2:91" ht="18.75" customHeight="1">
      <c r="B41" s="482"/>
      <c r="C41" s="483"/>
      <c r="D41" s="483"/>
      <c r="E41" s="483"/>
      <c r="F41" s="483"/>
      <c r="G41" s="483"/>
      <c r="H41" s="483"/>
      <c r="I41" s="483"/>
      <c r="J41" s="483"/>
      <c r="K41" s="483"/>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4"/>
      <c r="AO41" s="465"/>
      <c r="AP41" s="465"/>
      <c r="AQ41" s="465"/>
      <c r="AR41" s="465"/>
      <c r="AS41" s="465"/>
      <c r="AT41" s="465"/>
      <c r="AU41" s="465"/>
      <c r="AV41" s="465"/>
      <c r="AW41" s="465"/>
      <c r="AX41" s="465"/>
      <c r="AY41" s="465"/>
      <c r="AZ41" s="465"/>
      <c r="BA41" s="465"/>
      <c r="BB41" s="465"/>
      <c r="BC41" s="465"/>
      <c r="BD41" s="465"/>
      <c r="BE41" s="465"/>
      <c r="BF41" s="465"/>
      <c r="BG41" s="465"/>
      <c r="BH41" s="465"/>
      <c r="BI41" s="465"/>
      <c r="BJ41" s="465"/>
      <c r="BK41" s="465"/>
      <c r="BL41" s="465"/>
      <c r="BM41" s="465"/>
      <c r="BN41" s="465"/>
      <c r="BO41" s="465"/>
      <c r="BP41" s="465"/>
      <c r="BQ41" s="465"/>
      <c r="BR41" s="465"/>
      <c r="BS41" s="465"/>
      <c r="BT41" s="465"/>
      <c r="BU41" s="465"/>
      <c r="BV41" s="465"/>
      <c r="BW41" s="465"/>
    </row>
    <row r="42" spans="2:91" ht="21" customHeight="1">
      <c r="B42" s="477" t="s">
        <v>53</v>
      </c>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9"/>
      <c r="AO42" s="452" t="s">
        <v>105</v>
      </c>
      <c r="AP42" s="465"/>
      <c r="AQ42" s="465"/>
      <c r="AR42" s="465"/>
      <c r="AS42" s="465"/>
      <c r="AT42" s="465"/>
      <c r="AU42" s="465"/>
      <c r="AV42" s="465"/>
      <c r="AW42" s="465"/>
      <c r="AX42" s="465"/>
      <c r="AY42" s="465"/>
      <c r="AZ42" s="465"/>
      <c r="BA42" s="465"/>
      <c r="BB42" s="465"/>
      <c r="BC42" s="465"/>
      <c r="BD42" s="465"/>
      <c r="BE42" s="465"/>
      <c r="BF42" s="465"/>
      <c r="BG42" s="465"/>
      <c r="BH42" s="465"/>
      <c r="BI42" s="465"/>
      <c r="BJ42" s="465"/>
      <c r="BK42" s="465"/>
      <c r="BL42" s="465"/>
      <c r="BM42" s="465"/>
      <c r="BN42" s="465"/>
      <c r="BO42" s="465"/>
      <c r="BP42" s="465"/>
      <c r="BQ42" s="465"/>
      <c r="BR42" s="465"/>
      <c r="BS42" s="465"/>
      <c r="BT42" s="465"/>
      <c r="BU42" s="465"/>
      <c r="BV42" s="465"/>
      <c r="BW42" s="465"/>
    </row>
    <row r="43" spans="2:91" ht="20.25" customHeight="1">
      <c r="B43" s="480"/>
      <c r="C43" s="47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L43" s="470"/>
      <c r="AM43" s="470"/>
      <c r="AN43" s="481"/>
      <c r="AO43" s="452"/>
      <c r="AP43" s="465"/>
      <c r="AQ43" s="465"/>
      <c r="AR43" s="465"/>
      <c r="AS43" s="465"/>
      <c r="AT43" s="465"/>
      <c r="AU43" s="465"/>
      <c r="AV43" s="465"/>
      <c r="AW43" s="465"/>
      <c r="AX43" s="465"/>
      <c r="AY43" s="465"/>
      <c r="AZ43" s="465"/>
      <c r="BA43" s="465"/>
      <c r="BB43" s="465"/>
      <c r="BC43" s="465"/>
      <c r="BD43" s="465"/>
      <c r="BE43" s="465"/>
      <c r="BF43" s="465"/>
      <c r="BG43" s="465"/>
      <c r="BH43" s="465"/>
      <c r="BI43" s="465"/>
      <c r="BJ43" s="465"/>
      <c r="BK43" s="465"/>
      <c r="BL43" s="465"/>
      <c r="BM43" s="465"/>
      <c r="BN43" s="465"/>
      <c r="BO43" s="465"/>
      <c r="BP43" s="465"/>
      <c r="BQ43" s="465"/>
      <c r="BR43" s="465"/>
      <c r="BS43" s="465"/>
      <c r="BT43" s="465"/>
      <c r="BU43" s="465"/>
      <c r="BV43" s="465"/>
      <c r="BW43" s="465"/>
      <c r="CC43" s="8"/>
      <c r="CD43" s="8"/>
      <c r="CE43" s="8"/>
      <c r="CF43" s="8"/>
      <c r="CG43" s="8"/>
      <c r="CH43" s="8"/>
      <c r="CI43" s="8"/>
      <c r="CJ43" s="8"/>
      <c r="CK43" s="8"/>
      <c r="CL43" s="8"/>
      <c r="CM43" s="8"/>
    </row>
    <row r="44" spans="2:91" ht="18.75" customHeight="1">
      <c r="B44" s="482"/>
      <c r="C44" s="483"/>
      <c r="D44" s="483"/>
      <c r="E44" s="483"/>
      <c r="F44" s="483"/>
      <c r="G44" s="483"/>
      <c r="H44" s="483"/>
      <c r="I44" s="483"/>
      <c r="J44" s="483"/>
      <c r="K44" s="483"/>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4"/>
      <c r="AO44" s="465"/>
      <c r="AP44" s="465"/>
      <c r="AQ44" s="465"/>
      <c r="AR44" s="465"/>
      <c r="AS44" s="465"/>
      <c r="AT44" s="465"/>
      <c r="AU44" s="465"/>
      <c r="AV44" s="465"/>
      <c r="AW44" s="465"/>
      <c r="AX44" s="465"/>
      <c r="AY44" s="465"/>
      <c r="AZ44" s="465"/>
      <c r="BA44" s="465"/>
      <c r="BB44" s="465"/>
      <c r="BC44" s="465"/>
      <c r="BD44" s="465"/>
      <c r="BE44" s="465"/>
      <c r="BF44" s="465"/>
      <c r="BG44" s="465"/>
      <c r="BH44" s="465"/>
      <c r="BI44" s="465"/>
      <c r="BJ44" s="465"/>
      <c r="BK44" s="465"/>
      <c r="BL44" s="465"/>
      <c r="BM44" s="465"/>
      <c r="BN44" s="465"/>
      <c r="BO44" s="465"/>
      <c r="BP44" s="465"/>
      <c r="BQ44" s="465"/>
      <c r="BR44" s="465"/>
      <c r="BS44" s="465"/>
      <c r="BT44" s="465"/>
      <c r="BU44" s="465"/>
      <c r="BV44" s="465"/>
      <c r="BW44" s="465"/>
      <c r="CC44" s="8"/>
      <c r="CD44" s="8"/>
      <c r="CE44" s="8"/>
      <c r="CF44" s="8"/>
      <c r="CG44" s="8"/>
      <c r="CH44" s="8"/>
      <c r="CI44" s="8"/>
      <c r="CJ44" s="8"/>
      <c r="CK44" s="8"/>
      <c r="CL44" s="8"/>
      <c r="CM44" s="8"/>
    </row>
    <row r="45" spans="2:91">
      <c r="CC45" s="8"/>
      <c r="CD45" s="8"/>
      <c r="CE45" s="8"/>
      <c r="CF45" s="8"/>
      <c r="CG45" s="8"/>
      <c r="CH45" s="8"/>
      <c r="CI45" s="8"/>
      <c r="CJ45" s="8"/>
      <c r="CK45" s="8"/>
      <c r="CL45" s="8"/>
      <c r="CM45" s="8"/>
    </row>
    <row r="46" spans="2:91">
      <c r="CC46" s="8"/>
      <c r="CD46" s="8"/>
      <c r="CE46" s="8"/>
      <c r="CF46" s="8"/>
      <c r="CG46" s="8"/>
      <c r="CH46" s="8"/>
      <c r="CI46" s="8"/>
      <c r="CJ46" s="8"/>
      <c r="CK46" s="8"/>
      <c r="CL46" s="8"/>
      <c r="CM46" s="8"/>
    </row>
    <row r="47" spans="2:91" ht="22.5" customHeight="1">
      <c r="D47" s="475" t="s">
        <v>35</v>
      </c>
      <c r="E47" s="475"/>
      <c r="F47" s="475"/>
      <c r="G47" s="475"/>
      <c r="H47" s="493"/>
      <c r="I47" s="493"/>
      <c r="J47" s="475" t="s">
        <v>3</v>
      </c>
      <c r="K47" s="475"/>
      <c r="L47" s="493"/>
      <c r="M47" s="493"/>
      <c r="N47" s="475" t="s">
        <v>8</v>
      </c>
      <c r="O47" s="475"/>
      <c r="P47" s="493"/>
      <c r="Q47" s="493"/>
      <c r="R47" s="475" t="s">
        <v>4</v>
      </c>
      <c r="S47" s="475"/>
      <c r="CC47" s="8"/>
      <c r="CD47" s="8"/>
      <c r="CE47" s="8"/>
      <c r="CF47" s="8"/>
      <c r="CG47" s="8"/>
      <c r="CH47" s="8"/>
      <c r="CI47" s="8"/>
      <c r="CJ47" s="8"/>
      <c r="CK47" s="8"/>
      <c r="CL47" s="8"/>
      <c r="CM47" s="8"/>
    </row>
    <row r="48" spans="2:91">
      <c r="CC48" s="8"/>
      <c r="CD48" s="8"/>
      <c r="CE48" s="8"/>
      <c r="CF48" s="8"/>
      <c r="CG48" s="8"/>
      <c r="CH48" s="8"/>
      <c r="CI48" s="8"/>
      <c r="CJ48" s="8"/>
      <c r="CK48" s="8"/>
      <c r="CL48" s="8"/>
      <c r="CM48" s="8"/>
    </row>
    <row r="49" spans="3:91">
      <c r="F49" s="475" t="s">
        <v>57</v>
      </c>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CC49" s="8"/>
      <c r="CD49" s="8"/>
      <c r="CE49" s="8"/>
      <c r="CF49" s="8"/>
      <c r="CG49" s="8"/>
      <c r="CH49" s="8"/>
      <c r="CI49" s="8"/>
      <c r="CJ49" s="8"/>
      <c r="CK49" s="8"/>
      <c r="CL49" s="8"/>
      <c r="CM49" s="8"/>
    </row>
    <row r="50" spans="3:91" ht="7.5" customHeight="1">
      <c r="CC50" s="8"/>
      <c r="CD50" s="8"/>
      <c r="CE50" s="8"/>
      <c r="CF50" s="8"/>
      <c r="CG50" s="8"/>
      <c r="CH50" s="8"/>
      <c r="CI50" s="8"/>
      <c r="CJ50" s="8"/>
      <c r="CK50" s="8"/>
      <c r="CL50" s="8"/>
      <c r="CM50" s="8"/>
    </row>
    <row r="51" spans="3:91" ht="22.5" customHeight="1">
      <c r="AP51" s="475" t="s">
        <v>58</v>
      </c>
      <c r="AQ51" s="475"/>
      <c r="AR51" s="475"/>
      <c r="AS51" s="475"/>
      <c r="AT51" s="475"/>
      <c r="AY51" s="461"/>
      <c r="AZ51" s="461"/>
      <c r="BA51" s="461"/>
      <c r="BB51" s="461"/>
      <c r="BC51" s="461"/>
      <c r="BD51" s="461"/>
      <c r="BE51" s="461"/>
      <c r="BF51" s="461"/>
      <c r="BG51" s="461"/>
      <c r="BH51" s="461"/>
      <c r="BI51" s="461"/>
      <c r="BJ51" s="461"/>
      <c r="BK51" s="461"/>
      <c r="BL51" s="461"/>
      <c r="BM51" s="461"/>
      <c r="BN51" s="461"/>
      <c r="BO51" s="461"/>
      <c r="BP51" s="461"/>
      <c r="BQ51" s="461"/>
      <c r="BR51" s="461"/>
      <c r="BS51" s="461"/>
      <c r="CC51" s="8"/>
      <c r="CD51" s="8"/>
      <c r="CE51" s="8"/>
      <c r="CF51" s="8"/>
      <c r="CG51" s="8"/>
      <c r="CH51" s="8"/>
      <c r="CI51" s="8"/>
      <c r="CJ51" s="8"/>
      <c r="CK51" s="8"/>
      <c r="CL51" s="8"/>
      <c r="CM51" s="8"/>
    </row>
    <row r="52" spans="3:91">
      <c r="CC52" s="8"/>
      <c r="CD52" s="8"/>
      <c r="CE52" s="8"/>
      <c r="CF52" s="8"/>
      <c r="CG52" s="8"/>
      <c r="CH52" s="8"/>
      <c r="CI52" s="8"/>
      <c r="CJ52" s="8"/>
      <c r="CK52" s="8"/>
      <c r="CL52" s="8"/>
      <c r="CM52" s="8"/>
    </row>
    <row r="53" spans="3:91">
      <c r="CC53" s="8"/>
      <c r="CD53" s="8"/>
      <c r="CE53" s="8"/>
      <c r="CF53" s="8"/>
      <c r="CG53" s="8"/>
      <c r="CH53" s="8"/>
      <c r="CI53" s="8"/>
      <c r="CJ53" s="8"/>
      <c r="CK53" s="8"/>
      <c r="CL53" s="8"/>
      <c r="CM53" s="8"/>
    </row>
    <row r="54" spans="3:91">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C54" s="8"/>
      <c r="CD54" s="8"/>
      <c r="CE54" s="8"/>
      <c r="CF54" s="8"/>
      <c r="CG54" s="8"/>
      <c r="CH54" s="8"/>
      <c r="CI54" s="8"/>
      <c r="CJ54" s="8"/>
      <c r="CK54" s="8"/>
      <c r="CL54" s="8"/>
      <c r="CM54" s="8"/>
    </row>
    <row r="55" spans="3:91">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C55" s="8"/>
      <c r="CD55" s="8"/>
      <c r="CE55" s="8"/>
      <c r="CF55" s="8"/>
      <c r="CG55" s="8"/>
      <c r="CH55" s="8"/>
      <c r="CI55" s="8"/>
      <c r="CJ55" s="8"/>
      <c r="CK55" s="8"/>
      <c r="CL55" s="8"/>
      <c r="CM55" s="8"/>
    </row>
    <row r="56" spans="3:91">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C56" s="8"/>
      <c r="CD56" s="8"/>
      <c r="CE56" s="8"/>
      <c r="CF56" s="8"/>
      <c r="CG56" s="8"/>
      <c r="CH56" s="8"/>
      <c r="CI56" s="8"/>
      <c r="CJ56" s="8"/>
      <c r="CK56" s="8"/>
      <c r="CL56" s="8"/>
      <c r="CM56" s="8"/>
    </row>
    <row r="57" spans="3:91">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C57" s="8"/>
      <c r="CD57" s="8"/>
      <c r="CE57" s="8"/>
      <c r="CF57" s="8"/>
      <c r="CG57" s="8"/>
      <c r="CH57" s="8"/>
      <c r="CI57" s="8"/>
      <c r="CJ57" s="8"/>
      <c r="CK57" s="8"/>
      <c r="CL57" s="8"/>
      <c r="CM57" s="8"/>
    </row>
    <row r="58" spans="3:91">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C58" s="8"/>
      <c r="CD58" s="8"/>
      <c r="CE58" s="8"/>
      <c r="CF58" s="8"/>
      <c r="CG58" s="8"/>
      <c r="CH58" s="8"/>
      <c r="CI58" s="8"/>
      <c r="CJ58" s="8"/>
      <c r="CK58" s="8"/>
      <c r="CL58" s="8"/>
      <c r="CM58" s="8"/>
    </row>
    <row r="59" spans="3:91">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C59" s="8"/>
      <c r="CD59" s="8"/>
      <c r="CE59" s="8"/>
      <c r="CF59" s="8"/>
      <c r="CG59" s="8"/>
      <c r="CH59" s="8"/>
      <c r="CI59" s="8"/>
      <c r="CJ59" s="8"/>
      <c r="CK59" s="8"/>
      <c r="CL59" s="8"/>
      <c r="CM59" s="8"/>
    </row>
    <row r="60" spans="3:91">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C60" s="8"/>
      <c r="CD60" s="8"/>
      <c r="CE60" s="8"/>
      <c r="CF60" s="8"/>
      <c r="CG60" s="8"/>
      <c r="CH60" s="8"/>
      <c r="CI60" s="8"/>
      <c r="CJ60" s="8"/>
      <c r="CK60" s="8"/>
      <c r="CL60" s="8"/>
      <c r="CM60" s="8"/>
    </row>
    <row r="61" spans="3:91">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C61" s="8"/>
      <c r="CD61" s="8"/>
      <c r="CE61" s="8"/>
      <c r="CF61" s="8"/>
      <c r="CG61" s="8"/>
      <c r="CH61" s="8"/>
      <c r="CI61" s="8"/>
      <c r="CJ61" s="8"/>
      <c r="CK61" s="8"/>
      <c r="CL61" s="8"/>
      <c r="CM61" s="8"/>
    </row>
    <row r="62" spans="3:9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C62" s="8"/>
      <c r="CD62" s="8"/>
      <c r="CE62" s="8"/>
      <c r="CF62" s="8"/>
      <c r="CG62" s="8"/>
      <c r="CH62" s="8"/>
      <c r="CI62" s="8"/>
      <c r="CJ62" s="8"/>
      <c r="CK62" s="8"/>
      <c r="CL62" s="8"/>
      <c r="CM62" s="8"/>
    </row>
    <row r="63" spans="3:91">
      <c r="CC63" s="8"/>
      <c r="CD63" s="8"/>
      <c r="CE63" s="8"/>
      <c r="CF63" s="8"/>
      <c r="CG63" s="8"/>
      <c r="CH63" s="8"/>
      <c r="CI63" s="8"/>
      <c r="CJ63" s="8"/>
      <c r="CK63" s="8"/>
      <c r="CL63" s="8"/>
      <c r="CM63" s="8"/>
    </row>
    <row r="64" spans="3:91">
      <c r="CC64" s="8"/>
      <c r="CD64" s="8"/>
      <c r="CE64" s="8"/>
      <c r="CF64" s="8"/>
      <c r="CG64" s="8"/>
      <c r="CH64" s="8"/>
      <c r="CI64" s="8"/>
      <c r="CJ64" s="8"/>
      <c r="CK64" s="8"/>
      <c r="CL64" s="8"/>
      <c r="CM64" s="8"/>
    </row>
    <row r="65" spans="81:91">
      <c r="CC65" s="8"/>
      <c r="CD65" s="8"/>
      <c r="CE65" s="8"/>
      <c r="CF65" s="8"/>
      <c r="CG65" s="8"/>
      <c r="CH65" s="8"/>
      <c r="CI65" s="8"/>
      <c r="CJ65" s="8"/>
      <c r="CK65" s="8"/>
      <c r="CL65" s="8"/>
      <c r="CM65" s="8"/>
    </row>
  </sheetData>
  <mergeCells count="75">
    <mergeCell ref="BQ12:BT13"/>
    <mergeCell ref="BU12:BW13"/>
    <mergeCell ref="AQ12:AV13"/>
    <mergeCell ref="B11:BW11"/>
    <mergeCell ref="BC8:BF9"/>
    <mergeCell ref="BG8:BW9"/>
    <mergeCell ref="V8:AG9"/>
    <mergeCell ref="B8:H9"/>
    <mergeCell ref="I8:O9"/>
    <mergeCell ref="P8:U9"/>
    <mergeCell ref="AH8:AN9"/>
    <mergeCell ref="AO8:BB9"/>
    <mergeCell ref="AW12:BB13"/>
    <mergeCell ref="BC12:BF13"/>
    <mergeCell ref="BG12:BI13"/>
    <mergeCell ref="BJ12:BM13"/>
    <mergeCell ref="BN12:BP13"/>
    <mergeCell ref="AP51:AT51"/>
    <mergeCell ref="AY51:BS51"/>
    <mergeCell ref="D5:BU6"/>
    <mergeCell ref="B42:AN44"/>
    <mergeCell ref="AO42:BW44"/>
    <mergeCell ref="B38:BW38"/>
    <mergeCell ref="AO21:BW23"/>
    <mergeCell ref="D47:G47"/>
    <mergeCell ref="J47:K47"/>
    <mergeCell ref="N47:O47"/>
    <mergeCell ref="R47:S47"/>
    <mergeCell ref="P47:Q47"/>
    <mergeCell ref="L47:M47"/>
    <mergeCell ref="H47:I47"/>
    <mergeCell ref="AO39:BW41"/>
    <mergeCell ref="AO29:BW31"/>
    <mergeCell ref="AO32:BW34"/>
    <mergeCell ref="AO35:BW37"/>
    <mergeCell ref="F32:AN34"/>
    <mergeCell ref="F35:AN37"/>
    <mergeCell ref="B39:AN41"/>
    <mergeCell ref="F49:AD49"/>
    <mergeCell ref="F29:AN31"/>
    <mergeCell ref="B29:E31"/>
    <mergeCell ref="B32:E34"/>
    <mergeCell ref="B35:E37"/>
    <mergeCell ref="B21:E28"/>
    <mergeCell ref="F21:AN28"/>
    <mergeCell ref="AO28:BW28"/>
    <mergeCell ref="AQ26:BH27"/>
    <mergeCell ref="AQ24:BH24"/>
    <mergeCell ref="AO24:AP27"/>
    <mergeCell ref="BI25:BW26"/>
    <mergeCell ref="AQ25:BH25"/>
    <mergeCell ref="BV24:BW24"/>
    <mergeCell ref="BR27:BS27"/>
    <mergeCell ref="BN27:BO27"/>
    <mergeCell ref="BI27:BK27"/>
    <mergeCell ref="BI24:BK24"/>
    <mergeCell ref="BN24:BO24"/>
    <mergeCell ref="BR24:BS24"/>
    <mergeCell ref="BV27:BW27"/>
    <mergeCell ref="B16:E17"/>
    <mergeCell ref="F16:AN17"/>
    <mergeCell ref="AO16:BW17"/>
    <mergeCell ref="B18:E20"/>
    <mergeCell ref="A1:U1"/>
    <mergeCell ref="BD1:BX1"/>
    <mergeCell ref="A2:BX3"/>
    <mergeCell ref="V1:AL1"/>
    <mergeCell ref="AM1:BC1"/>
    <mergeCell ref="F18:AN20"/>
    <mergeCell ref="AO18:BW20"/>
    <mergeCell ref="B7:BW7"/>
    <mergeCell ref="B12:E13"/>
    <mergeCell ref="F12:V13"/>
    <mergeCell ref="W12:AA13"/>
    <mergeCell ref="AB12:AP13"/>
  </mergeCells>
  <phoneticPr fontId="2"/>
  <dataValidations count="1">
    <dataValidation type="list" allowBlank="1" showInputMessage="1" showErrorMessage="1" sqref="AW12:BB13" xr:uid="{EC5489FC-ECD6-4F37-ADF9-7036CB932C04}">
      <formula1>"昭和,平成"</formula1>
    </dataValidation>
  </dataValidations>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27FF7-92DD-4BD3-AB18-27551AA90605}">
  <sheetPr>
    <tabColor rgb="FF00B0F0"/>
    <pageSetUpPr fitToPage="1"/>
  </sheetPr>
  <dimension ref="A1:CE57"/>
  <sheetViews>
    <sheetView workbookViewId="0">
      <selection activeCell="AD6" sqref="AD6:AR6"/>
    </sheetView>
  </sheetViews>
  <sheetFormatPr defaultRowHeight="13.5"/>
  <cols>
    <col min="1" max="81" width="1.375" style="8" customWidth="1"/>
    <col min="82" max="82" width="9" style="8"/>
    <col min="83" max="84" width="0" style="8" hidden="1" customWidth="1"/>
    <col min="85" max="16384" width="9" style="8"/>
  </cols>
  <sheetData>
    <row r="1" spans="1:83">
      <c r="A1" s="450"/>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c r="BR1" s="450"/>
      <c r="BS1" s="450"/>
      <c r="BT1" s="450"/>
      <c r="BU1" s="450"/>
      <c r="BV1" s="450"/>
      <c r="BW1" s="450"/>
      <c r="BX1" s="450"/>
    </row>
    <row r="2" spans="1:83">
      <c r="A2" s="451" t="s">
        <v>103</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c r="BJ2" s="451"/>
      <c r="BK2" s="451"/>
      <c r="BL2" s="451"/>
      <c r="BM2" s="451"/>
      <c r="BN2" s="451"/>
      <c r="BO2" s="451"/>
      <c r="BP2" s="451"/>
      <c r="BQ2" s="451"/>
      <c r="BR2" s="451"/>
      <c r="BS2" s="451"/>
      <c r="BT2" s="451"/>
      <c r="BU2" s="451"/>
      <c r="BV2" s="451"/>
      <c r="BW2" s="451"/>
      <c r="BX2" s="451"/>
    </row>
    <row r="3" spans="1:83">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row>
    <row r="4" spans="1:83" ht="18" customHeight="1">
      <c r="A4" s="475"/>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row>
    <row r="5" spans="1:83" ht="12"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row>
    <row r="6" spans="1:83" ht="21.95" customHeight="1">
      <c r="F6" s="475" t="s">
        <v>65</v>
      </c>
      <c r="G6" s="475"/>
      <c r="H6" s="7" t="s">
        <v>66</v>
      </c>
      <c r="I6" s="493"/>
      <c r="J6" s="493"/>
      <c r="K6" s="493"/>
      <c r="L6" s="493"/>
      <c r="M6" s="493"/>
      <c r="N6" s="493"/>
      <c r="O6" s="493"/>
      <c r="P6" s="493"/>
      <c r="Q6" s="493"/>
      <c r="R6" s="493"/>
      <c r="S6" s="493"/>
      <c r="T6" s="493"/>
      <c r="U6" s="493"/>
      <c r="V6" s="493"/>
      <c r="W6" s="493"/>
      <c r="X6" s="475" t="s">
        <v>67</v>
      </c>
      <c r="Y6" s="475"/>
      <c r="Z6" s="475"/>
      <c r="AA6" s="475"/>
      <c r="AB6" s="475"/>
      <c r="AC6" s="475"/>
      <c r="AD6" s="493"/>
      <c r="AE6" s="493"/>
      <c r="AF6" s="493"/>
      <c r="AG6" s="493"/>
      <c r="AH6" s="493"/>
      <c r="AI6" s="493"/>
      <c r="AJ6" s="493"/>
      <c r="AK6" s="493"/>
      <c r="AL6" s="493"/>
      <c r="AM6" s="493"/>
      <c r="AN6" s="493"/>
      <c r="AO6" s="493"/>
      <c r="AP6" s="493"/>
      <c r="AQ6" s="493"/>
      <c r="AR6" s="493"/>
      <c r="AS6" s="475" t="s">
        <v>68</v>
      </c>
      <c r="AT6" s="475"/>
      <c r="AU6" s="475"/>
      <c r="AV6" s="475"/>
      <c r="AW6" s="475"/>
      <c r="AX6" s="475"/>
      <c r="AY6" s="475"/>
      <c r="AZ6" s="475"/>
      <c r="BA6" s="475"/>
      <c r="BB6" s="475"/>
      <c r="BC6" s="475"/>
      <c r="BD6" s="475"/>
      <c r="BE6" s="516"/>
      <c r="BF6" s="516"/>
      <c r="BG6" s="515" t="s">
        <v>69</v>
      </c>
      <c r="BH6" s="515"/>
      <c r="BI6" s="516"/>
      <c r="BJ6" s="516"/>
      <c r="BK6" s="515" t="s">
        <v>70</v>
      </c>
      <c r="BL6" s="515"/>
      <c r="BM6" s="517" t="s">
        <v>71</v>
      </c>
      <c r="BN6" s="517"/>
      <c r="BO6" s="517"/>
      <c r="BP6" s="517"/>
      <c r="BQ6" s="517"/>
      <c r="BR6" s="517"/>
      <c r="BS6" s="517"/>
      <c r="BT6" s="517"/>
    </row>
    <row r="7" spans="1:83" ht="6" customHeight="1">
      <c r="F7" s="6"/>
      <c r="G7" s="6"/>
      <c r="H7" s="7"/>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23"/>
      <c r="BF7" s="23"/>
      <c r="BG7" s="23"/>
      <c r="BH7" s="23"/>
      <c r="BI7" s="23"/>
      <c r="BJ7" s="23"/>
      <c r="BK7" s="23"/>
      <c r="BL7" s="23"/>
      <c r="BM7" s="22"/>
      <c r="BN7" s="22"/>
      <c r="BO7" s="22"/>
      <c r="BP7" s="22"/>
      <c r="BQ7" s="22"/>
      <c r="BR7" s="22"/>
      <c r="BS7" s="22"/>
      <c r="BT7" s="22"/>
    </row>
    <row r="8" spans="1:83" ht="21.95" customHeight="1">
      <c r="E8" s="475" t="s">
        <v>72</v>
      </c>
      <c r="F8" s="475"/>
      <c r="G8" s="475"/>
      <c r="H8" s="475"/>
      <c r="I8" s="516"/>
      <c r="J8" s="516"/>
      <c r="K8" s="515" t="s">
        <v>69</v>
      </c>
      <c r="L8" s="515"/>
      <c r="M8" s="516"/>
      <c r="N8" s="516"/>
      <c r="O8" s="515" t="s">
        <v>70</v>
      </c>
      <c r="P8" s="515"/>
      <c r="Q8" s="518" t="s">
        <v>85</v>
      </c>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18"/>
      <c r="AQ8" s="518"/>
      <c r="AR8" s="518"/>
      <c r="AS8" s="518"/>
      <c r="AT8" s="518"/>
      <c r="AU8" s="518"/>
      <c r="AV8" s="518"/>
      <c r="AW8" s="518"/>
      <c r="AX8" s="518"/>
      <c r="AY8" s="518"/>
      <c r="AZ8" s="518"/>
      <c r="BA8" s="518"/>
      <c r="BB8" s="518"/>
      <c r="BC8" s="518"/>
      <c r="BD8" s="518"/>
      <c r="BE8" s="518"/>
      <c r="BF8" s="518"/>
      <c r="BG8" s="518"/>
      <c r="BH8" s="518"/>
      <c r="BI8" s="518"/>
      <c r="BJ8" s="518"/>
      <c r="BK8" s="518"/>
      <c r="BL8" s="518"/>
      <c r="BM8" s="518"/>
      <c r="BN8" s="518"/>
      <c r="BO8" s="518"/>
      <c r="BP8" s="518"/>
      <c r="BQ8" s="518"/>
      <c r="BR8" s="518"/>
      <c r="BS8" s="518"/>
      <c r="BT8" s="518"/>
    </row>
    <row r="9" spans="1:83" ht="6" customHeight="1">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row>
    <row r="10" spans="1:83" ht="21.95" customHeight="1">
      <c r="E10" s="475" t="s">
        <v>100</v>
      </c>
      <c r="F10" s="475"/>
      <c r="G10" s="475"/>
      <c r="H10" s="475"/>
      <c r="I10" s="475"/>
      <c r="J10" s="475"/>
      <c r="K10" s="475"/>
      <c r="L10" s="475"/>
      <c r="M10" s="475"/>
      <c r="N10" s="475"/>
      <c r="O10" s="475"/>
      <c r="P10" s="475"/>
      <c r="Q10" s="475"/>
      <c r="R10" s="475"/>
      <c r="S10" s="475"/>
      <c r="T10" s="475"/>
      <c r="U10" s="475"/>
      <c r="V10" s="475"/>
      <c r="W10" s="493"/>
      <c r="X10" s="493"/>
      <c r="Y10" s="493"/>
      <c r="Z10" s="493"/>
      <c r="AA10" s="493"/>
      <c r="AB10" s="493"/>
      <c r="AC10" s="493"/>
      <c r="AD10" s="493"/>
      <c r="AE10" s="493"/>
      <c r="AF10" s="493"/>
      <c r="AG10" s="493"/>
      <c r="AH10" s="493"/>
      <c r="AI10" s="493"/>
      <c r="AJ10" s="493"/>
      <c r="AK10" s="493"/>
      <c r="AL10" s="475" t="s">
        <v>77</v>
      </c>
      <c r="AM10" s="475"/>
      <c r="AN10" s="475"/>
      <c r="AO10" s="475"/>
      <c r="AP10" s="475"/>
      <c r="AQ10" s="475"/>
      <c r="AR10" s="475"/>
      <c r="AS10" s="475"/>
      <c r="AT10" s="475"/>
      <c r="AU10" s="475"/>
      <c r="AV10" s="475"/>
      <c r="AW10" s="475"/>
      <c r="AX10" s="475"/>
      <c r="AY10" s="475"/>
      <c r="AZ10" s="475"/>
      <c r="BA10" s="475"/>
      <c r="BB10" s="516"/>
      <c r="BC10" s="516"/>
      <c r="BD10" s="515" t="s">
        <v>69</v>
      </c>
      <c r="BE10" s="515"/>
      <c r="BF10" s="516"/>
      <c r="BG10" s="516"/>
      <c r="BH10" s="515" t="s">
        <v>78</v>
      </c>
      <c r="BI10" s="515"/>
      <c r="BJ10" s="515"/>
      <c r="BK10" s="515"/>
      <c r="BL10" s="515"/>
      <c r="BM10" s="516"/>
      <c r="BN10" s="516"/>
      <c r="BO10" s="515" t="s">
        <v>69</v>
      </c>
      <c r="BP10" s="515"/>
      <c r="BQ10" s="516"/>
      <c r="BR10" s="516"/>
      <c r="BS10" s="475" t="s">
        <v>4</v>
      </c>
      <c r="BT10" s="475"/>
      <c r="BU10" s="7"/>
      <c r="BV10" s="7"/>
      <c r="BW10" s="7"/>
      <c r="BX10" s="7"/>
      <c r="BY10" s="7"/>
      <c r="BZ10" s="7"/>
      <c r="CA10" s="7"/>
      <c r="CB10" s="7"/>
      <c r="CC10" s="7"/>
    </row>
    <row r="11" spans="1:83" ht="6" customHeight="1">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83" ht="21.95" customHeight="1">
      <c r="E12" s="512" t="s">
        <v>98</v>
      </c>
      <c r="F12" s="512"/>
      <c r="G12" s="512"/>
      <c r="H12" s="512"/>
      <c r="I12" s="512"/>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row>
    <row r="13" spans="1:83" ht="6" customHeight="1">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83" ht="21.95" customHeight="1">
      <c r="E14" s="512" t="s">
        <v>99</v>
      </c>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2"/>
      <c r="AT14" s="512"/>
      <c r="AU14" s="512"/>
      <c r="AV14" s="512"/>
      <c r="AW14" s="512"/>
      <c r="AX14" s="512"/>
      <c r="AY14" s="512"/>
      <c r="AZ14" s="512"/>
      <c r="BA14" s="512"/>
      <c r="BB14" s="512"/>
      <c r="BC14" s="512"/>
      <c r="BD14" s="512"/>
      <c r="BE14" s="512"/>
      <c r="BF14" s="512"/>
      <c r="BG14" s="512"/>
      <c r="BH14" s="512"/>
      <c r="BI14" s="512"/>
      <c r="BJ14" s="512"/>
      <c r="BK14" s="512"/>
      <c r="BL14" s="512"/>
      <c r="BM14" s="512"/>
      <c r="BN14" s="512"/>
      <c r="BO14" s="512"/>
      <c r="BP14" s="512"/>
      <c r="BQ14" s="512"/>
      <c r="BR14" s="512"/>
      <c r="BS14" s="512"/>
      <c r="BT14" s="512"/>
    </row>
    <row r="15" spans="1:83" ht="12" customHeight="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row>
    <row r="16" spans="1:83" ht="12.75" customHeight="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CE16" s="8" t="s">
        <v>44</v>
      </c>
    </row>
    <row r="17" spans="5:83" ht="23.1" customHeight="1">
      <c r="E17" s="513" t="s">
        <v>80</v>
      </c>
      <c r="F17" s="513"/>
      <c r="G17" s="513"/>
      <c r="H17" s="514" t="s">
        <v>79</v>
      </c>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514"/>
      <c r="AV17" s="514"/>
      <c r="BD17" s="25"/>
      <c r="BE17" s="25"/>
      <c r="BF17" s="25"/>
      <c r="BG17" s="25"/>
      <c r="BH17" s="25"/>
      <c r="BI17" s="25"/>
      <c r="BJ17" s="25"/>
      <c r="BK17" s="25"/>
      <c r="BL17" s="25"/>
      <c r="BM17" s="25"/>
      <c r="BN17" s="25"/>
      <c r="BO17" s="25"/>
      <c r="BP17" s="4"/>
      <c r="BQ17" s="4"/>
      <c r="BR17" s="4"/>
      <c r="BS17" s="4"/>
      <c r="BT17" s="4"/>
      <c r="CE17" s="8" t="s">
        <v>86</v>
      </c>
    </row>
    <row r="18" spans="5:83" ht="12" customHeight="1">
      <c r="E18" s="29"/>
      <c r="F18" s="27"/>
      <c r="G18" s="27"/>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BD18" s="25"/>
      <c r="BE18" s="25"/>
      <c r="BF18" s="25"/>
      <c r="BG18" s="25"/>
      <c r="BH18" s="25"/>
      <c r="BI18" s="25"/>
      <c r="BJ18" s="25"/>
      <c r="BK18" s="25"/>
      <c r="BL18" s="25"/>
      <c r="BM18" s="25"/>
      <c r="BN18" s="25"/>
      <c r="BO18" s="25"/>
      <c r="BP18" s="4"/>
      <c r="BQ18" s="4"/>
      <c r="BR18" s="4"/>
      <c r="BS18" s="4"/>
      <c r="BT18" s="4"/>
    </row>
    <row r="19" spans="5:83" ht="23.1" customHeight="1">
      <c r="E19" s="513" t="s">
        <v>80</v>
      </c>
      <c r="F19" s="513"/>
      <c r="G19" s="513"/>
      <c r="H19" s="514" t="s">
        <v>81</v>
      </c>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BD19" s="25"/>
      <c r="BE19" s="25"/>
      <c r="BF19" s="25"/>
      <c r="BG19" s="25"/>
      <c r="BH19" s="25"/>
      <c r="BI19" s="25"/>
      <c r="BJ19" s="25"/>
      <c r="BK19" s="25"/>
      <c r="BL19" s="25"/>
      <c r="BM19" s="25"/>
      <c r="BN19" s="25"/>
      <c r="BO19" s="25"/>
      <c r="BP19" s="4"/>
      <c r="BQ19" s="31"/>
      <c r="BR19" s="4"/>
      <c r="BS19" s="4"/>
      <c r="BT19" s="4"/>
    </row>
    <row r="20" spans="5:83" ht="12" customHeight="1">
      <c r="E20" s="27"/>
      <c r="F20" s="27"/>
      <c r="G20" s="27"/>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BD20" s="30"/>
      <c r="BE20" s="25"/>
      <c r="BF20" s="25"/>
      <c r="BG20" s="25"/>
    </row>
    <row r="21" spans="5:83" ht="23.1" customHeight="1">
      <c r="E21" s="513" t="s">
        <v>80</v>
      </c>
      <c r="F21" s="513"/>
      <c r="G21" s="513"/>
      <c r="H21" s="514" t="s">
        <v>82</v>
      </c>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BD21" s="25"/>
      <c r="BE21" s="25"/>
      <c r="BF21" s="25"/>
      <c r="BG21" s="25"/>
    </row>
    <row r="22" spans="5:83" ht="12" customHeight="1">
      <c r="E22" s="27"/>
      <c r="F22" s="27"/>
      <c r="G22" s="27"/>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BD22" s="30"/>
      <c r="BE22" s="25"/>
      <c r="BF22" s="25"/>
      <c r="BG22" s="25"/>
    </row>
    <row r="23" spans="5:83" ht="23.1" customHeight="1">
      <c r="E23" s="513" t="s">
        <v>80</v>
      </c>
      <c r="F23" s="513"/>
      <c r="G23" s="513"/>
      <c r="H23" s="514" t="s">
        <v>83</v>
      </c>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BD23" s="25"/>
      <c r="BE23" s="25"/>
      <c r="BF23" s="25"/>
      <c r="BG23" s="25"/>
    </row>
    <row r="24" spans="5:83" ht="12" customHeight="1">
      <c r="E24" s="27"/>
      <c r="F24" s="27"/>
      <c r="G24" s="27"/>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BD24" s="25"/>
      <c r="BE24" s="25"/>
      <c r="BF24" s="25"/>
      <c r="BG24" s="25"/>
    </row>
    <row r="25" spans="5:83" ht="23.1" customHeight="1">
      <c r="E25" s="513" t="s">
        <v>80</v>
      </c>
      <c r="F25" s="513"/>
      <c r="G25" s="513"/>
      <c r="H25" s="514" t="s">
        <v>84</v>
      </c>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BD25" s="25"/>
      <c r="BE25" s="25"/>
      <c r="BF25" s="25"/>
      <c r="BG25" s="25"/>
    </row>
    <row r="26" spans="5:83" ht="12" customHeight="1">
      <c r="E26" s="27"/>
      <c r="F26" s="27"/>
      <c r="G26" s="27"/>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BD26" s="25"/>
      <c r="BE26" s="25"/>
      <c r="BF26" s="25"/>
      <c r="BG26" s="25"/>
    </row>
    <row r="27" spans="5:83" ht="23.1" customHeight="1">
      <c r="E27" s="513" t="s">
        <v>80</v>
      </c>
      <c r="F27" s="513"/>
      <c r="G27" s="513"/>
      <c r="H27" s="514" t="s">
        <v>87</v>
      </c>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BD27" s="25"/>
      <c r="BE27" s="25"/>
      <c r="BF27" s="25"/>
      <c r="BG27" s="25"/>
    </row>
    <row r="28" spans="5:83" ht="18" customHeight="1">
      <c r="E28" s="4"/>
      <c r="F28" s="4"/>
      <c r="G28" s="4"/>
      <c r="H28" s="4"/>
      <c r="I28" s="7"/>
      <c r="J28" s="4"/>
      <c r="K28" s="4"/>
      <c r="L28" s="4"/>
      <c r="M28" s="4"/>
      <c r="N28" s="4"/>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4"/>
      <c r="BE28" s="4"/>
      <c r="BF28" s="4"/>
      <c r="BG28" s="4"/>
    </row>
    <row r="29" spans="5:83" ht="24.75" customHeight="1">
      <c r="E29" s="4"/>
      <c r="F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row>
    <row r="30" spans="5:83" ht="24.75" customHeight="1">
      <c r="E30" s="4"/>
      <c r="F30" s="4"/>
      <c r="G30" s="21"/>
      <c r="H30" s="21"/>
      <c r="I30" s="21"/>
      <c r="J30" s="21"/>
      <c r="K30" s="21"/>
      <c r="L30" s="21"/>
      <c r="M30" s="21"/>
      <c r="N30" s="21"/>
      <c r="O30" s="21"/>
      <c r="P30" s="21"/>
      <c r="Q30" s="21"/>
      <c r="R30" s="21"/>
      <c r="S30" s="21"/>
      <c r="T30" s="21"/>
      <c r="U30" s="21"/>
      <c r="V30" s="21"/>
      <c r="W30" s="21"/>
      <c r="X30" s="21"/>
      <c r="Y30" s="21"/>
      <c r="Z30" s="21"/>
      <c r="AA30" s="21"/>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row>
    <row r="31" spans="5:83" ht="21.75" customHeight="1">
      <c r="E31" s="512" t="s">
        <v>76</v>
      </c>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row>
    <row r="32" spans="5:83" ht="11.25" customHeight="1"/>
    <row r="33" spans="4:79" ht="12" customHeight="1"/>
    <row r="34" spans="4:79" ht="15.75" customHeight="1"/>
    <row r="35" spans="4:79" ht="24.75" customHeight="1">
      <c r="BA35" s="475" t="s">
        <v>73</v>
      </c>
      <c r="BB35" s="475"/>
      <c r="BC35" s="475"/>
      <c r="BD35" s="475"/>
      <c r="BE35" s="493"/>
      <c r="BF35" s="493"/>
      <c r="BG35" s="493"/>
      <c r="BH35" s="475" t="s">
        <v>74</v>
      </c>
      <c r="BI35" s="475"/>
      <c r="BJ35" s="493"/>
      <c r="BK35" s="493"/>
      <c r="BL35" s="493"/>
      <c r="BM35" s="475" t="s">
        <v>69</v>
      </c>
      <c r="BN35" s="475"/>
      <c r="BO35" s="493"/>
      <c r="BP35" s="493"/>
      <c r="BQ35" s="493"/>
      <c r="BR35" s="475" t="s">
        <v>70</v>
      </c>
      <c r="BS35" s="475"/>
    </row>
    <row r="36" spans="4:79" ht="10.5" customHeight="1"/>
    <row r="37" spans="4:79" ht="10.5" customHeight="1"/>
    <row r="38" spans="4:79" ht="12.75" customHeight="1">
      <c r="BT38" s="7"/>
      <c r="BU38" s="7"/>
      <c r="BV38" s="7"/>
      <c r="BW38" s="7"/>
      <c r="BX38" s="7"/>
      <c r="BY38" s="7"/>
      <c r="BZ38" s="7"/>
      <c r="CA38" s="7"/>
    </row>
    <row r="39" spans="4:79" ht="30.75" customHeight="1">
      <c r="AN39" s="475" t="s">
        <v>75</v>
      </c>
      <c r="AO39" s="475"/>
      <c r="AP39" s="475"/>
      <c r="AQ39" s="475"/>
      <c r="AR39" s="475"/>
      <c r="AS39" s="475"/>
      <c r="AT39" s="488"/>
      <c r="AU39" s="488"/>
      <c r="AV39" s="488"/>
      <c r="AW39" s="488"/>
      <c r="AX39" s="488"/>
      <c r="AY39" s="488"/>
      <c r="AZ39" s="488"/>
      <c r="BA39" s="488"/>
      <c r="BB39" s="488"/>
      <c r="BC39" s="488"/>
      <c r="BD39" s="488"/>
      <c r="BE39" s="488"/>
      <c r="BF39" s="488"/>
      <c r="BG39" s="488"/>
      <c r="BH39" s="488"/>
      <c r="BI39" s="488"/>
      <c r="BJ39" s="488"/>
      <c r="BK39" s="488"/>
      <c r="BL39" s="488"/>
      <c r="BM39" s="488"/>
      <c r="BN39" s="488"/>
      <c r="BO39" s="488"/>
      <c r="BP39" s="488"/>
      <c r="BQ39" s="488"/>
      <c r="BR39" s="488"/>
      <c r="BS39" s="488"/>
      <c r="BT39" s="7"/>
      <c r="BU39" s="7"/>
      <c r="BV39" s="7"/>
      <c r="BW39" s="7"/>
      <c r="BX39" s="7"/>
      <c r="BY39" s="7"/>
      <c r="BZ39" s="7"/>
      <c r="CA39" s="7"/>
    </row>
    <row r="40" spans="4:79" ht="18" customHeight="1">
      <c r="BT40" s="7"/>
      <c r="BU40" s="7"/>
      <c r="BV40" s="7"/>
      <c r="BW40" s="7"/>
      <c r="BX40" s="7"/>
      <c r="BY40" s="7"/>
      <c r="BZ40" s="7"/>
      <c r="CA40" s="7"/>
    </row>
    <row r="41" spans="4:79" ht="18" customHeight="1">
      <c r="BT41" s="7"/>
      <c r="BU41" s="7"/>
      <c r="BV41" s="7"/>
      <c r="BW41" s="7"/>
      <c r="BX41" s="7"/>
      <c r="BY41" s="7"/>
      <c r="BZ41" s="7"/>
      <c r="CA41" s="7"/>
    </row>
    <row r="42" spans="4:79" ht="18" customHeight="1">
      <c r="BT42" s="7"/>
      <c r="BU42" s="7"/>
      <c r="BV42" s="7"/>
      <c r="BW42" s="7"/>
      <c r="BX42" s="7"/>
      <c r="BY42" s="7"/>
      <c r="BZ42" s="7"/>
      <c r="CA42" s="7"/>
    </row>
    <row r="43" spans="4:79" ht="18" customHeight="1"/>
    <row r="44" spans="4:79" ht="18" customHeight="1">
      <c r="D44" s="140" t="s">
        <v>331</v>
      </c>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row>
    <row r="45" spans="4:79" ht="18" customHeight="1">
      <c r="E45" s="140" t="s">
        <v>332</v>
      </c>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row>
    <row r="46" spans="4:79" ht="18" customHeight="1">
      <c r="E46" s="140" t="s">
        <v>333</v>
      </c>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c r="BS46" s="140"/>
    </row>
    <row r="47" spans="4:79" ht="18" customHeight="1"/>
    <row r="48" spans="4:79" ht="18" customHeight="1">
      <c r="E48" s="7" t="s">
        <v>88</v>
      </c>
    </row>
    <row r="49" spans="6:71" ht="18" customHeight="1">
      <c r="F49" s="140" t="s">
        <v>92</v>
      </c>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c r="BS49" s="140"/>
    </row>
    <row r="50" spans="6:71" ht="18" customHeight="1">
      <c r="F50" s="140" t="s">
        <v>97</v>
      </c>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c r="BS50" s="140"/>
    </row>
    <row r="51" spans="6:71" ht="18" customHeight="1">
      <c r="H51" s="146" t="s">
        <v>334</v>
      </c>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row>
    <row r="52" spans="6:71" ht="18" customHeight="1">
      <c r="H52" s="146" t="s">
        <v>335</v>
      </c>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row>
    <row r="53" spans="6:71" ht="18" customHeight="1">
      <c r="F53" s="140" t="s">
        <v>93</v>
      </c>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row>
    <row r="54" spans="6:71">
      <c r="F54" s="140" t="s">
        <v>94</v>
      </c>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R54" s="140"/>
      <c r="BS54" s="140"/>
    </row>
    <row r="55" spans="6:71">
      <c r="H55" s="146" t="s">
        <v>95</v>
      </c>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row>
    <row r="56" spans="6:71">
      <c r="F56" s="140" t="s">
        <v>96</v>
      </c>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row>
    <row r="57" spans="6:71">
      <c r="G57" s="26"/>
      <c r="H57" s="146" t="s">
        <v>95</v>
      </c>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row>
  </sheetData>
  <mergeCells count="59">
    <mergeCell ref="A4:D4"/>
    <mergeCell ref="BU4:BX4"/>
    <mergeCell ref="A1:U1"/>
    <mergeCell ref="V1:AL1"/>
    <mergeCell ref="AM1:BC1"/>
    <mergeCell ref="BD1:BX1"/>
    <mergeCell ref="A2:BX3"/>
    <mergeCell ref="F6:G6"/>
    <mergeCell ref="I6:W6"/>
    <mergeCell ref="X6:AC6"/>
    <mergeCell ref="AD6:AR6"/>
    <mergeCell ref="AS6:BD6"/>
    <mergeCell ref="BG6:BH6"/>
    <mergeCell ref="BI6:BJ6"/>
    <mergeCell ref="BK6:BL6"/>
    <mergeCell ref="BM6:BT6"/>
    <mergeCell ref="I8:J8"/>
    <mergeCell ref="K8:L8"/>
    <mergeCell ref="M8:N8"/>
    <mergeCell ref="O8:P8"/>
    <mergeCell ref="Q8:BT8"/>
    <mergeCell ref="BE6:BF6"/>
    <mergeCell ref="AN39:AS39"/>
    <mergeCell ref="AT39:BS39"/>
    <mergeCell ref="W10:AK10"/>
    <mergeCell ref="AL10:BA10"/>
    <mergeCell ref="BB10:BC10"/>
    <mergeCell ref="BD10:BE10"/>
    <mergeCell ref="BF10:BG10"/>
    <mergeCell ref="BH10:BL10"/>
    <mergeCell ref="BA35:BD35"/>
    <mergeCell ref="BE35:BG35"/>
    <mergeCell ref="BH35:BI35"/>
    <mergeCell ref="BJ35:BL35"/>
    <mergeCell ref="BM35:BN35"/>
    <mergeCell ref="BO35:BQ35"/>
    <mergeCell ref="BR35:BS35"/>
    <mergeCell ref="BM10:BN10"/>
    <mergeCell ref="E14:BT14"/>
    <mergeCell ref="E17:G17"/>
    <mergeCell ref="E10:V10"/>
    <mergeCell ref="BO10:BP10"/>
    <mergeCell ref="BQ10:BR10"/>
    <mergeCell ref="E8:H8"/>
    <mergeCell ref="E4:BT4"/>
    <mergeCell ref="E31:AC31"/>
    <mergeCell ref="E25:G25"/>
    <mergeCell ref="E27:G27"/>
    <mergeCell ref="H17:AV17"/>
    <mergeCell ref="H19:AV19"/>
    <mergeCell ref="H21:AV21"/>
    <mergeCell ref="H23:AV23"/>
    <mergeCell ref="H25:AV25"/>
    <mergeCell ref="H27:AV27"/>
    <mergeCell ref="E19:G19"/>
    <mergeCell ref="E21:G21"/>
    <mergeCell ref="E23:G23"/>
    <mergeCell ref="BS10:BT10"/>
    <mergeCell ref="E12:BT12"/>
  </mergeCells>
  <phoneticPr fontId="2"/>
  <dataValidations count="1">
    <dataValidation type="list" allowBlank="1" showInputMessage="1" showErrorMessage="1" sqref="E17:G27" xr:uid="{02400236-3AF0-41CF-B6A8-36EEAA8C4DA6}">
      <formula1>$CE$16:$CE$17</formula1>
    </dataValidation>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E9043-A4CF-4C2C-BB8E-F5CF2CFC9F82}">
  <sheetPr>
    <tabColor rgb="FF0070C0"/>
    <pageSetUpPr fitToPage="1"/>
  </sheetPr>
  <dimension ref="A1:CV57"/>
  <sheetViews>
    <sheetView workbookViewId="0">
      <selection activeCell="A2" sqref="A2:BX3"/>
    </sheetView>
  </sheetViews>
  <sheetFormatPr defaultRowHeight="13.5"/>
  <cols>
    <col min="1" max="81" width="1.375" style="8" customWidth="1"/>
    <col min="82" max="82" width="9" style="8"/>
    <col min="83" max="84" width="0" style="8" hidden="1" customWidth="1"/>
    <col min="85" max="16384" width="9" style="8"/>
  </cols>
  <sheetData>
    <row r="1" spans="1:83">
      <c r="A1" s="450"/>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0"/>
      <c r="BA1" s="450"/>
      <c r="BB1" s="450"/>
      <c r="BC1" s="450"/>
      <c r="BD1" s="450"/>
      <c r="BE1" s="450"/>
      <c r="BF1" s="450"/>
      <c r="BG1" s="450"/>
      <c r="BH1" s="450"/>
      <c r="BI1" s="450"/>
      <c r="BJ1" s="450"/>
      <c r="BK1" s="450"/>
      <c r="BL1" s="450"/>
      <c r="BM1" s="450"/>
      <c r="BN1" s="450"/>
      <c r="BO1" s="450"/>
      <c r="BP1" s="450"/>
      <c r="BQ1" s="450"/>
      <c r="BR1" s="450"/>
      <c r="BS1" s="450"/>
      <c r="BT1" s="450"/>
      <c r="BU1" s="450"/>
      <c r="BV1" s="450"/>
      <c r="BW1" s="450"/>
      <c r="BX1" s="450"/>
    </row>
    <row r="2" spans="1:83">
      <c r="A2" s="451" t="s">
        <v>102</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1"/>
      <c r="AM2" s="451"/>
      <c r="AN2" s="451"/>
      <c r="AO2" s="451"/>
      <c r="AP2" s="451"/>
      <c r="AQ2" s="451"/>
      <c r="AR2" s="451"/>
      <c r="AS2" s="451"/>
      <c r="AT2" s="451"/>
      <c r="AU2" s="451"/>
      <c r="AV2" s="451"/>
      <c r="AW2" s="451"/>
      <c r="AX2" s="451"/>
      <c r="AY2" s="451"/>
      <c r="AZ2" s="451"/>
      <c r="BA2" s="451"/>
      <c r="BB2" s="451"/>
      <c r="BC2" s="451"/>
      <c r="BD2" s="451"/>
      <c r="BE2" s="451"/>
      <c r="BF2" s="451"/>
      <c r="BG2" s="451"/>
      <c r="BH2" s="451"/>
      <c r="BI2" s="451"/>
      <c r="BJ2" s="451"/>
      <c r="BK2" s="451"/>
      <c r="BL2" s="451"/>
      <c r="BM2" s="451"/>
      <c r="BN2" s="451"/>
      <c r="BO2" s="451"/>
      <c r="BP2" s="451"/>
      <c r="BQ2" s="451"/>
      <c r="BR2" s="451"/>
      <c r="BS2" s="451"/>
      <c r="BT2" s="451"/>
      <c r="BU2" s="451"/>
      <c r="BV2" s="451"/>
      <c r="BW2" s="451"/>
      <c r="BX2" s="451"/>
    </row>
    <row r="3" spans="1:83">
      <c r="A3" s="451"/>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row>
    <row r="4" spans="1:83" ht="18" customHeight="1">
      <c r="A4" s="475"/>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c r="AJ4" s="475"/>
      <c r="AK4" s="475"/>
      <c r="AL4" s="475"/>
      <c r="AM4" s="475"/>
      <c r="AN4" s="475"/>
      <c r="AO4" s="475"/>
      <c r="AP4" s="475"/>
      <c r="AQ4" s="475"/>
      <c r="AR4" s="475"/>
      <c r="AS4" s="475"/>
      <c r="AT4" s="475"/>
      <c r="AU4" s="475"/>
      <c r="AV4" s="475"/>
      <c r="AW4" s="475"/>
      <c r="AX4" s="475"/>
      <c r="AY4" s="475"/>
      <c r="AZ4" s="475"/>
      <c r="BA4" s="475"/>
      <c r="BB4" s="475"/>
      <c r="BC4" s="475"/>
      <c r="BD4" s="475"/>
      <c r="BE4" s="475"/>
      <c r="BF4" s="475"/>
      <c r="BG4" s="475"/>
      <c r="BH4" s="475"/>
      <c r="BI4" s="475"/>
      <c r="BJ4" s="475"/>
      <c r="BK4" s="475"/>
      <c r="BL4" s="475"/>
      <c r="BM4" s="475"/>
      <c r="BN4" s="475"/>
      <c r="BO4" s="475"/>
      <c r="BP4" s="475"/>
      <c r="BQ4" s="475"/>
      <c r="BR4" s="475"/>
      <c r="BS4" s="475"/>
      <c r="BT4" s="475"/>
      <c r="BU4" s="475"/>
      <c r="BV4" s="475"/>
      <c r="BW4" s="475"/>
      <c r="BX4" s="475"/>
    </row>
    <row r="5" spans="1:83" ht="12.7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row>
    <row r="6" spans="1:83" ht="21.95" customHeight="1">
      <c r="F6" s="475" t="s">
        <v>65</v>
      </c>
      <c r="G6" s="475"/>
      <c r="H6" s="7" t="s">
        <v>66</v>
      </c>
      <c r="I6" s="493"/>
      <c r="J6" s="493"/>
      <c r="K6" s="493"/>
      <c r="L6" s="493"/>
      <c r="M6" s="493"/>
      <c r="N6" s="493"/>
      <c r="O6" s="493"/>
      <c r="P6" s="493"/>
      <c r="Q6" s="493"/>
      <c r="R6" s="493"/>
      <c r="S6" s="493"/>
      <c r="T6" s="493"/>
      <c r="U6" s="493"/>
      <c r="V6" s="493"/>
      <c r="W6" s="493"/>
      <c r="X6" s="475" t="s">
        <v>67</v>
      </c>
      <c r="Y6" s="475"/>
      <c r="Z6" s="475"/>
      <c r="AA6" s="475"/>
      <c r="AB6" s="475"/>
      <c r="AC6" s="475"/>
      <c r="AD6" s="493"/>
      <c r="AE6" s="493"/>
      <c r="AF6" s="493"/>
      <c r="AG6" s="493"/>
      <c r="AH6" s="493"/>
      <c r="AI6" s="493"/>
      <c r="AJ6" s="493"/>
      <c r="AK6" s="493"/>
      <c r="AL6" s="493"/>
      <c r="AM6" s="493"/>
      <c r="AN6" s="493"/>
      <c r="AO6" s="493"/>
      <c r="AP6" s="493"/>
      <c r="AQ6" s="493"/>
      <c r="AR6" s="493"/>
      <c r="AS6" s="475" t="s">
        <v>68</v>
      </c>
      <c r="AT6" s="475"/>
      <c r="AU6" s="475"/>
      <c r="AV6" s="475"/>
      <c r="AW6" s="475"/>
      <c r="AX6" s="475"/>
      <c r="AY6" s="475"/>
      <c r="AZ6" s="475"/>
      <c r="BA6" s="475"/>
      <c r="BB6" s="475"/>
      <c r="BC6" s="475"/>
      <c r="BD6" s="475"/>
      <c r="BE6" s="516"/>
      <c r="BF6" s="516"/>
      <c r="BG6" s="515" t="s">
        <v>69</v>
      </c>
      <c r="BH6" s="515"/>
      <c r="BI6" s="516"/>
      <c r="BJ6" s="516"/>
      <c r="BK6" s="515" t="s">
        <v>70</v>
      </c>
      <c r="BL6" s="515"/>
      <c r="BM6" s="517" t="s">
        <v>71</v>
      </c>
      <c r="BN6" s="517"/>
      <c r="BO6" s="517"/>
      <c r="BP6" s="517"/>
      <c r="BQ6" s="517"/>
      <c r="BR6" s="517"/>
      <c r="BS6" s="517"/>
      <c r="BT6" s="517"/>
    </row>
    <row r="7" spans="1:83" ht="6" customHeight="1">
      <c r="F7" s="6"/>
      <c r="G7" s="6"/>
      <c r="H7" s="7"/>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23"/>
      <c r="BF7" s="23"/>
      <c r="BG7" s="23"/>
      <c r="BH7" s="23"/>
      <c r="BI7" s="23"/>
      <c r="BJ7" s="23"/>
      <c r="BK7" s="23"/>
      <c r="BL7" s="23"/>
      <c r="BM7" s="22"/>
      <c r="BN7" s="22"/>
      <c r="BO7" s="22"/>
      <c r="BP7" s="22"/>
      <c r="BQ7" s="22"/>
      <c r="BR7" s="22"/>
      <c r="BS7" s="22"/>
      <c r="BT7" s="22"/>
    </row>
    <row r="8" spans="1:83" ht="21.95" customHeight="1">
      <c r="E8" s="475" t="s">
        <v>72</v>
      </c>
      <c r="F8" s="475"/>
      <c r="G8" s="475"/>
      <c r="H8" s="475"/>
      <c r="I8" s="516"/>
      <c r="J8" s="516"/>
      <c r="K8" s="515" t="s">
        <v>69</v>
      </c>
      <c r="L8" s="515"/>
      <c r="M8" s="516"/>
      <c r="N8" s="516"/>
      <c r="O8" s="515" t="s">
        <v>70</v>
      </c>
      <c r="P8" s="515"/>
      <c r="Q8" s="518" t="s">
        <v>85</v>
      </c>
      <c r="R8" s="518"/>
      <c r="S8" s="518"/>
      <c r="T8" s="518"/>
      <c r="U8" s="518"/>
      <c r="V8" s="518"/>
      <c r="W8" s="518"/>
      <c r="X8" s="518"/>
      <c r="Y8" s="518"/>
      <c r="Z8" s="518"/>
      <c r="AA8" s="518"/>
      <c r="AB8" s="518"/>
      <c r="AC8" s="518"/>
      <c r="AD8" s="518"/>
      <c r="AE8" s="518"/>
      <c r="AF8" s="518"/>
      <c r="AG8" s="518"/>
      <c r="AH8" s="518"/>
      <c r="AI8" s="518"/>
      <c r="AJ8" s="518"/>
      <c r="AK8" s="518"/>
      <c r="AL8" s="518"/>
      <c r="AM8" s="518"/>
      <c r="AN8" s="518"/>
      <c r="AO8" s="518"/>
      <c r="AP8" s="518"/>
      <c r="AQ8" s="518"/>
      <c r="AR8" s="518"/>
      <c r="AS8" s="518"/>
      <c r="AT8" s="518"/>
      <c r="AU8" s="518"/>
      <c r="AV8" s="518"/>
      <c r="AW8" s="518"/>
      <c r="AX8" s="518"/>
      <c r="AY8" s="518"/>
      <c r="AZ8" s="518"/>
      <c r="BA8" s="518"/>
      <c r="BB8" s="518"/>
      <c r="BC8" s="518"/>
      <c r="BD8" s="518"/>
      <c r="BE8" s="518"/>
      <c r="BF8" s="518"/>
      <c r="BG8" s="518"/>
      <c r="BH8" s="518"/>
      <c r="BI8" s="518"/>
      <c r="BJ8" s="518"/>
      <c r="BK8" s="518"/>
      <c r="BL8" s="518"/>
      <c r="BM8" s="518"/>
      <c r="BN8" s="518"/>
      <c r="BO8" s="518"/>
      <c r="BP8" s="518"/>
      <c r="BQ8" s="518"/>
      <c r="BR8" s="518"/>
      <c r="BS8" s="518"/>
      <c r="BT8" s="518"/>
    </row>
    <row r="9" spans="1:83" ht="6" customHeight="1">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row>
    <row r="10" spans="1:83" ht="21.95" customHeight="1">
      <c r="E10" s="518" t="s">
        <v>342</v>
      </c>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18"/>
      <c r="AL10" s="518"/>
      <c r="AM10" s="518"/>
      <c r="AN10" s="518"/>
      <c r="AO10" s="518"/>
      <c r="AP10" s="518"/>
      <c r="AQ10" s="518"/>
      <c r="AR10" s="518"/>
      <c r="AS10" s="518"/>
      <c r="AT10" s="518"/>
      <c r="AU10" s="518"/>
      <c r="AV10" s="518"/>
      <c r="AW10" s="518"/>
      <c r="AX10" s="518"/>
      <c r="AY10" s="518"/>
      <c r="AZ10" s="518"/>
      <c r="BA10" s="518"/>
      <c r="BB10" s="518"/>
      <c r="BC10" s="518"/>
      <c r="BD10" s="518"/>
      <c r="BE10" s="518"/>
      <c r="BF10" s="518"/>
      <c r="BG10" s="518"/>
      <c r="BH10" s="518"/>
      <c r="BI10" s="518"/>
      <c r="BJ10" s="518"/>
      <c r="BK10" s="518"/>
      <c r="BL10" s="518"/>
      <c r="BM10" s="518"/>
      <c r="BN10" s="518"/>
      <c r="BO10" s="518"/>
      <c r="BP10" s="518"/>
      <c r="BQ10" s="518"/>
      <c r="BR10" s="518"/>
      <c r="BS10" s="518"/>
      <c r="BT10" s="518"/>
      <c r="BU10" s="7"/>
      <c r="BV10" s="7"/>
      <c r="BW10" s="7"/>
      <c r="BX10" s="7"/>
      <c r="BY10" s="7"/>
      <c r="BZ10" s="7"/>
      <c r="CA10" s="7"/>
      <c r="CB10" s="7"/>
      <c r="CC10" s="7"/>
    </row>
    <row r="11" spans="1:83" ht="6" customHeight="1">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row>
    <row r="12" spans="1:83" ht="21.95" customHeight="1">
      <c r="E12" s="519" t="s">
        <v>343</v>
      </c>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519"/>
      <c r="AQ12" s="519"/>
      <c r="AR12" s="519"/>
      <c r="AS12" s="519"/>
      <c r="AT12" s="519"/>
      <c r="AU12" s="519"/>
      <c r="AV12" s="519"/>
      <c r="AW12" s="519"/>
      <c r="AX12" s="519"/>
      <c r="AY12" s="519"/>
      <c r="AZ12" s="519"/>
      <c r="BA12" s="519"/>
      <c r="BB12" s="519"/>
      <c r="BC12" s="519"/>
      <c r="BD12" s="519"/>
      <c r="BE12" s="519"/>
      <c r="BF12" s="519"/>
      <c r="BG12" s="519"/>
      <c r="BH12" s="519"/>
      <c r="BI12" s="519"/>
      <c r="BJ12" s="519"/>
      <c r="BK12" s="519"/>
      <c r="BL12" s="519"/>
      <c r="BM12" s="519"/>
      <c r="BN12" s="519"/>
      <c r="BO12" s="519"/>
      <c r="BP12" s="519"/>
      <c r="BQ12" s="519"/>
      <c r="BR12" s="519"/>
      <c r="BS12" s="519"/>
      <c r="BT12" s="519"/>
    </row>
    <row r="13" spans="1:83" ht="6" customHeight="1">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row>
    <row r="14" spans="1:83" ht="21.95" customHeight="1">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83" ht="12" customHeight="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row>
    <row r="16" spans="1:83" ht="12.75" customHeight="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CE16" s="8" t="s">
        <v>44</v>
      </c>
    </row>
    <row r="17" spans="5:83" ht="23.1" customHeight="1">
      <c r="E17" s="513" t="s">
        <v>80</v>
      </c>
      <c r="F17" s="513"/>
      <c r="G17" s="513"/>
      <c r="H17" s="514" t="s">
        <v>79</v>
      </c>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4"/>
      <c r="AP17" s="514"/>
      <c r="AQ17" s="514"/>
      <c r="AR17" s="514"/>
      <c r="AS17" s="514"/>
      <c r="AT17" s="514"/>
      <c r="AU17" s="514"/>
      <c r="AV17" s="514"/>
      <c r="BD17" s="25"/>
      <c r="BE17" s="25"/>
      <c r="BF17" s="25"/>
      <c r="BG17" s="25"/>
      <c r="BH17" s="25"/>
      <c r="BI17" s="25"/>
      <c r="BJ17" s="25"/>
      <c r="BK17" s="25"/>
      <c r="BL17" s="25"/>
      <c r="BM17" s="25"/>
      <c r="BN17" s="25"/>
      <c r="BO17" s="25"/>
      <c r="BP17" s="4"/>
      <c r="BQ17" s="4"/>
      <c r="BR17" s="4"/>
      <c r="BS17" s="4"/>
      <c r="BT17" s="4"/>
      <c r="CE17" s="8" t="s">
        <v>86</v>
      </c>
    </row>
    <row r="18" spans="5:83" ht="12" customHeight="1">
      <c r="E18" s="29"/>
      <c r="F18" s="27"/>
      <c r="G18" s="27"/>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BD18" s="25"/>
      <c r="BE18" s="25"/>
      <c r="BF18" s="25"/>
      <c r="BG18" s="25"/>
      <c r="BH18" s="25"/>
      <c r="BI18" s="25"/>
      <c r="BJ18" s="25"/>
      <c r="BK18" s="25"/>
      <c r="BL18" s="25"/>
      <c r="BM18" s="25"/>
      <c r="BN18" s="25"/>
      <c r="BO18" s="25"/>
      <c r="BP18" s="4"/>
      <c r="BQ18" s="4"/>
      <c r="BR18" s="4"/>
      <c r="BS18" s="4"/>
      <c r="BT18" s="4"/>
    </row>
    <row r="19" spans="5:83" ht="23.1" customHeight="1">
      <c r="E19" s="513" t="s">
        <v>80</v>
      </c>
      <c r="F19" s="513"/>
      <c r="G19" s="513"/>
      <c r="H19" s="514" t="s">
        <v>81</v>
      </c>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4"/>
      <c r="AV19" s="514"/>
      <c r="BD19" s="25"/>
      <c r="BE19" s="25"/>
      <c r="BF19" s="25"/>
      <c r="BG19" s="25"/>
      <c r="BH19" s="25"/>
      <c r="BI19" s="25"/>
      <c r="BJ19" s="25"/>
      <c r="BK19" s="25"/>
      <c r="BL19" s="25"/>
      <c r="BM19" s="25"/>
      <c r="BN19" s="25"/>
      <c r="BO19" s="25"/>
      <c r="BP19" s="4"/>
      <c r="BQ19" s="31"/>
      <c r="BR19" s="4"/>
      <c r="BS19" s="4"/>
      <c r="BT19" s="4"/>
    </row>
    <row r="20" spans="5:83" ht="12" customHeight="1">
      <c r="E20" s="27"/>
      <c r="F20" s="27"/>
      <c r="G20" s="27"/>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BD20" s="30"/>
      <c r="BE20" s="25"/>
      <c r="BF20" s="25"/>
      <c r="BG20" s="25"/>
      <c r="BH20" s="25"/>
      <c r="BI20" s="25"/>
      <c r="BJ20" s="25"/>
      <c r="BK20" s="25"/>
      <c r="BL20" s="25"/>
      <c r="BM20" s="25"/>
      <c r="BN20" s="25"/>
      <c r="BO20" s="25"/>
      <c r="BP20" s="4"/>
      <c r="BQ20" s="4"/>
      <c r="BR20" s="4"/>
      <c r="BS20" s="4"/>
      <c r="BT20" s="4"/>
    </row>
    <row r="21" spans="5:83" ht="23.1" customHeight="1">
      <c r="E21" s="513" t="s">
        <v>80</v>
      </c>
      <c r="F21" s="513"/>
      <c r="G21" s="513"/>
      <c r="H21" s="514" t="s">
        <v>82</v>
      </c>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4"/>
      <c r="AV21" s="514"/>
      <c r="BD21" s="25"/>
      <c r="BE21" s="25"/>
      <c r="BF21" s="25"/>
      <c r="BG21" s="25"/>
      <c r="BH21" s="25"/>
      <c r="BI21" s="25"/>
      <c r="BJ21" s="25"/>
      <c r="BK21" s="25"/>
      <c r="BL21" s="25"/>
      <c r="BM21" s="25"/>
      <c r="BN21" s="25"/>
      <c r="BO21" s="25"/>
      <c r="BP21" s="4"/>
      <c r="BQ21" s="4"/>
      <c r="BR21" s="4"/>
      <c r="BS21" s="4"/>
      <c r="BT21" s="4"/>
    </row>
    <row r="22" spans="5:83" ht="12" customHeight="1">
      <c r="E22" s="27"/>
      <c r="F22" s="27"/>
      <c r="G22" s="27"/>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BD22" s="30"/>
      <c r="BE22" s="25"/>
      <c r="BF22" s="25"/>
      <c r="BG22" s="25"/>
      <c r="BH22" s="25"/>
      <c r="BI22" s="25"/>
      <c r="BJ22" s="25"/>
      <c r="BK22" s="25"/>
      <c r="BL22" s="25"/>
      <c r="BM22" s="25"/>
      <c r="BN22" s="25"/>
      <c r="BO22" s="25"/>
      <c r="BP22" s="4"/>
      <c r="BQ22" s="4"/>
      <c r="BR22" s="4"/>
      <c r="BS22" s="4"/>
      <c r="BT22" s="4"/>
    </row>
    <row r="23" spans="5:83" ht="23.1" customHeight="1">
      <c r="E23" s="513" t="s">
        <v>80</v>
      </c>
      <c r="F23" s="513"/>
      <c r="G23" s="513"/>
      <c r="H23" s="514" t="s">
        <v>83</v>
      </c>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BD23" s="25"/>
      <c r="BE23" s="25"/>
      <c r="BF23" s="25"/>
      <c r="BG23" s="25"/>
      <c r="BH23" s="25"/>
      <c r="BI23" s="25"/>
      <c r="BJ23" s="25"/>
      <c r="BK23" s="25"/>
      <c r="BL23" s="25"/>
      <c r="BM23" s="25"/>
      <c r="BN23" s="25"/>
      <c r="BO23" s="25"/>
      <c r="BP23" s="4"/>
      <c r="BQ23" s="4"/>
      <c r="BR23" s="4"/>
      <c r="BS23" s="4"/>
      <c r="BT23" s="4"/>
    </row>
    <row r="24" spans="5:83" ht="12" customHeight="1">
      <c r="E24" s="27"/>
      <c r="F24" s="27"/>
      <c r="G24" s="27"/>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BD24" s="25"/>
      <c r="BE24" s="25"/>
      <c r="BF24" s="25"/>
      <c r="BG24" s="25"/>
      <c r="BH24" s="25"/>
      <c r="BI24" s="25"/>
      <c r="BJ24" s="25"/>
      <c r="BK24" s="25"/>
      <c r="BL24" s="25"/>
      <c r="BM24" s="25"/>
      <c r="BN24" s="25"/>
      <c r="BO24" s="25"/>
      <c r="BP24" s="4"/>
      <c r="BQ24" s="4"/>
      <c r="BR24" s="4"/>
      <c r="BS24" s="4"/>
      <c r="BT24" s="4"/>
    </row>
    <row r="25" spans="5:83" ht="23.1" customHeight="1">
      <c r="E25" s="513" t="s">
        <v>80</v>
      </c>
      <c r="F25" s="513"/>
      <c r="G25" s="513"/>
      <c r="H25" s="514" t="s">
        <v>84</v>
      </c>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BD25" s="25"/>
    </row>
    <row r="26" spans="5:83" ht="12" customHeight="1">
      <c r="E26" s="27"/>
      <c r="F26" s="27"/>
      <c r="G26" s="27"/>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BD26" s="25"/>
    </row>
    <row r="27" spans="5:83" ht="23.1" customHeight="1">
      <c r="E27" s="513" t="s">
        <v>80</v>
      </c>
      <c r="F27" s="513"/>
      <c r="G27" s="513"/>
      <c r="H27" s="514" t="s">
        <v>87</v>
      </c>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BD27" s="25"/>
    </row>
    <row r="28" spans="5:83" ht="18" customHeight="1">
      <c r="E28" s="4"/>
      <c r="F28" s="4"/>
      <c r="G28" s="4"/>
      <c r="H28" s="4"/>
      <c r="I28" s="7"/>
      <c r="J28" s="4"/>
      <c r="K28" s="4"/>
      <c r="BD28" s="4"/>
    </row>
    <row r="29" spans="5:83" ht="24.75" customHeight="1">
      <c r="E29" s="4"/>
      <c r="F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row>
    <row r="30" spans="5:83" ht="24.75" customHeight="1">
      <c r="E30" s="4"/>
      <c r="F30" s="4"/>
      <c r="G30" s="21"/>
      <c r="H30" s="21"/>
      <c r="I30" s="21"/>
      <c r="J30" s="21"/>
      <c r="K30" s="21"/>
      <c r="L30" s="21"/>
      <c r="M30" s="21"/>
      <c r="N30" s="21"/>
      <c r="O30" s="21"/>
      <c r="P30" s="21"/>
      <c r="Q30" s="21"/>
      <c r="R30" s="21"/>
      <c r="S30" s="21"/>
      <c r="T30" s="21"/>
      <c r="U30" s="21"/>
      <c r="V30" s="21"/>
      <c r="W30" s="21"/>
      <c r="X30" s="21"/>
      <c r="Y30" s="21"/>
      <c r="Z30" s="21"/>
      <c r="AA30" s="21"/>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row>
    <row r="31" spans="5:83" ht="21.75" customHeight="1">
      <c r="E31" s="512" t="s">
        <v>76</v>
      </c>
      <c r="F31" s="512"/>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row>
    <row r="32" spans="5:83" ht="11.25" customHeight="1"/>
    <row r="33" spans="4:100" ht="12" customHeight="1"/>
    <row r="34" spans="4:100" ht="15.75" customHeight="1"/>
    <row r="35" spans="4:100" ht="24.75" customHeight="1">
      <c r="AY35" s="475" t="s">
        <v>73</v>
      </c>
      <c r="AZ35" s="475"/>
      <c r="BA35" s="475"/>
      <c r="BB35" s="475"/>
      <c r="BC35" s="493"/>
      <c r="BD35" s="493"/>
      <c r="BE35" s="493"/>
      <c r="BF35" s="475" t="s">
        <v>74</v>
      </c>
      <c r="BG35" s="475"/>
      <c r="BH35" s="493"/>
      <c r="BI35" s="493"/>
      <c r="BJ35" s="493"/>
      <c r="BK35" s="475" t="s">
        <v>69</v>
      </c>
      <c r="BL35" s="475"/>
      <c r="BM35" s="493"/>
      <c r="BN35" s="493"/>
      <c r="BO35" s="493"/>
      <c r="BP35" s="475" t="s">
        <v>70</v>
      </c>
      <c r="BQ35" s="475"/>
    </row>
    <row r="36" spans="4:100" ht="10.5" customHeight="1">
      <c r="BE36" s="4"/>
      <c r="BF36" s="4"/>
      <c r="BG36" s="4"/>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row>
    <row r="37" spans="4:100" ht="10.5" customHeight="1"/>
    <row r="38" spans="4:100" ht="12.75" customHeight="1">
      <c r="BT38" s="7"/>
      <c r="BU38" s="7"/>
      <c r="BV38" s="7"/>
      <c r="BW38" s="7"/>
      <c r="BX38" s="7"/>
      <c r="BY38" s="7"/>
      <c r="BZ38" s="7"/>
      <c r="CA38" s="7"/>
    </row>
    <row r="39" spans="4:100" ht="30.75" customHeight="1">
      <c r="AN39" s="475" t="s">
        <v>75</v>
      </c>
      <c r="AO39" s="475"/>
      <c r="AP39" s="475"/>
      <c r="AQ39" s="475"/>
      <c r="AR39" s="475"/>
      <c r="AS39" s="475"/>
      <c r="AT39" s="488"/>
      <c r="AU39" s="488"/>
      <c r="AV39" s="488"/>
      <c r="AW39" s="488"/>
      <c r="AX39" s="488"/>
      <c r="AY39" s="488"/>
      <c r="AZ39" s="488"/>
      <c r="BA39" s="488"/>
      <c r="BB39" s="488"/>
      <c r="BC39" s="488"/>
      <c r="BD39" s="488"/>
      <c r="BE39" s="488"/>
      <c r="BF39" s="488"/>
      <c r="BG39" s="488"/>
      <c r="BH39" s="488"/>
      <c r="BI39" s="488"/>
      <c r="BJ39" s="488"/>
      <c r="BK39" s="488"/>
      <c r="BL39" s="488"/>
      <c r="BM39" s="488"/>
      <c r="BN39" s="488"/>
      <c r="BO39" s="488"/>
      <c r="BP39" s="488"/>
      <c r="BQ39" s="488"/>
      <c r="BR39" s="488"/>
      <c r="BS39" s="488"/>
      <c r="BT39" s="7"/>
      <c r="BU39" s="7"/>
      <c r="BV39" s="7"/>
      <c r="BW39" s="7"/>
      <c r="BX39" s="7"/>
      <c r="BY39" s="7"/>
      <c r="BZ39" s="7"/>
      <c r="CA39" s="7"/>
    </row>
    <row r="40" spans="4:100" ht="18" customHeight="1">
      <c r="BT40" s="7"/>
      <c r="BU40" s="7"/>
      <c r="BV40" s="7"/>
      <c r="BW40" s="7"/>
      <c r="BX40" s="7"/>
      <c r="BY40" s="7"/>
      <c r="BZ40" s="7"/>
      <c r="CA40" s="7"/>
    </row>
    <row r="41" spans="4:100" ht="18" customHeight="1">
      <c r="BT41" s="7"/>
      <c r="BU41" s="7"/>
      <c r="BV41" s="7"/>
      <c r="BW41" s="7"/>
      <c r="BX41" s="7"/>
      <c r="BY41" s="7"/>
      <c r="BZ41" s="7"/>
      <c r="CA41" s="7"/>
    </row>
    <row r="42" spans="4:100" ht="18" customHeight="1">
      <c r="D42" s="518" t="s">
        <v>101</v>
      </c>
      <c r="E42" s="518"/>
      <c r="F42" s="518"/>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c r="AM42" s="518"/>
      <c r="AN42" s="518"/>
      <c r="AO42" s="518"/>
      <c r="AP42" s="518"/>
      <c r="AQ42" s="518"/>
      <c r="AR42" s="518"/>
      <c r="AS42" s="518"/>
      <c r="AT42" s="518"/>
      <c r="AU42" s="518"/>
      <c r="AV42" s="518"/>
      <c r="AW42" s="518"/>
      <c r="AX42" s="518"/>
      <c r="AY42" s="518"/>
      <c r="AZ42" s="518"/>
      <c r="BA42" s="518"/>
      <c r="BB42" s="518"/>
      <c r="BC42" s="518"/>
      <c r="BD42" s="518"/>
      <c r="BE42" s="518"/>
      <c r="BF42" s="518"/>
      <c r="BG42" s="518"/>
      <c r="BH42" s="518"/>
      <c r="BI42" s="518"/>
      <c r="BJ42" s="518"/>
      <c r="BK42" s="518"/>
      <c r="BT42" s="7"/>
      <c r="BU42" s="7"/>
      <c r="BV42" s="7"/>
      <c r="BW42" s="7"/>
      <c r="BX42" s="7"/>
      <c r="BY42" s="7"/>
      <c r="BZ42" s="7"/>
      <c r="CA42" s="7"/>
    </row>
    <row r="43" spans="4:100" ht="18" customHeight="1"/>
    <row r="44" spans="4:100" ht="18" customHeight="1">
      <c r="D44" s="96" t="s">
        <v>336</v>
      </c>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row>
    <row r="45" spans="4:100" ht="18" customHeight="1">
      <c r="E45" s="140" t="s">
        <v>332</v>
      </c>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row>
    <row r="46" spans="4:100" ht="18" customHeight="1">
      <c r="E46" s="140" t="s">
        <v>333</v>
      </c>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c r="AV46" s="140"/>
      <c r="AW46" s="140"/>
      <c r="AX46" s="140"/>
      <c r="AY46" s="140"/>
      <c r="AZ46" s="140"/>
      <c r="BA46" s="140"/>
      <c r="BB46" s="140"/>
      <c r="BC46" s="140"/>
      <c r="BD46" s="140"/>
      <c r="BE46" s="140"/>
      <c r="BF46" s="140"/>
      <c r="BG46" s="140"/>
      <c r="BH46" s="140"/>
      <c r="BI46" s="140"/>
      <c r="BJ46" s="140"/>
      <c r="BK46" s="140"/>
      <c r="BL46" s="140"/>
      <c r="BM46" s="140"/>
      <c r="BN46" s="140"/>
      <c r="BO46" s="140"/>
      <c r="BP46" s="140"/>
      <c r="BQ46" s="140"/>
      <c r="BR46" s="140"/>
    </row>
    <row r="47" spans="4:100" ht="18" customHeight="1"/>
    <row r="48" spans="4:100" ht="18" customHeight="1">
      <c r="D48" s="7" t="s">
        <v>88</v>
      </c>
    </row>
    <row r="49" spans="6:70" ht="18" customHeight="1">
      <c r="F49" s="140" t="s">
        <v>92</v>
      </c>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0"/>
      <c r="BN49" s="140"/>
      <c r="BO49" s="140"/>
      <c r="BP49" s="140"/>
      <c r="BQ49" s="140"/>
      <c r="BR49" s="140"/>
    </row>
    <row r="50" spans="6:70" ht="18" customHeight="1">
      <c r="F50" s="140" t="s">
        <v>97</v>
      </c>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140"/>
    </row>
    <row r="51" spans="6:70" ht="18" customHeight="1">
      <c r="H51" s="146" t="s">
        <v>334</v>
      </c>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row>
    <row r="52" spans="6:70" ht="18" customHeight="1">
      <c r="H52" s="146" t="s">
        <v>335</v>
      </c>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row>
    <row r="53" spans="6:70" ht="18" customHeight="1">
      <c r="F53" s="140" t="s">
        <v>93</v>
      </c>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row>
    <row r="54" spans="6:70">
      <c r="F54" s="140" t="s">
        <v>94</v>
      </c>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0"/>
      <c r="BR54" s="140"/>
    </row>
    <row r="55" spans="6:70">
      <c r="H55" s="146" t="s">
        <v>95</v>
      </c>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row>
    <row r="56" spans="6:70">
      <c r="F56" s="140" t="s">
        <v>96</v>
      </c>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row>
    <row r="57" spans="6:70">
      <c r="G57" s="26"/>
      <c r="H57" s="146" t="s">
        <v>95</v>
      </c>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row>
  </sheetData>
  <mergeCells count="49">
    <mergeCell ref="BE6:BF6"/>
    <mergeCell ref="A1:U1"/>
    <mergeCell ref="V1:AL1"/>
    <mergeCell ref="AM1:BC1"/>
    <mergeCell ref="BD1:BX1"/>
    <mergeCell ref="A2:BX3"/>
    <mergeCell ref="A4:D4"/>
    <mergeCell ref="E4:BT4"/>
    <mergeCell ref="BU4:BX4"/>
    <mergeCell ref="E12:BT12"/>
    <mergeCell ref="BG6:BH6"/>
    <mergeCell ref="BI6:BJ6"/>
    <mergeCell ref="BK6:BL6"/>
    <mergeCell ref="BM6:BT6"/>
    <mergeCell ref="E8:H8"/>
    <mergeCell ref="I8:J8"/>
    <mergeCell ref="K8:L8"/>
    <mergeCell ref="M8:N8"/>
    <mergeCell ref="O8:P8"/>
    <mergeCell ref="Q8:BT8"/>
    <mergeCell ref="F6:G6"/>
    <mergeCell ref="I6:W6"/>
    <mergeCell ref="X6:AC6"/>
    <mergeCell ref="AD6:AR6"/>
    <mergeCell ref="AS6:BD6"/>
    <mergeCell ref="E27:G27"/>
    <mergeCell ref="H27:AV27"/>
    <mergeCell ref="E17:G17"/>
    <mergeCell ref="H17:AV17"/>
    <mergeCell ref="E19:G19"/>
    <mergeCell ref="H19:AV19"/>
    <mergeCell ref="E21:G21"/>
    <mergeCell ref="H21:AV21"/>
    <mergeCell ref="BK35:BL35"/>
    <mergeCell ref="E10:BT10"/>
    <mergeCell ref="D42:BK42"/>
    <mergeCell ref="BM35:BO35"/>
    <mergeCell ref="BP35:BQ35"/>
    <mergeCell ref="AN39:AS39"/>
    <mergeCell ref="AT39:BS39"/>
    <mergeCell ref="E31:AC31"/>
    <mergeCell ref="AY35:BB35"/>
    <mergeCell ref="BC35:BE35"/>
    <mergeCell ref="BF35:BG35"/>
    <mergeCell ref="BH35:BJ35"/>
    <mergeCell ref="E23:G23"/>
    <mergeCell ref="H23:AV23"/>
    <mergeCell ref="E25:G25"/>
    <mergeCell ref="H25:AV25"/>
  </mergeCells>
  <phoneticPr fontId="2"/>
  <dataValidations count="1">
    <dataValidation type="list" allowBlank="1" showInputMessage="1" showErrorMessage="1" sqref="E17:G27" xr:uid="{FC66B02F-2895-405B-BD13-62A92F81B1B9}">
      <formula1>$CE$16:$CE$17</formula1>
    </dataValidation>
  </dataValidations>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1C04-70D2-4ECB-8697-97DE2CEE5271}">
  <dimension ref="A7:E59"/>
  <sheetViews>
    <sheetView workbookViewId="0">
      <selection activeCell="A10" sqref="A10"/>
    </sheetView>
  </sheetViews>
  <sheetFormatPr defaultRowHeight="13.5"/>
  <cols>
    <col min="2" max="2" width="13" bestFit="1" customWidth="1"/>
    <col min="4" max="4" width="9.625" customWidth="1"/>
    <col min="5" max="5" width="18.25" customWidth="1"/>
  </cols>
  <sheetData>
    <row r="7" spans="1:5">
      <c r="A7" s="168" t="s">
        <v>350</v>
      </c>
      <c r="B7" s="168"/>
      <c r="D7" t="s">
        <v>138</v>
      </c>
    </row>
    <row r="8" spans="1:5">
      <c r="A8" s="168"/>
      <c r="B8" s="168"/>
    </row>
    <row r="9" spans="1:5" ht="14.25">
      <c r="A9" s="169" t="s">
        <v>351</v>
      </c>
      <c r="B9" s="170" t="s">
        <v>352</v>
      </c>
      <c r="D9" s="173" t="s">
        <v>353</v>
      </c>
      <c r="E9" s="173" t="s">
        <v>354</v>
      </c>
    </row>
    <row r="10" spans="1:5">
      <c r="A10" s="170">
        <v>1</v>
      </c>
      <c r="B10" s="171">
        <v>58000</v>
      </c>
      <c r="D10" s="175">
        <v>45748</v>
      </c>
      <c r="E10" s="174">
        <v>2781</v>
      </c>
    </row>
    <row r="11" spans="1:5">
      <c r="A11" s="170">
        <v>2</v>
      </c>
      <c r="B11" s="171">
        <v>68000</v>
      </c>
      <c r="D11" s="173"/>
      <c r="E11" s="174"/>
    </row>
    <row r="12" spans="1:5">
      <c r="A12" s="170">
        <v>3</v>
      </c>
      <c r="B12" s="171">
        <v>78000</v>
      </c>
      <c r="D12" s="173"/>
      <c r="E12" s="174"/>
    </row>
    <row r="13" spans="1:5">
      <c r="A13" s="170">
        <v>4</v>
      </c>
      <c r="B13" s="171">
        <v>88000</v>
      </c>
    </row>
    <row r="14" spans="1:5">
      <c r="A14" s="170">
        <v>5</v>
      </c>
      <c r="B14" s="171">
        <v>98000</v>
      </c>
    </row>
    <row r="15" spans="1:5">
      <c r="A15" s="170">
        <v>6</v>
      </c>
      <c r="B15" s="171">
        <v>104000</v>
      </c>
    </row>
    <row r="16" spans="1:5">
      <c r="A16" s="170">
        <v>7</v>
      </c>
      <c r="B16" s="171">
        <v>110000</v>
      </c>
    </row>
    <row r="17" spans="1:2">
      <c r="A17" s="170">
        <v>8</v>
      </c>
      <c r="B17" s="171">
        <v>118000</v>
      </c>
    </row>
    <row r="18" spans="1:2">
      <c r="A18" s="170">
        <v>9</v>
      </c>
      <c r="B18" s="171">
        <v>126000</v>
      </c>
    </row>
    <row r="19" spans="1:2">
      <c r="A19" s="170">
        <v>10</v>
      </c>
      <c r="B19" s="171">
        <v>134000</v>
      </c>
    </row>
    <row r="20" spans="1:2">
      <c r="A20" s="170">
        <v>11</v>
      </c>
      <c r="B20" s="171">
        <v>142000</v>
      </c>
    </row>
    <row r="21" spans="1:2">
      <c r="A21" s="170">
        <v>12</v>
      </c>
      <c r="B21" s="171">
        <v>150000</v>
      </c>
    </row>
    <row r="22" spans="1:2">
      <c r="A22" s="170">
        <v>13</v>
      </c>
      <c r="B22" s="171">
        <v>160000</v>
      </c>
    </row>
    <row r="23" spans="1:2">
      <c r="A23" s="170">
        <v>14</v>
      </c>
      <c r="B23" s="171">
        <v>170000</v>
      </c>
    </row>
    <row r="24" spans="1:2">
      <c r="A24" s="170">
        <v>15</v>
      </c>
      <c r="B24" s="171">
        <v>180000</v>
      </c>
    </row>
    <row r="25" spans="1:2">
      <c r="A25" s="170">
        <v>16</v>
      </c>
      <c r="B25" s="171">
        <v>190000</v>
      </c>
    </row>
    <row r="26" spans="1:2">
      <c r="A26" s="170">
        <v>17</v>
      </c>
      <c r="B26" s="171">
        <v>200000</v>
      </c>
    </row>
    <row r="27" spans="1:2">
      <c r="A27" s="170">
        <v>18</v>
      </c>
      <c r="B27" s="171">
        <v>220000</v>
      </c>
    </row>
    <row r="28" spans="1:2">
      <c r="A28" s="170">
        <v>19</v>
      </c>
      <c r="B28" s="171">
        <v>240000</v>
      </c>
    </row>
    <row r="29" spans="1:2">
      <c r="A29" s="170">
        <v>20</v>
      </c>
      <c r="B29" s="171">
        <v>260000</v>
      </c>
    </row>
    <row r="30" spans="1:2">
      <c r="A30" s="170">
        <v>21</v>
      </c>
      <c r="B30" s="171">
        <v>280000</v>
      </c>
    </row>
    <row r="31" spans="1:2">
      <c r="A31" s="170">
        <v>22</v>
      </c>
      <c r="B31" s="171">
        <v>300000</v>
      </c>
    </row>
    <row r="32" spans="1:2">
      <c r="A32" s="170">
        <v>23</v>
      </c>
      <c r="B32" s="171">
        <v>320000</v>
      </c>
    </row>
    <row r="33" spans="1:2">
      <c r="A33" s="170">
        <v>24</v>
      </c>
      <c r="B33" s="171">
        <v>340000</v>
      </c>
    </row>
    <row r="34" spans="1:2">
      <c r="A34" s="170">
        <v>25</v>
      </c>
      <c r="B34" s="171">
        <v>360000</v>
      </c>
    </row>
    <row r="35" spans="1:2">
      <c r="A35" s="170">
        <v>26</v>
      </c>
      <c r="B35" s="171">
        <v>380000</v>
      </c>
    </row>
    <row r="36" spans="1:2">
      <c r="A36" s="170">
        <v>27</v>
      </c>
      <c r="B36" s="171">
        <v>410000</v>
      </c>
    </row>
    <row r="37" spans="1:2">
      <c r="A37" s="170">
        <v>28</v>
      </c>
      <c r="B37" s="171">
        <v>440000</v>
      </c>
    </row>
    <row r="38" spans="1:2">
      <c r="A38" s="170">
        <v>29</v>
      </c>
      <c r="B38" s="171">
        <v>470000</v>
      </c>
    </row>
    <row r="39" spans="1:2">
      <c r="A39" s="170">
        <v>30</v>
      </c>
      <c r="B39" s="171">
        <v>500000</v>
      </c>
    </row>
    <row r="40" spans="1:2">
      <c r="A40" s="170">
        <v>31</v>
      </c>
      <c r="B40" s="171">
        <v>530000</v>
      </c>
    </row>
    <row r="41" spans="1:2">
      <c r="A41" s="170">
        <v>32</v>
      </c>
      <c r="B41" s="171">
        <v>560000</v>
      </c>
    </row>
    <row r="42" spans="1:2">
      <c r="A42" s="170">
        <v>33</v>
      </c>
      <c r="B42" s="171">
        <v>590000</v>
      </c>
    </row>
    <row r="43" spans="1:2">
      <c r="A43" s="170">
        <v>34</v>
      </c>
      <c r="B43" s="171">
        <v>620000</v>
      </c>
    </row>
    <row r="44" spans="1:2">
      <c r="A44" s="170">
        <v>35</v>
      </c>
      <c r="B44" s="171">
        <v>650000</v>
      </c>
    </row>
    <row r="45" spans="1:2">
      <c r="A45" s="170">
        <v>36</v>
      </c>
      <c r="B45" s="171">
        <v>680000</v>
      </c>
    </row>
    <row r="46" spans="1:2">
      <c r="A46" s="170">
        <v>37</v>
      </c>
      <c r="B46" s="171">
        <v>710000</v>
      </c>
    </row>
    <row r="47" spans="1:2">
      <c r="A47" s="170">
        <v>38</v>
      </c>
      <c r="B47" s="171">
        <v>750000</v>
      </c>
    </row>
    <row r="48" spans="1:2">
      <c r="A48" s="170">
        <v>39</v>
      </c>
      <c r="B48" s="171">
        <v>790000</v>
      </c>
    </row>
    <row r="49" spans="1:2">
      <c r="A49" s="170">
        <v>40</v>
      </c>
      <c r="B49" s="171">
        <v>830000</v>
      </c>
    </row>
    <row r="50" spans="1:2">
      <c r="A50" s="170">
        <v>41</v>
      </c>
      <c r="B50" s="171">
        <v>880000</v>
      </c>
    </row>
    <row r="51" spans="1:2">
      <c r="A51" s="170">
        <v>42</v>
      </c>
      <c r="B51" s="171">
        <v>930000</v>
      </c>
    </row>
    <row r="52" spans="1:2">
      <c r="A52" s="170">
        <v>43</v>
      </c>
      <c r="B52" s="171">
        <v>980000</v>
      </c>
    </row>
    <row r="53" spans="1:2">
      <c r="A53" s="170">
        <v>44</v>
      </c>
      <c r="B53" s="172">
        <v>1030000</v>
      </c>
    </row>
    <row r="54" spans="1:2">
      <c r="A54" s="170">
        <v>45</v>
      </c>
      <c r="B54" s="172">
        <v>1090000</v>
      </c>
    </row>
    <row r="55" spans="1:2">
      <c r="A55" s="170">
        <v>46</v>
      </c>
      <c r="B55" s="172">
        <v>1150000</v>
      </c>
    </row>
    <row r="56" spans="1:2">
      <c r="A56" s="170">
        <v>47</v>
      </c>
      <c r="B56" s="172">
        <v>1210000</v>
      </c>
    </row>
    <row r="57" spans="1:2">
      <c r="A57" s="170">
        <v>48</v>
      </c>
      <c r="B57" s="172">
        <v>1270000</v>
      </c>
    </row>
    <row r="58" spans="1:2">
      <c r="A58" s="170">
        <v>49</v>
      </c>
      <c r="B58" s="172">
        <v>1330000</v>
      </c>
    </row>
    <row r="59" spans="1:2">
      <c r="A59" s="170">
        <v>50</v>
      </c>
      <c r="B59" s="172">
        <v>1390000</v>
      </c>
    </row>
  </sheetData>
  <sheetProtection algorithmName="SHA-512" hashValue="ycomZfUZlKk3SZBeWZppFCExfNFACI4nODI/YuSThtEE8IyjxuwBDQnqLVW9U0sCkH6n7LlwMHOuGeR92ncBvA==" saltValue="Ed76nEv8w1q25JU0yQi67w==" spinCount="100000" sheet="1" objects="1" scenarios="1" selectLockedCell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入力シート</vt:lpstr>
      <vt:lpstr>請求書（入力シート用）</vt:lpstr>
      <vt:lpstr>請求書（手入力）</vt:lpstr>
      <vt:lpstr>（裏面）注意事項 </vt:lpstr>
      <vt:lpstr>（参考）要件早見表</vt:lpstr>
      <vt:lpstr>育児休業をすることができない申告書</vt:lpstr>
      <vt:lpstr>疎明書 (A)</vt:lpstr>
      <vt:lpstr>疎明書 (B)</vt:lpstr>
      <vt:lpstr>計算</vt:lpstr>
      <vt:lpstr>'（裏面）注意事項 '!Print_Area</vt:lpstr>
      <vt:lpstr>'請求書（手入力）'!Print_Area</vt:lpstr>
      <vt:lpstr>'請求書（入力シート用）'!Print_Area</vt:lpstr>
      <vt:lpstr>入力シート!Print_Area</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公立学校共済組合愛知支部</dc:creator>
  <cp:lastModifiedBy>共済組合（飯田　瑞生）</cp:lastModifiedBy>
  <cp:lastPrinted>2025-06-27T02:46:33Z</cp:lastPrinted>
  <dcterms:created xsi:type="dcterms:W3CDTF">2005-06-22T02:03:26Z</dcterms:created>
  <dcterms:modified xsi:type="dcterms:W3CDTF">2025-07-04T02:04:01Z</dcterms:modified>
</cp:coreProperties>
</file>