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860" tabRatio="702" activeTab="0"/>
  </bookViews>
  <sheets>
    <sheet name="作成における注意" sheetId="1" r:id="rId1"/>
    <sheet name="試算シート（提出不要）" sheetId="2" r:id="rId2"/>
    <sheet name="試算シート（記入例）" sheetId="3" r:id="rId3"/>
  </sheets>
  <definedNames>
    <definedName name="_xlfn.AVERAGEIF" hidden="1">#NAME?</definedName>
    <definedName name="_xlnm.Print_Area" localSheetId="0">'作成における注意'!$A$1:$BB$17</definedName>
    <definedName name="_xlnm.Print_Area" localSheetId="2">'試算シート（記入例）'!$A$1:$BW$54</definedName>
    <definedName name="_xlnm.Print_Area" localSheetId="1">'試算シート（提出不要）'!$A$1:$BW$54</definedName>
  </definedNames>
  <calcPr fullCalcOnLoad="1"/>
</workbook>
</file>

<file path=xl/sharedStrings.xml><?xml version="1.0" encoding="utf-8"?>
<sst xmlns="http://schemas.openxmlformats.org/spreadsheetml/2006/main" count="623" uniqueCount="198">
  <si>
    <t>円</t>
  </si>
  <si>
    <t>日</t>
  </si>
  <si>
    <t>標準報酬月額</t>
  </si>
  <si>
    <t>報酬①</t>
  </si>
  <si>
    <t>種別</t>
  </si>
  <si>
    <t>本来の
支給額</t>
  </si>
  <si>
    <t>左の手当に対する
期間内の支給割合</t>
  </si>
  <si>
    <t>報酬②</t>
  </si>
  <si>
    <t>扶養手当</t>
  </si>
  <si>
    <t>住居手当</t>
  </si>
  <si>
    <t>合計</t>
  </si>
  <si>
    <t>（１）　休業給付金の日額の算定</t>
  </si>
  <si>
    <t>　標準報酬月額</t>
  </si>
  <si>
    <t>標準報酬日額</t>
  </si>
  <si>
    <t>）円</t>
  </si>
  <si>
    <t>（１０円未満四捨五入）</t>
  </si>
  <si>
    <t>　標準報酬日額</t>
  </si>
  <si>
    <t>支給割合</t>
  </si>
  <si>
    <t>給付日額</t>
  </si>
  <si>
    <t>　（１円未満四捨五入）</t>
  </si>
  <si>
    <t>円）</t>
  </si>
  <si>
    <t>日）</t>
  </si>
  <si>
    <t>（５）　支給額の決定</t>
  </si>
  <si>
    <t>給付日額①</t>
  </si>
  <si>
    <t>×</t>
  </si>
  <si>
    <t>＝</t>
  </si>
  <si>
    <t>Ｄ１　（Ｂ１÷Ａ１）</t>
  </si>
  <si>
    <t>Ｅ１　（Ｃ１÷２２）</t>
  </si>
  <si>
    <t>（Ｆ１</t>
  </si>
  <si>
    <t>給与の支給割合</t>
  </si>
  <si>
    <t>作成上の注意事項</t>
  </si>
  <si>
    <t>給料月額</t>
  </si>
  <si>
    <t>地域手当</t>
  </si>
  <si>
    <t>給料の調整額</t>
  </si>
  <si>
    <t>教職調整額</t>
  </si>
  <si>
    <t>傷病手当金試算シート</t>
  </si>
  <si>
    <t>１００分の</t>
  </si>
  <si>
    <t>給付額</t>
  </si>
  <si>
    <t>支給対象日数が</t>
  </si>
  <si>
    <t>本来の支給額</t>
  </si>
  <si>
    <t>Ａ1</t>
  </si>
  <si>
    <t>の場合</t>
  </si>
  <si>
    <t>Ａ2</t>
  </si>
  <si>
    <t>Ａ3</t>
  </si>
  <si>
    <t>Ａ4</t>
  </si>
  <si>
    <t>合　　　計</t>
  </si>
  <si>
    <t>Ｂ１</t>
  </si>
  <si>
    <t>Ｂ２</t>
  </si>
  <si>
    <t>×</t>
  </si>
  <si>
    <t>金額</t>
  </si>
  <si>
    <t>×</t>
  </si>
  <si>
    <t>＝</t>
  </si>
  <si>
    <t>×</t>
  </si>
  <si>
    <t>＝</t>
  </si>
  <si>
    <t>×</t>
  </si>
  <si>
    <t>＝</t>
  </si>
  <si>
    <t>合　　計</t>
  </si>
  <si>
    <t>Ｃ１</t>
  </si>
  <si>
    <t>Ｃ２</t>
  </si>
  <si>
    <t>支　給　額　算　定　調　書</t>
  </si>
  <si>
    <t>報
酬
日
額</t>
  </si>
  <si>
    <t>支給対象日数</t>
  </si>
  <si>
    <t>Ｄ２　（Ｂ２÷Ａ２）</t>
  </si>
  <si>
    <t>Ｄ３　（Ｂ３÷Ａ３）</t>
  </si>
  <si>
    <t>Ｄ４　（Ｂ４÷Ａ４）</t>
  </si>
  <si>
    <t>Ｅ２　（Ｃ２÷２２）</t>
  </si>
  <si>
    <t>Ｅ３　（Ｃ３÷２２）</t>
  </si>
  <si>
    <t>Ｅ４　（Ｃ４÷２２）</t>
  </si>
  <si>
    <t>Ｆ１　（Ｄ１＋Ｅ１）</t>
  </si>
  <si>
    <t>Ｆ２　（Ｄ２＋Ｅ２）</t>
  </si>
  <si>
    <t>Ｆ３　（Ｄ３＋Ｅ１）</t>
  </si>
  <si>
    <t>Ｆ４　（Ｄ４＋Ｅ４）</t>
  </si>
  <si>
    <t>（</t>
  </si>
  <si>
    <t>×　1/22　＝</t>
  </si>
  <si>
    <t>（</t>
  </si>
  <si>
    <t>（</t>
  </si>
  <si>
    <t>）</t>
  </si>
  <si>
    <t>×</t>
  </si>
  <si>
    <t>＝</t>
  </si>
  <si>
    <t>・・・・・・・・・・・・①</t>
  </si>
  <si>
    <t>・・・・</t>
  </si>
  <si>
    <t>（Ｆ２</t>
  </si>
  <si>
    <t>（Ｆ３</t>
  </si>
  <si>
    <t>（Ｆ4</t>
  </si>
  <si>
    <t>）</t>
  </si>
  <si>
    <t>年金年額</t>
  </si>
  <si>
    <t>年金日額</t>
  </si>
  <si>
    <t>Ｂ3</t>
  </si>
  <si>
    <t>Ｂ４</t>
  </si>
  <si>
    <t>Ｃ３</t>
  </si>
  <si>
    <t>Ｃ４</t>
  </si>
  <si>
    <t>円</t>
  </si>
  <si>
    <t xml:space="preserve">
</t>
  </si>
  <si>
    <t>Ｂ１</t>
  </si>
  <si>
    <t>Ｂ２</t>
  </si>
  <si>
    <t>×</t>
  </si>
  <si>
    <t>Ｃ１</t>
  </si>
  <si>
    <t>Ｃ２</t>
  </si>
  <si>
    <t>Ｄ２　（Ｂ２÷Ａ２）</t>
  </si>
  <si>
    <t>Ｅ２　（Ｃ２÷２２）</t>
  </si>
  <si>
    <t>Ｆ２　（Ｄ２＋Ｅ２）</t>
  </si>
  <si>
    <t>（</t>
  </si>
  <si>
    <t>・・・・・・・・・・・・①</t>
  </si>
  <si>
    <t>（</t>
  </si>
  <si>
    <t>×</t>
  </si>
  <si>
    <t>）</t>
  </si>
  <si>
    <t>＝</t>
  </si>
  <si>
    <t>の場合</t>
  </si>
  <si>
    <t>Ｃ３</t>
  </si>
  <si>
    <t>Ｄ３　（Ｂ３÷Ａ３）</t>
  </si>
  <si>
    <t>Ｅ３　（Ｃ３÷２２）</t>
  </si>
  <si>
    <t>控除する日額</t>
  </si>
  <si>
    <t>②”</t>
  </si>
  <si>
    <t>となる日</t>
  </si>
  <si>
    <t>（２）　報酬日額</t>
  </si>
  <si>
    <t>（Ｆ１</t>
  </si>
  <si>
    <t>支給対象日数③</t>
  </si>
  <si>
    <t>（</t>
  </si>
  <si>
    <t>・・・</t>
  </si>
  <si>
    <t>① ＞ ②</t>
  </si>
  <si>
    <t>③</t>
  </si>
  <si>
    <t>③’</t>
  </si>
  <si>
    <t>③”</t>
  </si>
  <si>
    <t>① ＞ ②’</t>
  </si>
  <si>
    <t>① ＞ ②”</t>
  </si>
  <si>
    <t>×</t>
  </si>
  <si>
    <t>＝</t>
  </si>
  <si>
    <t>減額対象手当</t>
  </si>
  <si>
    <t>その他</t>
  </si>
  <si>
    <t>年金年額÷264</t>
  </si>
  <si>
    <t>（３）報酬日額と年金日額との比較</t>
  </si>
  <si>
    <t>（４）　支給対象日数</t>
  </si>
  <si>
    <t>②</t>
  </si>
  <si>
    <t>②’</t>
  </si>
  <si>
    <t>②”’</t>
  </si>
  <si>
    <t>－</t>
  </si>
  <si>
    <t>控除する日額②</t>
  </si>
  <si>
    <t>×</t>
  </si>
  <si>
    <t>日</t>
  </si>
  <si>
    <r>
      <t>（３）支給対象日数は</t>
    </r>
    <r>
      <rPr>
        <b/>
        <sz val="11"/>
        <rFont val="ＭＳ Ｐゴシック"/>
        <family val="3"/>
      </rPr>
      <t>週休日を除く日数（祝日含む）</t>
    </r>
    <r>
      <rPr>
        <sz val="11"/>
        <rFont val="ＭＳ Ｐゴシック"/>
        <family val="3"/>
      </rPr>
      <t>になります。</t>
    </r>
  </si>
  <si>
    <t>（注）傷病手当金等の算定の基礎とする日以外の日の勤務実績に基づいて翌月以後に支払われる時間外勤務手当、特殊勤務手当等は、調整の対象となりません。</t>
  </si>
  <si>
    <t>※このシートは提出の必要はありません。</t>
  </si>
  <si>
    <t>※月の途中で支給割合が変わる場合には対応していません。</t>
  </si>
  <si>
    <t>の部分を入力すると、支給対象日数が20日～23日の場合の支給額を試算できます。</t>
  </si>
  <si>
    <r>
      <t xml:space="preserve">（５）「その他」の欄には、異なる支給割合で支給される手当がある場合に記入してください。
</t>
    </r>
    <r>
      <rPr>
        <b/>
        <sz val="11"/>
        <rFont val="ＭＳ Ｐゴシック"/>
        <family val="3"/>
      </rPr>
      <t>（例）公共交通機関利用者が月の途中で復職した場合で、通勤手当が日割ではなく満額支給された場合　等</t>
    </r>
  </si>
  <si>
    <t>※報酬①には、日額で支給される各給与が該当します。（例：給料月額、給料の調整額、地域手当 等）</t>
  </si>
  <si>
    <t>※報酬②には、月額で支給される手当が該当します。（扶養手当、住居手当　等）</t>
  </si>
  <si>
    <t xml:space="preserve">
</t>
  </si>
  <si>
    <t>※月の途中で支給割合が変わる場合には対応していません。</t>
  </si>
  <si>
    <t>※このシートは提出の必要はありません。</t>
  </si>
  <si>
    <t>Ａ1</t>
  </si>
  <si>
    <t>Ａ2</t>
  </si>
  <si>
    <t>Ａ3</t>
  </si>
  <si>
    <t>Ａ4</t>
  </si>
  <si>
    <t>Ｂ3</t>
  </si>
  <si>
    <t>Ｂ４</t>
  </si>
  <si>
    <t>×</t>
  </si>
  <si>
    <t>＝</t>
  </si>
  <si>
    <t>Ｃ４</t>
  </si>
  <si>
    <t>Ｄ４　（Ｂ４÷Ａ４）</t>
  </si>
  <si>
    <t>Ｅ４　（Ｃ４÷２２）</t>
  </si>
  <si>
    <t>Ｆ１　（Ｄ１＋Ｅ１）</t>
  </si>
  <si>
    <t>Ｆ３　（Ｄ３＋Ｅ１）</t>
  </si>
  <si>
    <t>Ｆ４　（Ｄ４＋Ｅ４）</t>
  </si>
  <si>
    <t>×　1/22　＝</t>
  </si>
  <si>
    <t>（</t>
  </si>
  <si>
    <t>）</t>
  </si>
  <si>
    <t>×</t>
  </si>
  <si>
    <t>＝</t>
  </si>
  <si>
    <t>・・・・</t>
  </si>
  <si>
    <t>②</t>
  </si>
  <si>
    <t>① ＞ ②</t>
  </si>
  <si>
    <t>・・・</t>
  </si>
  <si>
    <t>③</t>
  </si>
  <si>
    <t>（Ｆ２</t>
  </si>
  <si>
    <t>②’</t>
  </si>
  <si>
    <t>① ＞ ②’</t>
  </si>
  <si>
    <t>③’</t>
  </si>
  <si>
    <t>（Ｆ３</t>
  </si>
  <si>
    <t>②”</t>
  </si>
  <si>
    <t>① ＞ ②”</t>
  </si>
  <si>
    <t>③”</t>
  </si>
  <si>
    <t>（Ｆ4</t>
  </si>
  <si>
    <t>②”’</t>
  </si>
  <si>
    <t>控除する日額②</t>
  </si>
  <si>
    <t>－</t>
  </si>
  <si>
    <t>（４）表に記載されていない手当が支給されている場合は、空欄に手当名を記入し、本来支給額を記入してください。
※通勤手当は、休職中（１日も通勤していない場合）には支給されないため、減額対象手当の欄に記入しない
※義務教育等教員特別手当は、８割休職の期間は支給されない（参考：県立学校事務提要　庶務編　P1461 給与の日割計算）</t>
  </si>
  <si>
    <t>　勤務に服することができない期間において報酬（給料及び諸手当等を含む）の一部が支給される場合でも、報酬日額と傷病手当金給付日額を比較し、傷病手当金給付日額が上回る場合は、その差額が支給されます。</t>
  </si>
  <si>
    <t>試算シートの作成について</t>
  </si>
  <si>
    <t>　※　報酬支給額証明書の黄のセルに入力してください。 なお、色のないセルには手を加えないでください。正しく計算されなくなることがあります。</t>
  </si>
  <si>
    <t>（１）月途中で支給割合が変わる場合には対応していません。</t>
  </si>
  <si>
    <t>（２）このシートは提出の必要はありません。</t>
  </si>
  <si>
    <t>　給与事務担当者の方におかれましては、組合員が休職に入られた際に作成いただき、傷病手当金の支給の有無をご確認ください。</t>
  </si>
  <si>
    <t>【記入例】</t>
  </si>
  <si>
    <t>管理職のため教職調整額なし、８割休職中</t>
  </si>
  <si>
    <t>/ 3</t>
  </si>
  <si>
    <t>標準報酬月額：590,000円</t>
  </si>
  <si>
    <t>障害年金（年額）：無し　　　地域手当率：10％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</si>
</sst>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Red]\(#,##0\)"/>
    <numFmt numFmtId="179" formatCode="#,##0&quot;円&quot;"/>
    <numFmt numFmtId="180" formatCode="0&quot;日&quot;"/>
    <numFmt numFmtId="181" formatCode="#,##0.00_);[Red]\(#,##0.00\)"/>
    <numFmt numFmtId="182" formatCode="0_ "/>
    <numFmt numFmtId="183" formatCode="[$-F800]dddd\,\ mmmm\ dd\,\ yyyy"/>
    <numFmt numFmtId="184" formatCode="#,##0.0000;[Red]\-#,##0.0000"/>
    <numFmt numFmtId="185" formatCode="#,##0&quot;日&quot;"/>
    <numFmt numFmtId="186" formatCode="#,##0.00_ "/>
    <numFmt numFmtId="187" formatCode="0_);[Red]\(0\)"/>
    <numFmt numFmtId="188" formatCode="yyyy/m/d\ h:mm;@"/>
  </numFmts>
  <fonts count="57">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11"/>
      <color indexed="10"/>
      <name val="ＭＳ Ｐゴシック"/>
      <family val="3"/>
    </font>
    <font>
      <sz val="9"/>
      <name val="ＭＳ Ｐゴシック"/>
      <family val="3"/>
    </font>
    <font>
      <b/>
      <sz val="16"/>
      <name val="ＭＳ ゴシック"/>
      <family val="3"/>
    </font>
    <font>
      <sz val="8"/>
      <name val="ＭＳ Ｐゴシック"/>
      <family val="3"/>
    </font>
    <font>
      <b/>
      <sz val="12"/>
      <name val="ＭＳ Ｐゴシック"/>
      <family val="3"/>
    </font>
    <font>
      <sz val="8"/>
      <color indexed="10"/>
      <name val="ＭＳ Ｐゴシック"/>
      <family val="3"/>
    </font>
    <font>
      <sz val="11"/>
      <color indexed="12"/>
      <name val="ＭＳ Ｐゴシック"/>
      <family val="3"/>
    </font>
    <font>
      <b/>
      <sz val="10"/>
      <color indexed="12"/>
      <name val="ＭＳ Ｐゴシック"/>
      <family val="3"/>
    </font>
    <font>
      <b/>
      <sz val="8"/>
      <name val="ＭＳ Ｐゴシック"/>
      <family val="3"/>
    </font>
    <font>
      <b/>
      <sz val="11"/>
      <name val="ＭＳ Ｐゴシック"/>
      <family val="3"/>
    </font>
    <font>
      <b/>
      <sz val="14"/>
      <name val="ＭＳ Ｐゴシック"/>
      <family val="3"/>
    </font>
    <font>
      <b/>
      <sz val="14"/>
      <color indexed="12"/>
      <name val="ＭＳ Ｐゴシック"/>
      <family val="3"/>
    </font>
    <font>
      <b/>
      <sz val="11"/>
      <color indexed="10"/>
      <name val="ＭＳ Ｐゴシック"/>
      <family val="3"/>
    </font>
    <font>
      <sz val="11"/>
      <color indexed="18"/>
      <name val="ＭＳ Ｐゴシック"/>
      <family val="3"/>
    </font>
    <font>
      <sz val="7"/>
      <name val="ＭＳ Ｐゴシック"/>
      <family val="3"/>
    </font>
    <font>
      <b/>
      <sz val="10"/>
      <color indexed="10"/>
      <name val="ＭＳ Ｐゴシック"/>
      <family val="3"/>
    </font>
    <font>
      <b/>
      <u val="single"/>
      <sz val="10"/>
      <color indexed="10"/>
      <name val="ＭＳ Ｐゴシック"/>
      <family val="3"/>
    </font>
    <font>
      <sz val="10"/>
      <color indexed="10"/>
      <name val="ＭＳ Ｐゴシック"/>
      <family val="3"/>
    </font>
    <font>
      <sz val="16"/>
      <name val="ＭＳ ゴシック"/>
      <family val="3"/>
    </font>
    <font>
      <u val="single"/>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rgb="FFFFFF99"/>
        <bgColor indexed="64"/>
      </patternFill>
    </fill>
    <fill>
      <patternFill patternType="solid">
        <fgColor indexed="22"/>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double"/>
    </border>
    <border>
      <left/>
      <right style="thin"/>
      <top style="thin"/>
      <bottom style="thin"/>
    </border>
    <border>
      <left/>
      <right/>
      <top style="thin"/>
      <bottom/>
    </border>
    <border>
      <left style="thin"/>
      <right>
        <color indexed="63"/>
      </right>
      <top style="thin"/>
      <bottom style="thin"/>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dotted"/>
      <bottom>
        <color indexed="63"/>
      </bottom>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style="dotted"/>
      <top style="dotted"/>
      <bottom>
        <color indexed="63"/>
      </bottom>
    </border>
    <border>
      <left>
        <color indexed="63"/>
      </left>
      <right style="dotted"/>
      <top>
        <color indexed="63"/>
      </top>
      <bottom>
        <color indexed="63"/>
      </bottom>
    </border>
    <border>
      <left style="slantDashDot"/>
      <right/>
      <top style="slantDashDot"/>
      <bottom style="slantDashDot"/>
    </border>
    <border>
      <left/>
      <right/>
      <top style="slantDashDot"/>
      <bottom style="slantDashDot"/>
    </border>
    <border>
      <left/>
      <right style="slantDashDot"/>
      <top style="slantDashDot"/>
      <bottom style="slantDashDot"/>
    </border>
    <border>
      <left/>
      <right style="medium"/>
      <top style="thin"/>
      <bottom style="thin"/>
    </border>
    <border>
      <left/>
      <right/>
      <top/>
      <bottom style="medium"/>
    </border>
    <border>
      <left/>
      <right style="thin"/>
      <top/>
      <bottom style="medium"/>
    </border>
    <border>
      <left style="thin"/>
      <right/>
      <top/>
      <bottom style="medium"/>
    </border>
    <border>
      <left/>
      <right/>
      <top style="medium"/>
      <bottom style="medium"/>
    </border>
    <border>
      <left/>
      <right style="medium"/>
      <top style="medium"/>
      <bottom style="medium"/>
    </border>
    <border>
      <left style="thin"/>
      <right>
        <color indexed="63"/>
      </right>
      <top>
        <color indexed="63"/>
      </top>
      <bottom style="thin"/>
    </border>
    <border>
      <left/>
      <right/>
      <top/>
      <bottom style="thin"/>
    </border>
    <border>
      <left/>
      <right style="thin"/>
      <top/>
      <bottom style="thin"/>
    </border>
    <border>
      <left style="thin"/>
      <right/>
      <top style="medium"/>
      <bottom style="medium"/>
    </border>
    <border>
      <left style="medium"/>
      <right style="thin"/>
      <top style="medium"/>
      <bottom style="medium"/>
    </border>
    <border>
      <left style="thin"/>
      <right style="thin"/>
      <top style="medium"/>
      <bottom style="medium"/>
    </border>
    <border>
      <left style="thin"/>
      <right/>
      <top style="medium"/>
      <bottom/>
    </border>
    <border>
      <left/>
      <right/>
      <top style="medium"/>
      <bottom/>
    </border>
    <border>
      <left/>
      <right style="thin"/>
      <top style="medium"/>
      <bottom/>
    </border>
    <border>
      <left style="medium"/>
      <right/>
      <top style="medium"/>
      <bottom style="medium"/>
    </border>
    <border>
      <left/>
      <right style="thin"/>
      <top style="medium"/>
      <bottom style="medium"/>
    </border>
    <border>
      <left style="medium"/>
      <right>
        <color indexed="63"/>
      </right>
      <top style="thin"/>
      <bottom style="thin"/>
    </border>
    <border>
      <left style="medium"/>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style="medium"/>
      <right/>
      <top style="thin"/>
      <bottom style="medium"/>
    </border>
    <border>
      <left/>
      <right style="thin"/>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bottom/>
    </border>
    <border>
      <left>
        <color indexed="63"/>
      </left>
      <right style="thin"/>
      <top>
        <color indexed="63"/>
      </top>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style="medium"/>
    </border>
    <border>
      <left style="thin"/>
      <right style="medium"/>
      <top style="medium"/>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32" borderId="0" applyNumberFormat="0" applyBorder="0" applyAlignment="0" applyProtection="0"/>
  </cellStyleXfs>
  <cellXfs count="306">
    <xf numFmtId="0" fontId="0" fillId="0" borderId="0" xfId="0" applyAlignment="1">
      <alignment/>
    </xf>
    <xf numFmtId="0" fontId="0" fillId="0" borderId="0" xfId="0" applyAlignment="1" applyProtection="1">
      <alignment/>
      <protection/>
    </xf>
    <xf numFmtId="0" fontId="0" fillId="0" borderId="0" xfId="0" applyFill="1" applyAlignment="1" applyProtection="1">
      <alignment/>
      <protection/>
    </xf>
    <xf numFmtId="0" fontId="11" fillId="0" borderId="0" xfId="0" applyFont="1" applyFill="1" applyAlignment="1" applyProtection="1">
      <alignment/>
      <protection/>
    </xf>
    <xf numFmtId="0" fontId="0" fillId="0" borderId="0" xfId="0" applyAlignment="1" applyProtection="1">
      <alignment vertical="center"/>
      <protection/>
    </xf>
    <xf numFmtId="0" fontId="0" fillId="0" borderId="0" xfId="0" applyAlignment="1" applyProtection="1">
      <alignment/>
      <protection/>
    </xf>
    <xf numFmtId="0" fontId="15" fillId="0" borderId="0" xfId="0" applyFont="1" applyAlignment="1" applyProtection="1">
      <alignment vertical="center"/>
      <protection/>
    </xf>
    <xf numFmtId="49" fontId="14" fillId="0" borderId="0" xfId="0" applyNumberFormat="1" applyFont="1" applyAlignment="1" applyProtection="1">
      <alignment vertical="center"/>
      <protection/>
    </xf>
    <xf numFmtId="0" fontId="14" fillId="0" borderId="0" xfId="0" applyFont="1" applyAlignment="1" applyProtection="1">
      <alignment vertical="center"/>
      <protection/>
    </xf>
    <xf numFmtId="0" fontId="0" fillId="0" borderId="0" xfId="0" applyAlignment="1" applyProtection="1">
      <alignment vertical="center" wrapText="1"/>
      <protection/>
    </xf>
    <xf numFmtId="0" fontId="0" fillId="0" borderId="0" xfId="62" applyProtection="1">
      <alignment/>
      <protection/>
    </xf>
    <xf numFmtId="49" fontId="7" fillId="0" borderId="0" xfId="62" applyNumberFormat="1" applyFont="1" applyBorder="1" applyAlignment="1" applyProtection="1">
      <alignment vertical="center"/>
      <protection/>
    </xf>
    <xf numFmtId="0" fontId="0" fillId="0" borderId="0" xfId="62" applyFill="1" applyProtection="1">
      <alignment/>
      <protection/>
    </xf>
    <xf numFmtId="0" fontId="0" fillId="0" borderId="0" xfId="62" applyFill="1" applyBorder="1" applyProtection="1">
      <alignment/>
      <protection/>
    </xf>
    <xf numFmtId="0" fontId="0" fillId="0" borderId="0" xfId="62" applyFill="1" applyBorder="1" applyAlignment="1" applyProtection="1">
      <alignment horizontal="center" vertical="center"/>
      <protection/>
    </xf>
    <xf numFmtId="0" fontId="15" fillId="0" borderId="0" xfId="62" applyFont="1" applyFill="1" applyBorder="1" applyAlignment="1" applyProtection="1">
      <alignment horizontal="center" vertical="center"/>
      <protection/>
    </xf>
    <xf numFmtId="38" fontId="1" fillId="0" borderId="0" xfId="50" applyFont="1" applyFill="1" applyBorder="1" applyAlignment="1" applyProtection="1">
      <alignment horizontal="right" vertical="center"/>
      <protection/>
    </xf>
    <xf numFmtId="0" fontId="0" fillId="0" borderId="0" xfId="62" applyBorder="1" applyAlignment="1" applyProtection="1">
      <alignment/>
      <protection/>
    </xf>
    <xf numFmtId="0" fontId="0" fillId="0" borderId="0" xfId="62" applyBorder="1" applyProtection="1">
      <alignment/>
      <protection/>
    </xf>
    <xf numFmtId="38" fontId="16" fillId="0" borderId="0" xfId="50" applyFont="1" applyFill="1" applyBorder="1" applyAlignment="1" applyProtection="1">
      <alignment vertical="center"/>
      <protection/>
    </xf>
    <xf numFmtId="0" fontId="0" fillId="0" borderId="0" xfId="62" applyFill="1" applyBorder="1" applyAlignment="1" applyProtection="1">
      <alignment vertical="center"/>
      <protection/>
    </xf>
    <xf numFmtId="49" fontId="7" fillId="0" borderId="0" xfId="62" applyNumberFormat="1" applyFont="1" applyFill="1" applyAlignment="1" applyProtection="1">
      <alignment horizontal="center"/>
      <protection/>
    </xf>
    <xf numFmtId="0" fontId="0" fillId="0" borderId="0" xfId="62" applyFill="1" applyAlignment="1" applyProtection="1">
      <alignment/>
      <protection/>
    </xf>
    <xf numFmtId="0" fontId="0" fillId="0" borderId="0" xfId="62" applyAlignment="1" applyProtection="1">
      <alignment/>
      <protection/>
    </xf>
    <xf numFmtId="38" fontId="16" fillId="33" borderId="0" xfId="50" applyFont="1" applyFill="1" applyBorder="1" applyAlignment="1" applyProtection="1">
      <alignment vertical="center"/>
      <protection/>
    </xf>
    <xf numFmtId="0" fontId="8" fillId="0" borderId="10" xfId="62" applyFont="1" applyFill="1" applyBorder="1" applyAlignment="1" applyProtection="1">
      <alignment shrinkToFit="1"/>
      <protection/>
    </xf>
    <xf numFmtId="0" fontId="0" fillId="0" borderId="11" xfId="62" applyBorder="1" applyProtection="1">
      <alignment/>
      <protection/>
    </xf>
    <xf numFmtId="0" fontId="2" fillId="0" borderId="10" xfId="62" applyFont="1" applyFill="1" applyBorder="1" applyAlignment="1" applyProtection="1">
      <alignment horizontal="center"/>
      <protection/>
    </xf>
    <xf numFmtId="0" fontId="2" fillId="0" borderId="12" xfId="62" applyFont="1" applyFill="1" applyBorder="1" applyAlignment="1" applyProtection="1">
      <alignment horizontal="center"/>
      <protection/>
    </xf>
    <xf numFmtId="0" fontId="2" fillId="0" borderId="0" xfId="62" applyFont="1" applyFill="1" applyBorder="1" applyAlignment="1" applyProtection="1">
      <alignment horizontal="center"/>
      <protection/>
    </xf>
    <xf numFmtId="0" fontId="8" fillId="0" borderId="0" xfId="62" applyFont="1" applyProtection="1">
      <alignment/>
      <protection/>
    </xf>
    <xf numFmtId="178" fontId="2" fillId="0" borderId="10" xfId="62" applyNumberFormat="1" applyFont="1" applyFill="1" applyBorder="1" applyAlignment="1" applyProtection="1">
      <alignment horizontal="center"/>
      <protection/>
    </xf>
    <xf numFmtId="178" fontId="2" fillId="0" borderId="12" xfId="62" applyNumberFormat="1" applyFont="1" applyFill="1" applyBorder="1" applyAlignment="1" applyProtection="1">
      <alignment horizontal="center"/>
      <protection/>
    </xf>
    <xf numFmtId="0" fontId="8" fillId="0" borderId="13" xfId="62" applyFont="1" applyBorder="1" applyAlignment="1" applyProtection="1">
      <alignment/>
      <protection/>
    </xf>
    <xf numFmtId="0" fontId="18" fillId="0" borderId="0" xfId="62" applyFont="1" applyProtection="1">
      <alignment/>
      <protection/>
    </xf>
    <xf numFmtId="0" fontId="8" fillId="0" borderId="0" xfId="62" applyFont="1" applyFill="1" applyProtection="1">
      <alignment/>
      <protection/>
    </xf>
    <xf numFmtId="0" fontId="8" fillId="0" borderId="0" xfId="62" applyFont="1" applyAlignment="1" applyProtection="1">
      <alignment vertical="center"/>
      <protection/>
    </xf>
    <xf numFmtId="0" fontId="8" fillId="0" borderId="0" xfId="62" applyFont="1" applyBorder="1" applyAlignment="1" applyProtection="1">
      <alignment vertical="center"/>
      <protection/>
    </xf>
    <xf numFmtId="0" fontId="0" fillId="0" borderId="0" xfId="62" applyBorder="1" applyAlignment="1" applyProtection="1">
      <alignment vertical="center"/>
      <protection/>
    </xf>
    <xf numFmtId="0" fontId="10" fillId="0" borderId="0" xfId="62" applyFont="1" applyProtection="1">
      <alignment/>
      <protection/>
    </xf>
    <xf numFmtId="0" fontId="8" fillId="0" borderId="0" xfId="62" applyFont="1" applyBorder="1" applyProtection="1">
      <alignment/>
      <protection/>
    </xf>
    <xf numFmtId="0" fontId="4" fillId="0" borderId="0" xfId="62" applyFont="1" applyBorder="1" applyAlignment="1" applyProtection="1">
      <alignment vertical="center"/>
      <protection/>
    </xf>
    <xf numFmtId="0" fontId="0" fillId="0" borderId="0" xfId="62" applyFont="1" applyBorder="1" applyAlignment="1" applyProtection="1">
      <alignment vertical="center"/>
      <protection/>
    </xf>
    <xf numFmtId="0" fontId="10" fillId="0" borderId="0" xfId="62" applyFont="1" applyBorder="1" applyAlignment="1" applyProtection="1">
      <alignment vertical="center"/>
      <protection/>
    </xf>
    <xf numFmtId="0" fontId="6" fillId="0" borderId="0" xfId="62" applyFont="1" applyBorder="1" applyProtection="1">
      <alignment/>
      <protection/>
    </xf>
    <xf numFmtId="0" fontId="8" fillId="0" borderId="0" xfId="62" applyFont="1" applyBorder="1" applyAlignment="1" applyProtection="1">
      <alignment vertical="center" wrapText="1"/>
      <protection/>
    </xf>
    <xf numFmtId="0" fontId="8" fillId="0" borderId="0" xfId="62" applyFont="1" applyAlignment="1" applyProtection="1">
      <alignment/>
      <protection/>
    </xf>
    <xf numFmtId="38" fontId="3" fillId="0" borderId="0" xfId="62" applyNumberFormat="1" applyFont="1" applyAlignment="1" applyProtection="1">
      <alignment shrinkToFit="1"/>
      <protection/>
    </xf>
    <xf numFmtId="0" fontId="3" fillId="0" borderId="0" xfId="62" applyFont="1" applyAlignment="1" applyProtection="1">
      <alignment shrinkToFit="1"/>
      <protection/>
    </xf>
    <xf numFmtId="0" fontId="0" fillId="0" borderId="0" xfId="62" applyFont="1" applyProtection="1">
      <alignment/>
      <protection/>
    </xf>
    <xf numFmtId="0" fontId="8" fillId="0" borderId="0" xfId="62" applyFont="1" applyBorder="1" applyAlignment="1" applyProtection="1">
      <alignment/>
      <protection/>
    </xf>
    <xf numFmtId="38" fontId="3" fillId="0" borderId="0" xfId="50" applyFont="1" applyBorder="1" applyAlignment="1" applyProtection="1">
      <alignment shrinkToFit="1"/>
      <protection/>
    </xf>
    <xf numFmtId="0" fontId="19" fillId="0" borderId="0" xfId="62" applyFont="1" applyBorder="1" applyAlignment="1" applyProtection="1">
      <alignment shrinkToFit="1"/>
      <protection/>
    </xf>
    <xf numFmtId="0" fontId="0" fillId="0" borderId="0" xfId="62" applyFont="1" applyBorder="1" applyProtection="1">
      <alignment/>
      <protection/>
    </xf>
    <xf numFmtId="0" fontId="3" fillId="0" borderId="0" xfId="62" applyFont="1" applyBorder="1" applyAlignment="1" applyProtection="1">
      <alignment shrinkToFit="1"/>
      <protection/>
    </xf>
    <xf numFmtId="0" fontId="8" fillId="0" borderId="0" xfId="62" applyFont="1" applyAlignment="1" applyProtection="1">
      <alignment horizontal="center"/>
      <protection/>
    </xf>
    <xf numFmtId="0" fontId="5" fillId="0" borderId="0" xfId="62" applyFont="1" applyAlignment="1" applyProtection="1">
      <alignment/>
      <protection/>
    </xf>
    <xf numFmtId="0" fontId="8" fillId="0" borderId="0" xfId="62" applyFont="1" applyBorder="1" applyAlignment="1" applyProtection="1">
      <alignment horizontal="center" wrapText="1"/>
      <protection/>
    </xf>
    <xf numFmtId="0" fontId="8" fillId="0" borderId="0" xfId="62" applyFont="1" applyAlignment="1" applyProtection="1">
      <alignment horizontal="right"/>
      <protection/>
    </xf>
    <xf numFmtId="0" fontId="10" fillId="0" borderId="0" xfId="62" applyFont="1" applyAlignment="1" applyProtection="1">
      <alignment/>
      <protection/>
    </xf>
    <xf numFmtId="0" fontId="0" fillId="33" borderId="0" xfId="62" applyFill="1" applyProtection="1">
      <alignment/>
      <protection/>
    </xf>
    <xf numFmtId="38" fontId="9" fillId="0" borderId="0" xfId="50" applyFont="1" applyFill="1" applyAlignment="1" applyProtection="1">
      <alignment horizontal="center" shrinkToFit="1"/>
      <protection/>
    </xf>
    <xf numFmtId="0" fontId="9" fillId="33" borderId="0" xfId="62" applyFont="1" applyFill="1" applyProtection="1">
      <alignment/>
      <protection/>
    </xf>
    <xf numFmtId="0" fontId="8" fillId="33" borderId="0" xfId="62" applyFont="1" applyFill="1" applyProtection="1">
      <alignment/>
      <protection/>
    </xf>
    <xf numFmtId="0" fontId="9" fillId="0" borderId="0" xfId="62" applyFont="1" applyProtection="1">
      <alignment/>
      <protection/>
    </xf>
    <xf numFmtId="0" fontId="15" fillId="0" borderId="0" xfId="62" applyFont="1" applyAlignment="1" applyProtection="1">
      <alignment horizontal="center"/>
      <protection/>
    </xf>
    <xf numFmtId="0" fontId="14" fillId="0" borderId="0" xfId="62" applyFont="1" applyProtection="1">
      <alignment/>
      <protection/>
    </xf>
    <xf numFmtId="38" fontId="15" fillId="0" borderId="0" xfId="50" applyFont="1" applyFill="1" applyBorder="1" applyAlignment="1" applyProtection="1">
      <alignment shrinkToFit="1"/>
      <protection/>
    </xf>
    <xf numFmtId="0" fontId="15" fillId="0" borderId="0" xfId="62" applyFont="1" applyFill="1" applyBorder="1" applyAlignment="1" applyProtection="1">
      <alignment shrinkToFit="1"/>
      <protection/>
    </xf>
    <xf numFmtId="0" fontId="8" fillId="0" borderId="0" xfId="48" applyNumberFormat="1" applyFont="1" applyFill="1" applyAlignment="1" applyProtection="1">
      <alignment/>
      <protection/>
    </xf>
    <xf numFmtId="0" fontId="8" fillId="0" borderId="0" xfId="48" applyNumberFormat="1" applyFont="1" applyFill="1" applyBorder="1" applyAlignment="1" applyProtection="1">
      <alignment/>
      <protection/>
    </xf>
    <xf numFmtId="0" fontId="17" fillId="0" borderId="0" xfId="62" applyFont="1" applyFill="1" applyAlignment="1" applyProtection="1">
      <alignment vertical="top" wrapText="1"/>
      <protection/>
    </xf>
    <xf numFmtId="0" fontId="17" fillId="34" borderId="0" xfId="62" applyFont="1" applyFill="1" applyAlignment="1" applyProtection="1">
      <alignment vertical="top" wrapText="1"/>
      <protection/>
    </xf>
    <xf numFmtId="0" fontId="0" fillId="0" borderId="0" xfId="48" applyNumberFormat="1" applyFont="1" applyFill="1" applyBorder="1" applyAlignment="1" applyProtection="1">
      <alignment/>
      <protection/>
    </xf>
    <xf numFmtId="0" fontId="14" fillId="0" borderId="14" xfId="62" applyFont="1" applyBorder="1" applyAlignment="1" applyProtection="1">
      <alignment vertical="center"/>
      <protection/>
    </xf>
    <xf numFmtId="0" fontId="14" fillId="0" borderId="10" xfId="62" applyFont="1" applyBorder="1" applyAlignment="1" applyProtection="1">
      <alignment vertical="center"/>
      <protection/>
    </xf>
    <xf numFmtId="0" fontId="14" fillId="0" borderId="12" xfId="62" applyFont="1" applyBorder="1" applyAlignment="1" applyProtection="1">
      <alignment vertical="center"/>
      <protection/>
    </xf>
    <xf numFmtId="38" fontId="8" fillId="0" borderId="0" xfId="48" applyFont="1" applyFill="1" applyBorder="1" applyAlignment="1" applyProtection="1">
      <alignment shrinkToFit="1"/>
      <protection/>
    </xf>
    <xf numFmtId="0" fontId="6" fillId="0" borderId="0" xfId="48" applyNumberFormat="1" applyFont="1" applyFill="1" applyAlignment="1" applyProtection="1">
      <alignment/>
      <protection/>
    </xf>
    <xf numFmtId="0" fontId="6" fillId="0" borderId="0" xfId="48" applyNumberFormat="1" applyFont="1" applyFill="1" applyAlignment="1" applyProtection="1">
      <alignment/>
      <protection/>
    </xf>
    <xf numFmtId="0" fontId="6" fillId="0" borderId="0" xfId="48" applyNumberFormat="1" applyFont="1" applyFill="1" applyBorder="1" applyAlignment="1" applyProtection="1">
      <alignment/>
      <protection/>
    </xf>
    <xf numFmtId="38" fontId="8" fillId="0" borderId="0" xfId="62" applyNumberFormat="1" applyFont="1" applyBorder="1" applyAlignment="1" applyProtection="1">
      <alignment vertical="center"/>
      <protection/>
    </xf>
    <xf numFmtId="185" fontId="4" fillId="0" borderId="0" xfId="62" applyNumberFormat="1" applyFont="1" applyBorder="1" applyAlignment="1" applyProtection="1">
      <alignment vertical="center"/>
      <protection/>
    </xf>
    <xf numFmtId="38" fontId="8" fillId="0" borderId="0" xfId="62" applyNumberFormat="1" applyFont="1" applyBorder="1" applyAlignment="1" applyProtection="1">
      <alignment/>
      <protection/>
    </xf>
    <xf numFmtId="0" fontId="8" fillId="0" borderId="0" xfId="62" applyFont="1" applyBorder="1" applyAlignment="1" applyProtection="1">
      <alignment vertical="center" textRotation="255"/>
      <protection/>
    </xf>
    <xf numFmtId="0" fontId="2" fillId="0" borderId="0" xfId="62" applyFont="1" applyBorder="1" applyAlignment="1" applyProtection="1">
      <alignment/>
      <protection/>
    </xf>
    <xf numFmtId="0" fontId="0" fillId="0" borderId="0" xfId="48" applyNumberFormat="1" applyFont="1" applyFill="1" applyBorder="1" applyAlignment="1" applyProtection="1">
      <alignment/>
      <protection/>
    </xf>
    <xf numFmtId="0" fontId="20" fillId="0" borderId="0" xfId="62" applyFont="1" applyFill="1" applyAlignment="1" applyProtection="1">
      <alignment horizontal="center" vertical="center" shrinkToFit="1"/>
      <protection/>
    </xf>
    <xf numFmtId="0" fontId="20" fillId="0" borderId="0" xfId="62" applyFont="1" applyFill="1" applyAlignment="1" applyProtection="1">
      <alignment horizontal="left" vertical="top" wrapText="1"/>
      <protection/>
    </xf>
    <xf numFmtId="0" fontId="0" fillId="0" borderId="0" xfId="0" applyFont="1" applyAlignment="1" applyProtection="1">
      <alignment vertical="center"/>
      <protection/>
    </xf>
    <xf numFmtId="0" fontId="8" fillId="0" borderId="0" xfId="48" applyNumberFormat="1" applyFont="1" applyFill="1" applyBorder="1" applyAlignment="1" applyProtection="1">
      <alignment vertical="center" wrapText="1"/>
      <protection/>
    </xf>
    <xf numFmtId="0" fontId="20" fillId="0" borderId="0" xfId="62" applyFont="1" applyFill="1" applyAlignment="1" applyProtection="1">
      <alignment vertical="center" shrinkToFit="1"/>
      <protection/>
    </xf>
    <xf numFmtId="0" fontId="20" fillId="0" borderId="0" xfId="62" applyFont="1" applyFill="1" applyAlignment="1" applyProtection="1">
      <alignment vertical="top" wrapText="1"/>
      <protection/>
    </xf>
    <xf numFmtId="0" fontId="21" fillId="0" borderId="0" xfId="62" applyFont="1" applyFill="1" applyAlignment="1" applyProtection="1">
      <alignment vertical="top" wrapText="1"/>
      <protection/>
    </xf>
    <xf numFmtId="49" fontId="23" fillId="0" borderId="0" xfId="62" applyNumberFormat="1" applyFont="1" applyBorder="1" applyAlignment="1" applyProtection="1">
      <alignment vertical="center"/>
      <protection/>
    </xf>
    <xf numFmtId="0" fontId="0" fillId="0" borderId="0" xfId="62" applyFont="1" applyFill="1" applyBorder="1" applyAlignment="1" applyProtection="1">
      <alignment horizontal="center" vertical="center"/>
      <protection/>
    </xf>
    <xf numFmtId="0" fontId="0" fillId="0" borderId="0" xfId="62" applyFont="1" applyBorder="1" applyAlignment="1" applyProtection="1">
      <alignment/>
      <protection/>
    </xf>
    <xf numFmtId="0" fontId="22" fillId="0" borderId="0" xfId="62" applyFont="1" applyFill="1" applyBorder="1" applyAlignment="1" applyProtection="1">
      <alignment horizontal="left" vertical="center"/>
      <protection/>
    </xf>
    <xf numFmtId="0" fontId="22" fillId="0" borderId="0" xfId="62" applyFont="1" applyFill="1" applyBorder="1" applyAlignment="1" applyProtection="1">
      <alignment vertical="center"/>
      <protection/>
    </xf>
    <xf numFmtId="49" fontId="23" fillId="0" borderId="15" xfId="62" applyNumberFormat="1" applyFont="1" applyBorder="1" applyAlignment="1" applyProtection="1">
      <alignment vertical="center"/>
      <protection/>
    </xf>
    <xf numFmtId="49" fontId="23" fillId="0" borderId="16" xfId="62" applyNumberFormat="1" applyFont="1" applyBorder="1" applyAlignment="1" applyProtection="1">
      <alignment vertical="center"/>
      <protection/>
    </xf>
    <xf numFmtId="0" fontId="22" fillId="0" borderId="17" xfId="62" applyFont="1" applyFill="1" applyBorder="1" applyAlignment="1" applyProtection="1">
      <alignment vertical="center"/>
      <protection/>
    </xf>
    <xf numFmtId="0" fontId="22" fillId="0" borderId="15" xfId="62" applyFont="1" applyFill="1" applyBorder="1" applyAlignment="1" applyProtection="1">
      <alignment vertical="center"/>
      <protection/>
    </xf>
    <xf numFmtId="0" fontId="24" fillId="0" borderId="15" xfId="62" applyFont="1" applyFill="1" applyBorder="1" applyAlignment="1" applyProtection="1">
      <alignment vertical="center"/>
      <protection/>
    </xf>
    <xf numFmtId="0" fontId="22" fillId="0" borderId="18" xfId="62" applyFont="1" applyFill="1" applyBorder="1" applyAlignment="1" applyProtection="1">
      <alignment vertical="center"/>
      <protection/>
    </xf>
    <xf numFmtId="0" fontId="22" fillId="0" borderId="19" xfId="62" applyFont="1" applyFill="1" applyBorder="1" applyAlignment="1" applyProtection="1">
      <alignment horizontal="left" vertical="center"/>
      <protection/>
    </xf>
    <xf numFmtId="0" fontId="22" fillId="0" borderId="19" xfId="62" applyFont="1" applyFill="1" applyBorder="1" applyAlignment="1" applyProtection="1">
      <alignment vertical="center"/>
      <protection/>
    </xf>
    <xf numFmtId="0" fontId="24" fillId="0" borderId="20" xfId="62" applyFont="1" applyFill="1" applyBorder="1" applyAlignment="1" applyProtection="1">
      <alignment vertical="center"/>
      <protection/>
    </xf>
    <xf numFmtId="49" fontId="23" fillId="0" borderId="21" xfId="62" applyNumberFormat="1" applyFont="1" applyBorder="1" applyAlignment="1" applyProtection="1">
      <alignment vertical="center"/>
      <protection/>
    </xf>
    <xf numFmtId="49" fontId="23" fillId="0" borderId="22" xfId="62" applyNumberFormat="1" applyFont="1" applyBorder="1" applyAlignment="1" applyProtection="1">
      <alignment vertical="center"/>
      <protection/>
    </xf>
    <xf numFmtId="0" fontId="2" fillId="0" borderId="0" xfId="48" applyNumberFormat="1" applyFont="1" applyFill="1" applyBorder="1" applyAlignment="1" applyProtection="1">
      <alignment/>
      <protection/>
    </xf>
    <xf numFmtId="0" fontId="0" fillId="0" borderId="0" xfId="0" applyFill="1" applyAlignment="1" applyProtection="1">
      <alignment vertical="center" wrapText="1"/>
      <protection/>
    </xf>
    <xf numFmtId="0" fontId="0" fillId="35" borderId="0" xfId="0" applyFont="1" applyFill="1" applyAlignment="1" applyProtection="1">
      <alignment vertical="center" wrapText="1"/>
      <protection/>
    </xf>
    <xf numFmtId="0" fontId="0" fillId="35" borderId="0" xfId="0" applyFont="1" applyFill="1" applyAlignment="1" applyProtection="1">
      <alignment vertical="center" wrapText="1"/>
      <protection/>
    </xf>
    <xf numFmtId="0" fontId="15" fillId="0" borderId="0" xfId="0" applyFont="1" applyAlignment="1" applyProtection="1">
      <alignment horizontal="center" vertical="top"/>
      <protection/>
    </xf>
    <xf numFmtId="0" fontId="0" fillId="0" borderId="0" xfId="0" applyAlignment="1" applyProtection="1">
      <alignment vertical="center" wrapText="1"/>
      <protection/>
    </xf>
    <xf numFmtId="0" fontId="0" fillId="0" borderId="0" xfId="0" applyFont="1" applyAlignment="1" applyProtection="1">
      <alignment horizontal="left" vertical="center" wrapText="1"/>
      <protection/>
    </xf>
    <xf numFmtId="0" fontId="15" fillId="0" borderId="23" xfId="0" applyFont="1" applyBorder="1" applyAlignment="1" applyProtection="1">
      <alignment horizontal="center" vertical="center"/>
      <protection/>
    </xf>
    <xf numFmtId="0" fontId="15" fillId="0" borderId="24" xfId="0" applyFont="1" applyBorder="1" applyAlignment="1" applyProtection="1">
      <alignment horizontal="center" vertical="center"/>
      <protection/>
    </xf>
    <xf numFmtId="0" fontId="15" fillId="0" borderId="25" xfId="0" applyFont="1" applyBorder="1" applyAlignment="1" applyProtection="1">
      <alignment horizontal="center" vertical="center"/>
      <protection/>
    </xf>
    <xf numFmtId="38" fontId="4" fillId="0" borderId="0" xfId="48" applyFont="1" applyFill="1" applyBorder="1" applyAlignment="1" applyProtection="1">
      <alignment horizontal="right" shrinkToFit="1"/>
      <protection/>
    </xf>
    <xf numFmtId="38" fontId="8" fillId="0" borderId="0" xfId="48" applyFont="1" applyFill="1" applyBorder="1" applyAlignment="1" applyProtection="1">
      <alignment horizontal="center" shrinkToFit="1"/>
      <protection/>
    </xf>
    <xf numFmtId="176" fontId="4" fillId="0" borderId="10" xfId="62" applyNumberFormat="1" applyFont="1" applyFill="1" applyBorder="1" applyAlignment="1" applyProtection="1">
      <alignment shrinkToFit="1"/>
      <protection/>
    </xf>
    <xf numFmtId="176" fontId="4" fillId="34" borderId="10" xfId="62" applyNumberFormat="1" applyFont="1" applyFill="1" applyBorder="1" applyAlignment="1" applyProtection="1">
      <alignment horizontal="center" shrinkToFit="1"/>
      <protection/>
    </xf>
    <xf numFmtId="38" fontId="4" fillId="0" borderId="10" xfId="50" applyFont="1" applyFill="1" applyBorder="1" applyAlignment="1" applyProtection="1">
      <alignment shrinkToFit="1"/>
      <protection/>
    </xf>
    <xf numFmtId="38" fontId="4" fillId="0" borderId="26" xfId="50" applyFont="1" applyFill="1" applyBorder="1" applyAlignment="1" applyProtection="1">
      <alignment shrinkToFit="1"/>
      <protection/>
    </xf>
    <xf numFmtId="0" fontId="8" fillId="0" borderId="0" xfId="62" applyFont="1" applyAlignment="1" applyProtection="1">
      <alignment horizontal="center"/>
      <protection/>
    </xf>
    <xf numFmtId="38" fontId="3" fillId="0" borderId="0" xfId="48" applyFont="1" applyAlignment="1" applyProtection="1">
      <alignment horizontal="center" shrinkToFit="1"/>
      <protection/>
    </xf>
    <xf numFmtId="38" fontId="4" fillId="0" borderId="12" xfId="50" applyFont="1" applyFill="1" applyBorder="1" applyAlignment="1" applyProtection="1">
      <alignment shrinkToFit="1"/>
      <protection/>
    </xf>
    <xf numFmtId="0" fontId="8" fillId="0" borderId="27" xfId="62" applyFont="1" applyFill="1" applyBorder="1" applyAlignment="1" applyProtection="1">
      <alignment horizontal="center"/>
      <protection/>
    </xf>
    <xf numFmtId="0" fontId="0" fillId="0" borderId="28" xfId="62" applyFill="1" applyBorder="1" applyAlignment="1" applyProtection="1">
      <alignment horizontal="center"/>
      <protection/>
    </xf>
    <xf numFmtId="0" fontId="8" fillId="0" borderId="29" xfId="62" applyFont="1" applyFill="1" applyBorder="1" applyAlignment="1" applyProtection="1">
      <alignment/>
      <protection/>
    </xf>
    <xf numFmtId="0" fontId="0" fillId="0" borderId="27" xfId="62" applyFill="1" applyBorder="1" applyAlignment="1" applyProtection="1">
      <alignment/>
      <protection/>
    </xf>
    <xf numFmtId="38" fontId="3" fillId="0" borderId="27" xfId="62" applyNumberFormat="1" applyFont="1" applyFill="1" applyBorder="1" applyAlignment="1" applyProtection="1">
      <alignment shrinkToFit="1"/>
      <protection/>
    </xf>
    <xf numFmtId="38" fontId="4" fillId="0" borderId="14" xfId="62" applyNumberFormat="1" applyFont="1" applyFill="1" applyBorder="1" applyAlignment="1" applyProtection="1">
      <alignment shrinkToFit="1"/>
      <protection/>
    </xf>
    <xf numFmtId="38" fontId="4" fillId="0" borderId="10" xfId="62" applyNumberFormat="1" applyFont="1" applyFill="1" applyBorder="1" applyAlignment="1" applyProtection="1">
      <alignment shrinkToFit="1"/>
      <protection/>
    </xf>
    <xf numFmtId="0" fontId="13" fillId="34" borderId="14" xfId="62" applyFont="1" applyFill="1" applyBorder="1" applyAlignment="1" applyProtection="1">
      <alignment horizontal="center" vertical="center" shrinkToFit="1"/>
      <protection/>
    </xf>
    <xf numFmtId="0" fontId="13" fillId="34" borderId="10" xfId="62" applyFont="1" applyFill="1" applyBorder="1" applyAlignment="1" applyProtection="1">
      <alignment horizontal="center" vertical="center" shrinkToFit="1"/>
      <protection/>
    </xf>
    <xf numFmtId="0" fontId="13" fillId="34" borderId="12" xfId="62" applyFont="1" applyFill="1" applyBorder="1" applyAlignment="1" applyProtection="1">
      <alignment horizontal="center" vertical="center" shrinkToFit="1"/>
      <protection/>
    </xf>
    <xf numFmtId="38" fontId="12" fillId="34" borderId="14" xfId="50" applyFont="1" applyFill="1" applyBorder="1" applyAlignment="1" applyProtection="1">
      <alignment shrinkToFit="1"/>
      <protection/>
    </xf>
    <xf numFmtId="38" fontId="12" fillId="34" borderId="10" xfId="50" applyFont="1" applyFill="1" applyBorder="1" applyAlignment="1" applyProtection="1">
      <alignment shrinkToFit="1"/>
      <protection/>
    </xf>
    <xf numFmtId="38" fontId="12" fillId="34" borderId="12" xfId="50" applyFont="1" applyFill="1" applyBorder="1" applyAlignment="1" applyProtection="1">
      <alignment shrinkToFit="1"/>
      <protection/>
    </xf>
    <xf numFmtId="177" fontId="3" fillId="0" borderId="10" xfId="62" applyNumberFormat="1" applyFont="1" applyFill="1" applyBorder="1" applyAlignment="1" applyProtection="1">
      <alignment shrinkToFit="1"/>
      <protection/>
    </xf>
    <xf numFmtId="176" fontId="4" fillId="34" borderId="10" xfId="62" applyNumberFormat="1" applyFont="1" applyFill="1" applyBorder="1" applyAlignment="1" applyProtection="1">
      <alignment horizontal="right" shrinkToFit="1"/>
      <protection/>
    </xf>
    <xf numFmtId="0" fontId="8" fillId="0" borderId="14" xfId="62" applyFont="1" applyFill="1" applyBorder="1" applyAlignment="1" applyProtection="1">
      <alignment horizontal="left" vertical="top"/>
      <protection/>
    </xf>
    <xf numFmtId="0" fontId="0" fillId="0" borderId="10" xfId="62" applyBorder="1" applyAlignment="1" applyProtection="1">
      <alignment horizontal="left" vertical="top"/>
      <protection/>
    </xf>
    <xf numFmtId="186" fontId="3" fillId="0" borderId="10" xfId="62" applyNumberFormat="1" applyFont="1" applyFill="1" applyBorder="1" applyAlignment="1" applyProtection="1">
      <alignment shrinkToFit="1"/>
      <protection/>
    </xf>
    <xf numFmtId="0" fontId="0" fillId="0" borderId="30" xfId="62" applyFill="1" applyBorder="1" applyAlignment="1" applyProtection="1">
      <alignment horizontal="center" vertical="center"/>
      <protection/>
    </xf>
    <xf numFmtId="0" fontId="0" fillId="0" borderId="31" xfId="62" applyFill="1" applyBorder="1" applyAlignment="1" applyProtection="1">
      <alignment horizontal="center" vertical="center"/>
      <protection/>
    </xf>
    <xf numFmtId="0" fontId="8" fillId="0" borderId="32" xfId="62" applyFont="1" applyBorder="1" applyAlignment="1" applyProtection="1">
      <alignment horizontal="center"/>
      <protection/>
    </xf>
    <xf numFmtId="0" fontId="8" fillId="0" borderId="33" xfId="62" applyFont="1" applyBorder="1" applyAlignment="1" applyProtection="1">
      <alignment horizontal="center"/>
      <protection/>
    </xf>
    <xf numFmtId="0" fontId="9" fillId="0" borderId="33" xfId="62" applyFont="1" applyFill="1" applyBorder="1" applyAlignment="1" applyProtection="1">
      <alignment/>
      <protection/>
    </xf>
    <xf numFmtId="0" fontId="9" fillId="0" borderId="34" xfId="62" applyFont="1" applyFill="1" applyBorder="1" applyAlignment="1" applyProtection="1">
      <alignment/>
      <protection/>
    </xf>
    <xf numFmtId="0" fontId="8" fillId="0" borderId="10" xfId="62" applyFont="1" applyFill="1" applyBorder="1" applyAlignment="1" applyProtection="1">
      <alignment horizontal="center"/>
      <protection/>
    </xf>
    <xf numFmtId="0" fontId="0" fillId="0" borderId="12" xfId="62" applyFill="1" applyBorder="1" applyAlignment="1" applyProtection="1">
      <alignment horizontal="center"/>
      <protection/>
    </xf>
    <xf numFmtId="38" fontId="3" fillId="0" borderId="32" xfId="50" applyFont="1" applyFill="1" applyBorder="1" applyAlignment="1" applyProtection="1">
      <alignment horizontal="right" vertical="center" shrinkToFit="1"/>
      <protection/>
    </xf>
    <xf numFmtId="38" fontId="3" fillId="0" borderId="33" xfId="50" applyFont="1" applyFill="1" applyBorder="1" applyAlignment="1" applyProtection="1">
      <alignment horizontal="right" vertical="center" shrinkToFit="1"/>
      <protection/>
    </xf>
    <xf numFmtId="179" fontId="16" fillId="36" borderId="35" xfId="62" applyNumberFormat="1" applyFont="1" applyFill="1" applyBorder="1" applyAlignment="1" applyProtection="1">
      <alignment vertical="center"/>
      <protection/>
    </xf>
    <xf numFmtId="179" fontId="16" fillId="36" borderId="30" xfId="62" applyNumberFormat="1" applyFont="1" applyFill="1" applyBorder="1" applyAlignment="1" applyProtection="1">
      <alignment vertical="center"/>
      <protection/>
    </xf>
    <xf numFmtId="0" fontId="0" fillId="0" borderId="36" xfId="62" applyFill="1" applyBorder="1" applyAlignment="1" applyProtection="1">
      <alignment horizontal="center" vertical="center"/>
      <protection/>
    </xf>
    <xf numFmtId="0" fontId="0" fillId="0" borderId="37" xfId="62" applyFill="1" applyBorder="1" applyAlignment="1" applyProtection="1">
      <alignment horizontal="center" vertical="center"/>
      <protection/>
    </xf>
    <xf numFmtId="0" fontId="0" fillId="0" borderId="38" xfId="62" applyBorder="1" applyAlignment="1" applyProtection="1">
      <alignment horizontal="center" vertical="center"/>
      <protection/>
    </xf>
    <xf numFmtId="0" fontId="0" fillId="0" borderId="39" xfId="62" applyBorder="1" applyAlignment="1" applyProtection="1">
      <alignment horizontal="center" vertical="center"/>
      <protection/>
    </xf>
    <xf numFmtId="0" fontId="0" fillId="0" borderId="40" xfId="62" applyBorder="1" applyAlignment="1" applyProtection="1">
      <alignment horizontal="center" vertical="center"/>
      <protection/>
    </xf>
    <xf numFmtId="185" fontId="16" fillId="0" borderId="33" xfId="62" applyNumberFormat="1" applyFont="1" applyFill="1" applyBorder="1" applyAlignment="1" applyProtection="1">
      <alignment horizontal="center"/>
      <protection/>
    </xf>
    <xf numFmtId="38" fontId="15" fillId="34" borderId="35" xfId="50" applyFont="1" applyFill="1" applyBorder="1" applyAlignment="1" applyProtection="1">
      <alignment horizontal="center" vertical="center"/>
      <protection/>
    </xf>
    <xf numFmtId="38" fontId="15" fillId="34" borderId="30" xfId="50" applyFont="1" applyFill="1" applyBorder="1" applyAlignment="1" applyProtection="1">
      <alignment horizontal="center" vertical="center"/>
      <protection/>
    </xf>
    <xf numFmtId="0" fontId="0" fillId="0" borderId="36" xfId="62" applyFont="1" applyFill="1" applyBorder="1" applyAlignment="1" applyProtection="1">
      <alignment horizontal="center" vertical="center"/>
      <protection/>
    </xf>
    <xf numFmtId="0" fontId="0" fillId="0" borderId="41" xfId="62" applyFill="1" applyBorder="1" applyAlignment="1" applyProtection="1">
      <alignment horizontal="center" vertical="center"/>
      <protection/>
    </xf>
    <xf numFmtId="0" fontId="0" fillId="0" borderId="42" xfId="62" applyFill="1" applyBorder="1" applyAlignment="1" applyProtection="1">
      <alignment horizontal="center" vertical="center"/>
      <protection/>
    </xf>
    <xf numFmtId="0" fontId="8" fillId="0" borderId="43" xfId="48" applyNumberFormat="1" applyFont="1" applyFill="1" applyBorder="1" applyAlignment="1" applyProtection="1">
      <alignment horizontal="center" vertical="center" shrinkToFit="1"/>
      <protection/>
    </xf>
    <xf numFmtId="0" fontId="8" fillId="0" borderId="10" xfId="48" applyNumberFormat="1" applyFont="1" applyFill="1" applyBorder="1" applyAlignment="1" applyProtection="1">
      <alignment horizontal="center" vertical="center" shrinkToFit="1"/>
      <protection/>
    </xf>
    <xf numFmtId="0" fontId="8" fillId="0" borderId="12" xfId="48" applyNumberFormat="1" applyFont="1" applyFill="1" applyBorder="1" applyAlignment="1" applyProtection="1">
      <alignment horizontal="center" vertical="center" shrinkToFit="1"/>
      <protection/>
    </xf>
    <xf numFmtId="0" fontId="8" fillId="0" borderId="44" xfId="62" applyFont="1" applyFill="1" applyBorder="1" applyAlignment="1" applyProtection="1">
      <alignment horizontal="center" vertical="center"/>
      <protection/>
    </xf>
    <xf numFmtId="0" fontId="8" fillId="0" borderId="45" xfId="62" applyFont="1" applyFill="1" applyBorder="1" applyAlignment="1" applyProtection="1">
      <alignment horizontal="center" vertical="center"/>
      <protection/>
    </xf>
    <xf numFmtId="0" fontId="8" fillId="0" borderId="46" xfId="62" applyFont="1" applyFill="1" applyBorder="1" applyAlignment="1" applyProtection="1">
      <alignment horizontal="center" vertical="center"/>
      <protection/>
    </xf>
    <xf numFmtId="0" fontId="8" fillId="0" borderId="43" xfId="62" applyFont="1" applyFill="1" applyBorder="1" applyAlignment="1" applyProtection="1">
      <alignment horizontal="center" vertical="center"/>
      <protection/>
    </xf>
    <xf numFmtId="0" fontId="8" fillId="0" borderId="10" xfId="62" applyFont="1" applyFill="1" applyBorder="1" applyAlignment="1" applyProtection="1">
      <alignment horizontal="center" vertical="center"/>
      <protection/>
    </xf>
    <xf numFmtId="0" fontId="8" fillId="0" borderId="12" xfId="62" applyFont="1" applyFill="1" applyBorder="1" applyAlignment="1" applyProtection="1">
      <alignment horizontal="center" vertical="center"/>
      <protection/>
    </xf>
    <xf numFmtId="0" fontId="8" fillId="0" borderId="14" xfId="62" applyFont="1" applyFill="1" applyBorder="1" applyAlignment="1" applyProtection="1">
      <alignment horizontal="center" vertical="center"/>
      <protection/>
    </xf>
    <xf numFmtId="0" fontId="8" fillId="0" borderId="39" xfId="62" applyFont="1" applyFill="1" applyBorder="1" applyAlignment="1" applyProtection="1">
      <alignment horizontal="center" vertical="center" wrapText="1"/>
      <protection/>
    </xf>
    <xf numFmtId="0" fontId="8" fillId="0" borderId="40" xfId="62" applyFont="1" applyFill="1" applyBorder="1" applyAlignment="1" applyProtection="1">
      <alignment horizontal="center" vertical="center" wrapText="1"/>
      <protection/>
    </xf>
    <xf numFmtId="0" fontId="8" fillId="0" borderId="33" xfId="62" applyFont="1" applyFill="1" applyBorder="1" applyAlignment="1" applyProtection="1">
      <alignment horizontal="center" vertical="center" wrapText="1"/>
      <protection/>
    </xf>
    <xf numFmtId="0" fontId="8" fillId="0" borderId="34" xfId="62" applyFont="1" applyFill="1" applyBorder="1" applyAlignment="1" applyProtection="1">
      <alignment horizontal="center" vertical="center" wrapText="1"/>
      <protection/>
    </xf>
    <xf numFmtId="0" fontId="0" fillId="0" borderId="0" xfId="62" applyBorder="1" applyAlignment="1" applyProtection="1">
      <alignment horizontal="right"/>
      <protection/>
    </xf>
    <xf numFmtId="0" fontId="8" fillId="0" borderId="0" xfId="48" applyNumberFormat="1" applyFont="1" applyFill="1" applyAlignment="1" applyProtection="1">
      <alignment horizontal="center"/>
      <protection/>
    </xf>
    <xf numFmtId="0" fontId="8" fillId="0" borderId="39" xfId="62" applyFont="1" applyFill="1" applyBorder="1" applyAlignment="1" applyProtection="1">
      <alignment horizontal="center" vertical="center"/>
      <protection/>
    </xf>
    <xf numFmtId="0" fontId="0" fillId="0" borderId="33" xfId="62" applyBorder="1" applyAlignment="1" applyProtection="1">
      <alignment horizontal="center" vertical="center"/>
      <protection/>
    </xf>
    <xf numFmtId="0" fontId="8" fillId="0" borderId="38" xfId="62" applyFont="1" applyFill="1" applyBorder="1" applyAlignment="1" applyProtection="1">
      <alignment horizontal="center" vertical="center" wrapText="1"/>
      <protection/>
    </xf>
    <xf numFmtId="0" fontId="8" fillId="0" borderId="32" xfId="62" applyFont="1" applyFill="1" applyBorder="1" applyAlignment="1" applyProtection="1">
      <alignment horizontal="center" vertical="center" wrapText="1"/>
      <protection/>
    </xf>
    <xf numFmtId="0" fontId="13" fillId="0" borderId="43" xfId="62" applyFont="1" applyFill="1" applyBorder="1" applyAlignment="1" applyProtection="1">
      <alignment horizontal="center"/>
      <protection/>
    </xf>
    <xf numFmtId="0" fontId="13" fillId="0" borderId="10" xfId="62" applyFont="1" applyFill="1" applyBorder="1" applyAlignment="1" applyProtection="1">
      <alignment horizontal="center"/>
      <protection/>
    </xf>
    <xf numFmtId="0" fontId="13" fillId="0" borderId="12" xfId="62" applyFont="1" applyFill="1" applyBorder="1" applyAlignment="1" applyProtection="1">
      <alignment horizontal="center"/>
      <protection/>
    </xf>
    <xf numFmtId="0" fontId="8" fillId="0" borderId="0" xfId="62" applyFont="1" applyAlignment="1" applyProtection="1">
      <alignment/>
      <protection/>
    </xf>
    <xf numFmtId="0" fontId="0" fillId="0" borderId="0" xfId="62" applyAlignment="1" applyProtection="1">
      <alignment/>
      <protection/>
    </xf>
    <xf numFmtId="178" fontId="3" fillId="0" borderId="10" xfId="50" applyNumberFormat="1" applyFont="1" applyFill="1" applyBorder="1" applyAlignment="1" applyProtection="1">
      <alignment shrinkToFit="1"/>
      <protection/>
    </xf>
    <xf numFmtId="0" fontId="8" fillId="0" borderId="14" xfId="62" applyFont="1" applyBorder="1" applyAlignment="1" applyProtection="1">
      <alignment horizontal="center" vertical="center"/>
      <protection/>
    </xf>
    <xf numFmtId="0" fontId="8" fillId="0" borderId="10" xfId="62" applyFont="1" applyBorder="1" applyAlignment="1" applyProtection="1">
      <alignment horizontal="center" vertical="center"/>
      <protection/>
    </xf>
    <xf numFmtId="0" fontId="8" fillId="0" borderId="12" xfId="62" applyFont="1" applyBorder="1" applyAlignment="1" applyProtection="1">
      <alignment horizontal="center" vertical="center"/>
      <protection/>
    </xf>
    <xf numFmtId="187" fontId="8" fillId="0" borderId="14" xfId="62" applyNumberFormat="1" applyFont="1" applyFill="1" applyBorder="1" applyAlignment="1" applyProtection="1">
      <alignment horizontal="left" vertical="top"/>
      <protection/>
    </xf>
    <xf numFmtId="187" fontId="8" fillId="0" borderId="10" xfId="62" applyNumberFormat="1" applyFont="1" applyFill="1" applyBorder="1" applyAlignment="1" applyProtection="1">
      <alignment horizontal="left" vertical="top"/>
      <protection/>
    </xf>
    <xf numFmtId="49" fontId="7" fillId="0" borderId="0" xfId="62" applyNumberFormat="1" applyFont="1" applyBorder="1" applyAlignment="1" applyProtection="1">
      <alignment horizontal="center"/>
      <protection/>
    </xf>
    <xf numFmtId="0" fontId="0" fillId="0" borderId="0" xfId="62" applyBorder="1" applyAlignment="1" applyProtection="1">
      <alignment/>
      <protection/>
    </xf>
    <xf numFmtId="38" fontId="3" fillId="0" borderId="0" xfId="62" applyNumberFormat="1" applyFont="1" applyAlignment="1" applyProtection="1">
      <alignment shrinkToFit="1"/>
      <protection/>
    </xf>
    <xf numFmtId="0" fontId="3" fillId="0" borderId="0" xfId="62" applyFont="1" applyAlignment="1" applyProtection="1">
      <alignment shrinkToFit="1"/>
      <protection/>
    </xf>
    <xf numFmtId="0" fontId="8" fillId="0" borderId="47" xfId="62" applyFont="1" applyFill="1" applyBorder="1" applyAlignment="1" applyProtection="1">
      <alignment/>
      <protection/>
    </xf>
    <xf numFmtId="0" fontId="0" fillId="0" borderId="48" xfId="62" applyBorder="1" applyAlignment="1" applyProtection="1">
      <alignment/>
      <protection/>
    </xf>
    <xf numFmtId="181" fontId="3" fillId="0" borderId="10" xfId="62" applyNumberFormat="1" applyFont="1" applyFill="1" applyBorder="1" applyAlignment="1" applyProtection="1">
      <alignment shrinkToFit="1"/>
      <protection/>
    </xf>
    <xf numFmtId="0" fontId="8" fillId="0" borderId="10" xfId="62" applyFont="1" applyFill="1" applyBorder="1" applyAlignment="1" applyProtection="1">
      <alignment horizontal="left" vertical="top"/>
      <protection/>
    </xf>
    <xf numFmtId="185" fontId="14" fillId="0" borderId="10" xfId="62" applyNumberFormat="1" applyFont="1" applyBorder="1" applyAlignment="1" applyProtection="1">
      <alignment horizontal="center" vertical="center"/>
      <protection/>
    </xf>
    <xf numFmtId="0" fontId="14" fillId="0" borderId="10" xfId="62" applyFont="1" applyBorder="1" applyAlignment="1" applyProtection="1">
      <alignment horizontal="center" vertical="center"/>
      <protection/>
    </xf>
    <xf numFmtId="0" fontId="8" fillId="0" borderId="49" xfId="62" applyFont="1" applyFill="1" applyBorder="1" applyAlignment="1" applyProtection="1">
      <alignment horizontal="center"/>
      <protection/>
    </xf>
    <xf numFmtId="0" fontId="8" fillId="0" borderId="48" xfId="62" applyFont="1" applyFill="1" applyBorder="1" applyAlignment="1" applyProtection="1">
      <alignment horizontal="center"/>
      <protection/>
    </xf>
    <xf numFmtId="0" fontId="8" fillId="0" borderId="50" xfId="62" applyFont="1" applyFill="1" applyBorder="1" applyAlignment="1" applyProtection="1">
      <alignment horizontal="center"/>
      <protection/>
    </xf>
    <xf numFmtId="38" fontId="3" fillId="0" borderId="48" xfId="62" applyNumberFormat="1" applyFont="1" applyFill="1" applyBorder="1" applyAlignment="1" applyProtection="1">
      <alignment shrinkToFit="1"/>
      <protection/>
    </xf>
    <xf numFmtId="0" fontId="8" fillId="0" borderId="43" xfId="62" applyFont="1" applyFill="1" applyBorder="1" applyAlignment="1" applyProtection="1">
      <alignment horizontal="center" vertical="center" wrapText="1"/>
      <protection/>
    </xf>
    <xf numFmtId="0" fontId="8" fillId="0" borderId="10" xfId="62" applyFont="1" applyFill="1" applyBorder="1" applyAlignment="1" applyProtection="1">
      <alignment horizontal="center" vertical="center" wrapText="1"/>
      <protection/>
    </xf>
    <xf numFmtId="0" fontId="8" fillId="0" borderId="12" xfId="62" applyFont="1" applyFill="1" applyBorder="1" applyAlignment="1" applyProtection="1">
      <alignment horizontal="center" vertical="center" wrapText="1"/>
      <protection/>
    </xf>
    <xf numFmtId="0" fontId="8" fillId="0" borderId="14" xfId="48" applyNumberFormat="1" applyFont="1" applyFill="1" applyBorder="1" applyAlignment="1" applyProtection="1">
      <alignment horizontal="center" vertical="center" shrinkToFit="1"/>
      <protection/>
    </xf>
    <xf numFmtId="0" fontId="8" fillId="0" borderId="51" xfId="62" applyFont="1" applyFill="1" applyBorder="1" applyAlignment="1" applyProtection="1">
      <alignment horizontal="center" vertical="center" textRotation="255" wrapText="1"/>
      <protection/>
    </xf>
    <xf numFmtId="0" fontId="8" fillId="0" borderId="13" xfId="62" applyFont="1" applyFill="1" applyBorder="1" applyAlignment="1" applyProtection="1">
      <alignment horizontal="center" vertical="center" textRotation="255" wrapText="1"/>
      <protection/>
    </xf>
    <xf numFmtId="0" fontId="8" fillId="0" borderId="52" xfId="62" applyFont="1" applyFill="1" applyBorder="1" applyAlignment="1" applyProtection="1">
      <alignment horizontal="center" vertical="center" textRotation="255" wrapText="1"/>
      <protection/>
    </xf>
    <xf numFmtId="0" fontId="8" fillId="0" borderId="53" xfId="62" applyFont="1" applyFill="1" applyBorder="1" applyAlignment="1" applyProtection="1">
      <alignment horizontal="center" vertical="center" textRotation="255" wrapText="1"/>
      <protection/>
    </xf>
    <xf numFmtId="0" fontId="8" fillId="0" borderId="0" xfId="62" applyFont="1" applyFill="1" applyBorder="1" applyAlignment="1" applyProtection="1">
      <alignment horizontal="center" vertical="center" textRotation="255" wrapText="1"/>
      <protection/>
    </xf>
    <xf numFmtId="0" fontId="8" fillId="0" borderId="54" xfId="62" applyFont="1" applyFill="1" applyBorder="1" applyAlignment="1" applyProtection="1">
      <alignment horizontal="center" vertical="center" textRotation="255" wrapText="1"/>
      <protection/>
    </xf>
    <xf numFmtId="0" fontId="8" fillId="0" borderId="55" xfId="62" applyFont="1" applyFill="1" applyBorder="1" applyAlignment="1" applyProtection="1">
      <alignment horizontal="center" vertical="center" textRotation="255" wrapText="1"/>
      <protection/>
    </xf>
    <xf numFmtId="0" fontId="8" fillId="0" borderId="33" xfId="62" applyFont="1" applyFill="1" applyBorder="1" applyAlignment="1" applyProtection="1">
      <alignment horizontal="center" vertical="center" textRotation="255" wrapText="1"/>
      <protection/>
    </xf>
    <xf numFmtId="0" fontId="8" fillId="0" borderId="34" xfId="62" applyFont="1" applyFill="1" applyBorder="1" applyAlignment="1" applyProtection="1">
      <alignment horizontal="center" vertical="center" textRotation="255" wrapText="1"/>
      <protection/>
    </xf>
    <xf numFmtId="0" fontId="0" fillId="0" borderId="50" xfId="62" applyBorder="1" applyAlignment="1" applyProtection="1">
      <alignment horizontal="center"/>
      <protection/>
    </xf>
    <xf numFmtId="0" fontId="8" fillId="0" borderId="33" xfId="62" applyFont="1" applyFill="1" applyBorder="1" applyAlignment="1" applyProtection="1">
      <alignment horizontal="center"/>
      <protection/>
    </xf>
    <xf numFmtId="0" fontId="0" fillId="0" borderId="34" xfId="62" applyBorder="1" applyAlignment="1" applyProtection="1">
      <alignment horizontal="center"/>
      <protection/>
    </xf>
    <xf numFmtId="178" fontId="8" fillId="0" borderId="14" xfId="62" applyNumberFormat="1" applyFont="1" applyFill="1" applyBorder="1" applyAlignment="1" applyProtection="1">
      <alignment horizontal="left" vertical="top"/>
      <protection/>
    </xf>
    <xf numFmtId="178" fontId="0" fillId="0" borderId="10" xfId="62" applyNumberFormat="1" applyBorder="1" applyAlignment="1" applyProtection="1">
      <alignment horizontal="left" vertical="top"/>
      <protection/>
    </xf>
    <xf numFmtId="0" fontId="0" fillId="0" borderId="26" xfId="62" applyBorder="1" applyAlignment="1" applyProtection="1">
      <alignment horizontal="center"/>
      <protection/>
    </xf>
    <xf numFmtId="0" fontId="8" fillId="0" borderId="56" xfId="62" applyFont="1" applyFill="1" applyBorder="1" applyAlignment="1" applyProtection="1">
      <alignment horizontal="center" vertical="center" wrapText="1"/>
      <protection/>
    </xf>
    <xf numFmtId="0" fontId="8" fillId="0" borderId="57" xfId="62" applyFont="1" applyFill="1" applyBorder="1" applyAlignment="1" applyProtection="1">
      <alignment horizontal="center" vertical="center" wrapText="1"/>
      <protection/>
    </xf>
    <xf numFmtId="0" fontId="0" fillId="0" borderId="58" xfId="62" applyBorder="1" applyAlignment="1" applyProtection="1">
      <alignment horizontal="center"/>
      <protection/>
    </xf>
    <xf numFmtId="0" fontId="4" fillId="0" borderId="0" xfId="62" applyFont="1" applyBorder="1" applyAlignment="1" applyProtection="1">
      <alignment horizontal="center" shrinkToFit="1"/>
      <protection/>
    </xf>
    <xf numFmtId="38" fontId="4" fillId="0" borderId="0" xfId="62" applyNumberFormat="1" applyFont="1" applyBorder="1" applyAlignment="1" applyProtection="1">
      <alignment horizontal="center" shrinkToFit="1"/>
      <protection/>
    </xf>
    <xf numFmtId="38" fontId="4" fillId="0" borderId="0" xfId="50" applyFont="1" applyBorder="1" applyAlignment="1" applyProtection="1">
      <alignment horizontal="center" shrinkToFit="1"/>
      <protection/>
    </xf>
    <xf numFmtId="0" fontId="2" fillId="0" borderId="0" xfId="48" applyNumberFormat="1" applyFont="1" applyFill="1" applyBorder="1" applyAlignment="1" applyProtection="1">
      <alignment horizontal="center"/>
      <protection/>
    </xf>
    <xf numFmtId="0" fontId="4" fillId="0" borderId="0" xfId="48" applyNumberFormat="1" applyFont="1" applyFill="1" applyBorder="1" applyAlignment="1" applyProtection="1">
      <alignment shrinkToFit="1"/>
      <protection/>
    </xf>
    <xf numFmtId="0" fontId="0" fillId="0" borderId="37" xfId="62" applyFill="1" applyBorder="1" applyAlignment="1" applyProtection="1">
      <alignment horizontal="right" vertical="center"/>
      <protection/>
    </xf>
    <xf numFmtId="0" fontId="0" fillId="0" borderId="35" xfId="62" applyFill="1" applyBorder="1" applyAlignment="1" applyProtection="1">
      <alignment horizontal="right" vertical="center"/>
      <protection/>
    </xf>
    <xf numFmtId="0" fontId="15" fillId="34" borderId="30" xfId="62" applyFont="1" applyFill="1" applyBorder="1" applyAlignment="1" applyProtection="1">
      <alignment horizontal="center" vertical="center"/>
      <protection/>
    </xf>
    <xf numFmtId="0" fontId="15" fillId="34" borderId="31" xfId="62" applyFont="1" applyFill="1" applyBorder="1" applyAlignment="1" applyProtection="1">
      <alignment horizontal="center" vertical="center"/>
      <protection/>
    </xf>
    <xf numFmtId="179" fontId="16" fillId="36" borderId="31" xfId="62" applyNumberFormat="1" applyFont="1" applyFill="1" applyBorder="1" applyAlignment="1" applyProtection="1">
      <alignment vertical="center"/>
      <protection/>
    </xf>
    <xf numFmtId="38" fontId="9" fillId="0" borderId="0" xfId="50" applyFont="1" applyFill="1" applyAlignment="1" applyProtection="1">
      <alignment horizontal="center" shrinkToFit="1"/>
      <protection/>
    </xf>
    <xf numFmtId="0" fontId="9" fillId="0" borderId="57" xfId="62" applyFont="1" applyFill="1" applyBorder="1" applyAlignment="1" applyProtection="1">
      <alignment/>
      <protection/>
    </xf>
    <xf numFmtId="0" fontId="0" fillId="0" borderId="57" xfId="62" applyBorder="1" applyAlignment="1" applyProtection="1">
      <alignment horizontal="center"/>
      <protection/>
    </xf>
    <xf numFmtId="38" fontId="15" fillId="33" borderId="0" xfId="50" applyFont="1" applyFill="1" applyBorder="1" applyAlignment="1" applyProtection="1">
      <alignment shrinkToFit="1"/>
      <protection/>
    </xf>
    <xf numFmtId="0" fontId="15" fillId="33" borderId="0" xfId="62" applyFont="1" applyFill="1" applyBorder="1" applyAlignment="1" applyProtection="1">
      <alignment shrinkToFit="1"/>
      <protection/>
    </xf>
    <xf numFmtId="38" fontId="3" fillId="0" borderId="0" xfId="62" applyNumberFormat="1" applyFont="1" applyBorder="1" applyAlignment="1" applyProtection="1">
      <alignment shrinkToFit="1"/>
      <protection/>
    </xf>
    <xf numFmtId="0" fontId="3" fillId="0" borderId="0" xfId="62" applyFont="1" applyBorder="1" applyAlignment="1" applyProtection="1">
      <alignment shrinkToFit="1"/>
      <protection/>
    </xf>
    <xf numFmtId="0" fontId="8" fillId="0" borderId="0" xfId="62" applyFont="1" applyBorder="1" applyAlignment="1" applyProtection="1">
      <alignment horizontal="center"/>
      <protection/>
    </xf>
    <xf numFmtId="0" fontId="8" fillId="33" borderId="0" xfId="62" applyFont="1" applyFill="1" applyAlignment="1" applyProtection="1">
      <alignment horizontal="center"/>
      <protection/>
    </xf>
    <xf numFmtId="0" fontId="8" fillId="0" borderId="0" xfId="48" applyNumberFormat="1" applyFont="1" applyFill="1" applyAlignment="1" applyProtection="1">
      <alignment/>
      <protection/>
    </xf>
    <xf numFmtId="185" fontId="15" fillId="33" borderId="0" xfId="62" applyNumberFormat="1" applyFont="1" applyFill="1" applyAlignment="1" applyProtection="1">
      <alignment horizontal="center"/>
      <protection/>
    </xf>
    <xf numFmtId="0" fontId="15" fillId="33" borderId="0" xfId="62" applyFont="1" applyFill="1" applyAlignment="1" applyProtection="1">
      <alignment horizontal="center"/>
      <protection/>
    </xf>
    <xf numFmtId="0" fontId="0" fillId="0" borderId="0" xfId="62" applyAlignment="1" applyProtection="1">
      <alignment horizontal="center" vertical="center"/>
      <protection/>
    </xf>
    <xf numFmtId="0" fontId="0" fillId="0" borderId="0" xfId="62" applyFont="1" applyBorder="1" applyAlignment="1" applyProtection="1">
      <alignment vertical="center"/>
      <protection/>
    </xf>
    <xf numFmtId="0" fontId="0" fillId="0" borderId="0" xfId="62" applyFont="1" applyBorder="1" applyAlignment="1" applyProtection="1">
      <alignment vertical="center"/>
      <protection/>
    </xf>
    <xf numFmtId="178" fontId="8" fillId="0" borderId="10" xfId="62" applyNumberFormat="1" applyFont="1" applyFill="1" applyBorder="1" applyAlignment="1" applyProtection="1">
      <alignment horizontal="left" vertical="top"/>
      <protection/>
    </xf>
    <xf numFmtId="0" fontId="8" fillId="0" borderId="59" xfId="62" applyFont="1" applyBorder="1" applyAlignment="1" applyProtection="1">
      <alignment horizontal="center" vertical="center" wrapText="1"/>
      <protection/>
    </xf>
    <xf numFmtId="0" fontId="8" fillId="0" borderId="52" xfId="62" applyFont="1" applyBorder="1" applyAlignment="1" applyProtection="1">
      <alignment horizontal="center" vertical="center" wrapText="1"/>
      <protection/>
    </xf>
    <xf numFmtId="0" fontId="8" fillId="0" borderId="60" xfId="62" applyFont="1" applyBorder="1" applyAlignment="1" applyProtection="1">
      <alignment horizontal="center" vertical="center" wrapText="1"/>
      <protection/>
    </xf>
    <xf numFmtId="0" fontId="8" fillId="0" borderId="54" xfId="62" applyFont="1" applyBorder="1" applyAlignment="1" applyProtection="1">
      <alignment horizontal="center" vertical="center" wrapText="1"/>
      <protection/>
    </xf>
    <xf numFmtId="0" fontId="8" fillId="0" borderId="32" xfId="62" applyFont="1" applyBorder="1" applyAlignment="1" applyProtection="1">
      <alignment horizontal="center" vertical="center" wrapText="1"/>
      <protection/>
    </xf>
    <xf numFmtId="0" fontId="8" fillId="0" borderId="34" xfId="62" applyFont="1" applyBorder="1" applyAlignment="1" applyProtection="1">
      <alignment horizontal="center" vertical="center" wrapText="1"/>
      <protection/>
    </xf>
    <xf numFmtId="38" fontId="9" fillId="0" borderId="0" xfId="50" applyFont="1" applyFill="1" applyAlignment="1" applyProtection="1">
      <alignment vertical="center" shrinkToFit="1"/>
      <protection/>
    </xf>
    <xf numFmtId="38" fontId="9" fillId="0" borderId="0" xfId="50" applyFont="1" applyFill="1" applyBorder="1" applyAlignment="1" applyProtection="1">
      <alignment vertical="center" shrinkToFit="1"/>
      <protection/>
    </xf>
    <xf numFmtId="0" fontId="20" fillId="0" borderId="0" xfId="62" applyFont="1" applyFill="1" applyAlignment="1" applyProtection="1">
      <alignment horizontal="left" vertical="top" wrapText="1"/>
      <protection/>
    </xf>
    <xf numFmtId="0" fontId="21" fillId="0" borderId="0" xfId="62" applyFont="1" applyFill="1" applyAlignment="1" applyProtection="1">
      <alignment horizontal="left" vertical="top" wrapText="1"/>
      <protection/>
    </xf>
    <xf numFmtId="0" fontId="20" fillId="0" borderId="0" xfId="62" applyFont="1" applyFill="1" applyAlignment="1" applyProtection="1">
      <alignment horizontal="left" vertical="center" shrinkToFit="1"/>
      <protection/>
    </xf>
    <xf numFmtId="0" fontId="20" fillId="0" borderId="0" xfId="62" applyFont="1" applyFill="1" applyAlignment="1" applyProtection="1">
      <alignment horizontal="center" vertical="center" shrinkToFit="1"/>
      <protection/>
    </xf>
    <xf numFmtId="0" fontId="8" fillId="0" borderId="0" xfId="48" applyNumberFormat="1" applyFont="1" applyFill="1" applyBorder="1" applyAlignment="1" applyProtection="1">
      <alignment horizontal="center" vertical="center" wrapText="1"/>
      <protection/>
    </xf>
    <xf numFmtId="38" fontId="9" fillId="0" borderId="0" xfId="50" applyFont="1" applyFill="1" applyBorder="1" applyAlignment="1" applyProtection="1">
      <alignment horizontal="center" vertical="center" shrinkToFit="1"/>
      <protection/>
    </xf>
    <xf numFmtId="38" fontId="4" fillId="0" borderId="14" xfId="62" applyNumberFormat="1" applyFont="1" applyBorder="1" applyAlignment="1" applyProtection="1">
      <alignment horizontal="center" vertical="center"/>
      <protection/>
    </xf>
    <xf numFmtId="38" fontId="4" fillId="0" borderId="10" xfId="62" applyNumberFormat="1" applyFont="1" applyBorder="1" applyAlignment="1" applyProtection="1">
      <alignment horizontal="center" vertical="center"/>
      <protection/>
    </xf>
    <xf numFmtId="38" fontId="9" fillId="0" borderId="0" xfId="50" applyFont="1" applyFill="1" applyAlignment="1" applyProtection="1">
      <alignment horizontal="center" vertical="center" shrinkToFit="1"/>
      <protection/>
    </xf>
    <xf numFmtId="0" fontId="4" fillId="0" borderId="14" xfId="62" applyFont="1" applyBorder="1" applyAlignment="1" applyProtection="1">
      <alignment horizontal="center" vertical="center"/>
      <protection/>
    </xf>
    <xf numFmtId="0" fontId="4" fillId="0" borderId="10" xfId="62" applyFont="1" applyBorder="1" applyAlignment="1" applyProtection="1">
      <alignment horizontal="center" vertical="center"/>
      <protection/>
    </xf>
    <xf numFmtId="0" fontId="4" fillId="0" borderId="12" xfId="62" applyFont="1" applyBorder="1" applyAlignment="1" applyProtection="1">
      <alignment horizontal="center" vertical="center"/>
      <protection/>
    </xf>
    <xf numFmtId="0" fontId="0" fillId="0" borderId="56" xfId="62" applyBorder="1" applyAlignment="1" applyProtection="1">
      <alignment horizontal="center" vertical="center"/>
      <protection/>
    </xf>
    <xf numFmtId="0" fontId="0" fillId="0" borderId="61" xfId="62" applyFill="1" applyBorder="1" applyAlignment="1" applyProtection="1">
      <alignment horizontal="center"/>
      <protection/>
    </xf>
    <xf numFmtId="3" fontId="15" fillId="34" borderId="37" xfId="62" applyNumberFormat="1" applyFont="1" applyFill="1" applyBorder="1" applyAlignment="1" applyProtection="1">
      <alignment horizontal="center" vertical="center"/>
      <protection/>
    </xf>
    <xf numFmtId="0" fontId="15" fillId="34" borderId="37" xfId="62" applyFont="1" applyFill="1" applyBorder="1" applyAlignment="1" applyProtection="1">
      <alignment horizontal="center" vertical="center"/>
      <protection/>
    </xf>
    <xf numFmtId="0" fontId="15" fillId="34" borderId="62" xfId="62" applyFont="1" applyFill="1" applyBorder="1" applyAlignment="1" applyProtection="1">
      <alignment horizontal="center" vertical="center"/>
      <protection/>
    </xf>
    <xf numFmtId="38" fontId="15" fillId="34" borderId="35" xfId="50" applyFont="1" applyFill="1" applyBorder="1" applyAlignment="1" applyProtection="1">
      <alignment horizontal="center" vertical="center"/>
      <protection locked="0"/>
    </xf>
    <xf numFmtId="38" fontId="15" fillId="34" borderId="30" xfId="50" applyFont="1" applyFill="1" applyBorder="1" applyAlignment="1" applyProtection="1">
      <alignment horizontal="center" vertical="center"/>
      <protection locked="0"/>
    </xf>
    <xf numFmtId="0" fontId="15" fillId="34" borderId="30" xfId="62" applyFont="1" applyFill="1" applyBorder="1" applyAlignment="1" applyProtection="1">
      <alignment horizontal="center" vertical="center"/>
      <protection locked="0"/>
    </xf>
    <xf numFmtId="0" fontId="15" fillId="34" borderId="31" xfId="62" applyFont="1" applyFill="1" applyBorder="1" applyAlignment="1" applyProtection="1">
      <alignment horizontal="center" vertical="center"/>
      <protection locked="0"/>
    </xf>
    <xf numFmtId="3" fontId="0" fillId="34" borderId="37" xfId="62" applyNumberFormat="1" applyFill="1" applyBorder="1" applyAlignment="1" applyProtection="1">
      <alignment horizontal="center" vertical="center"/>
      <protection locked="0"/>
    </xf>
    <xf numFmtId="0" fontId="0" fillId="34" borderId="37" xfId="62" applyFill="1" applyBorder="1" applyAlignment="1" applyProtection="1">
      <alignment horizontal="center" vertical="center"/>
      <protection locked="0"/>
    </xf>
    <xf numFmtId="0" fontId="0" fillId="34" borderId="62" xfId="62" applyFill="1" applyBorder="1" applyAlignment="1" applyProtection="1">
      <alignment horizontal="center" vertical="center"/>
      <protection locked="0"/>
    </xf>
    <xf numFmtId="38" fontId="12" fillId="34" borderId="14" xfId="50" applyFont="1" applyFill="1" applyBorder="1" applyAlignment="1" applyProtection="1">
      <alignment shrinkToFit="1"/>
      <protection locked="0"/>
    </xf>
    <xf numFmtId="38" fontId="12" fillId="34" borderId="10" xfId="50" applyFont="1" applyFill="1" applyBorder="1" applyAlignment="1" applyProtection="1">
      <alignment shrinkToFit="1"/>
      <protection locked="0"/>
    </xf>
    <xf numFmtId="38" fontId="12" fillId="34" borderId="12" xfId="50" applyFont="1" applyFill="1" applyBorder="1" applyAlignment="1" applyProtection="1">
      <alignment shrinkToFit="1"/>
      <protection locked="0"/>
    </xf>
    <xf numFmtId="0" fontId="13" fillId="34" borderId="10" xfId="62" applyFont="1" applyFill="1" applyBorder="1" applyAlignment="1" applyProtection="1">
      <alignment horizontal="center" vertical="center" shrinkToFit="1"/>
      <protection locked="0"/>
    </xf>
    <xf numFmtId="0" fontId="13" fillId="34" borderId="12" xfId="62" applyFont="1" applyFill="1" applyBorder="1" applyAlignment="1" applyProtection="1">
      <alignment horizontal="center" vertical="center" shrinkToFit="1"/>
      <protection locked="0"/>
    </xf>
    <xf numFmtId="0" fontId="13" fillId="34" borderId="14" xfId="62" applyFont="1" applyFill="1" applyBorder="1" applyAlignment="1" applyProtection="1">
      <alignment horizontal="center" vertical="center" shrinkToFit="1"/>
      <protection locked="0"/>
    </xf>
    <xf numFmtId="176" fontId="4" fillId="34" borderId="10" xfId="62" applyNumberFormat="1" applyFont="1" applyFill="1" applyBorder="1" applyAlignment="1" applyProtection="1">
      <alignment horizontal="right" shrinkToFit="1"/>
      <protection locked="0"/>
    </xf>
    <xf numFmtId="176" fontId="4" fillId="34" borderId="10" xfId="62" applyNumberFormat="1" applyFont="1" applyFill="1" applyBorder="1" applyAlignment="1" applyProtection="1">
      <alignment horizontal="center" shrinkToFit="1"/>
      <protection locked="0"/>
    </xf>
    <xf numFmtId="0" fontId="13" fillId="0" borderId="43" xfId="62" applyFont="1" applyFill="1" applyBorder="1" applyAlignment="1" applyProtection="1">
      <alignment horizontal="center"/>
      <protection locked="0"/>
    </xf>
    <xf numFmtId="0" fontId="13" fillId="0" borderId="10" xfId="62" applyFont="1" applyFill="1" applyBorder="1" applyAlignment="1" applyProtection="1">
      <alignment horizontal="center"/>
      <protection locked="0"/>
    </xf>
    <xf numFmtId="0" fontId="13" fillId="0" borderId="12" xfId="62" applyFont="1" applyFill="1" applyBorder="1" applyAlignment="1" applyProtection="1">
      <alignment horizont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P29"/>
  <sheetViews>
    <sheetView showGridLines="0" tabSelected="1" view="pageBreakPreview" zoomScaleSheetLayoutView="100" zoomScalePageLayoutView="0" workbookViewId="0" topLeftCell="A1">
      <selection activeCell="A3" sqref="A3:BB3"/>
    </sheetView>
  </sheetViews>
  <sheetFormatPr defaultColWidth="9.00390625" defaultRowHeight="13.5"/>
  <cols>
    <col min="1" max="60" width="1.625" style="1" customWidth="1"/>
    <col min="61" max="16384" width="9.00390625" style="1" customWidth="1"/>
  </cols>
  <sheetData>
    <row r="1" spans="2:66" ht="19.5"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1:54" s="4" customFormat="1" ht="27.75" customHeight="1">
      <c r="A2" s="114" t="s">
        <v>188</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row>
    <row r="3" spans="1:54" s="4" customFormat="1" ht="45" customHeight="1">
      <c r="A3" s="115" t="s">
        <v>187</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row>
    <row r="4" spans="1:54" s="4" customFormat="1" ht="45" customHeight="1">
      <c r="A4" s="115" t="s">
        <v>192</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row>
    <row r="5" spans="1:53" ht="13.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row>
    <row r="6" spans="1:2" s="4" customFormat="1" ht="14.25" thickBot="1">
      <c r="A6" s="7"/>
      <c r="B6" s="8"/>
    </row>
    <row r="7" spans="1:54" s="4" customFormat="1" ht="30" customHeight="1" thickBot="1">
      <c r="A7" s="117" t="s">
        <v>30</v>
      </c>
      <c r="B7" s="118"/>
      <c r="C7" s="118"/>
      <c r="D7" s="118"/>
      <c r="E7" s="118"/>
      <c r="F7" s="118"/>
      <c r="G7" s="118"/>
      <c r="H7" s="118"/>
      <c r="I7" s="118"/>
      <c r="J7" s="118"/>
      <c r="K7" s="118"/>
      <c r="L7" s="118"/>
      <c r="M7" s="118"/>
      <c r="N7" s="118"/>
      <c r="O7" s="118"/>
      <c r="P7" s="119"/>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row>
    <row r="8" spans="2:66" ht="9.75" customHeight="1">
      <c r="B8" s="2"/>
      <c r="C8" s="2"/>
      <c r="D8" s="2"/>
      <c r="E8" s="2"/>
      <c r="BA8" s="2"/>
      <c r="BB8" s="2"/>
      <c r="BC8" s="2"/>
      <c r="BD8" s="2"/>
      <c r="BE8" s="2"/>
      <c r="BF8" s="2"/>
      <c r="BG8" s="2"/>
      <c r="BH8" s="2"/>
      <c r="BI8" s="2"/>
      <c r="BJ8" s="2"/>
      <c r="BK8" s="2"/>
      <c r="BL8" s="2"/>
      <c r="BM8" s="2"/>
      <c r="BN8" s="2"/>
    </row>
    <row r="9" spans="1:68" s="4" customFormat="1" ht="37.5" customHeight="1">
      <c r="A9" s="112" t="s">
        <v>189</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89"/>
      <c r="BD9" s="89"/>
      <c r="BE9" s="89"/>
      <c r="BF9" s="89"/>
      <c r="BG9" s="89"/>
      <c r="BH9" s="89"/>
      <c r="BI9" s="89"/>
      <c r="BJ9" s="89"/>
      <c r="BK9" s="89"/>
      <c r="BL9" s="89"/>
      <c r="BM9" s="89"/>
      <c r="BN9" s="89"/>
      <c r="BO9" s="89"/>
      <c r="BP9" s="89"/>
    </row>
    <row r="10" s="4" customFormat="1" ht="37.5" customHeight="1">
      <c r="A10" s="4" t="s">
        <v>190</v>
      </c>
    </row>
    <row r="11" spans="1:68" s="9" customFormat="1" ht="37.5" customHeight="1">
      <c r="A11" s="115" t="s">
        <v>191</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4"/>
      <c r="BD11" s="4"/>
      <c r="BE11" s="4"/>
      <c r="BF11" s="4"/>
      <c r="BG11" s="4"/>
      <c r="BH11" s="4"/>
      <c r="BI11" s="4"/>
      <c r="BJ11" s="4"/>
      <c r="BK11" s="4"/>
      <c r="BL11" s="4"/>
      <c r="BM11" s="4"/>
      <c r="BN11" s="4"/>
      <c r="BO11" s="4"/>
      <c r="BP11" s="4"/>
    </row>
    <row r="12" spans="1:68" s="4" customFormat="1" ht="37.5" customHeight="1">
      <c r="A12" s="115" t="s">
        <v>139</v>
      </c>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89"/>
      <c r="BD12" s="89"/>
      <c r="BE12" s="89"/>
      <c r="BF12" s="89"/>
      <c r="BG12" s="89"/>
      <c r="BH12" s="89"/>
      <c r="BI12" s="89"/>
      <c r="BJ12" s="89"/>
      <c r="BK12" s="89"/>
      <c r="BL12" s="89"/>
      <c r="BM12" s="89"/>
      <c r="BN12" s="89"/>
      <c r="BO12" s="89"/>
      <c r="BP12" s="89"/>
    </row>
    <row r="13" spans="1:68" s="4" customFormat="1" ht="82.5" customHeight="1">
      <c r="A13" s="111" t="s">
        <v>186</v>
      </c>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89"/>
      <c r="BD13" s="89"/>
      <c r="BE13" s="89"/>
      <c r="BF13" s="89"/>
      <c r="BG13" s="89"/>
      <c r="BH13" s="89"/>
      <c r="BI13" s="89"/>
      <c r="BJ13" s="89"/>
      <c r="BK13" s="89"/>
      <c r="BL13" s="89"/>
      <c r="BM13" s="89"/>
      <c r="BN13" s="89"/>
      <c r="BO13" s="89"/>
      <c r="BP13" s="89"/>
    </row>
    <row r="14" spans="1:54" s="4" customFormat="1" ht="52.5" customHeight="1">
      <c r="A14" s="116" t="s">
        <v>144</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row>
    <row r="15" spans="1:68" s="4" customFormat="1" ht="37.5" customHeight="1">
      <c r="A15" s="111" t="s">
        <v>145</v>
      </c>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9"/>
      <c r="BD15" s="9"/>
      <c r="BE15" s="9"/>
      <c r="BF15" s="9"/>
      <c r="BG15" s="9"/>
      <c r="BH15" s="9"/>
      <c r="BI15" s="9"/>
      <c r="BJ15" s="9"/>
      <c r="BK15" s="9"/>
      <c r="BL15" s="9"/>
      <c r="BM15" s="9"/>
      <c r="BN15" s="9"/>
      <c r="BO15" s="9"/>
      <c r="BP15" s="9"/>
    </row>
    <row r="16" spans="1:68" s="4" customFormat="1" ht="37.5" customHeight="1">
      <c r="A16" s="111" t="s">
        <v>146</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9"/>
      <c r="BD16" s="9"/>
      <c r="BE16" s="9"/>
      <c r="BF16" s="9"/>
      <c r="BG16" s="9"/>
      <c r="BH16" s="9"/>
      <c r="BI16" s="9"/>
      <c r="BJ16" s="9"/>
      <c r="BK16" s="9"/>
      <c r="BL16" s="9"/>
      <c r="BM16" s="9"/>
      <c r="BN16" s="9"/>
      <c r="BO16" s="9"/>
      <c r="BP16" s="9"/>
    </row>
    <row r="17" spans="1:68" s="4" customFormat="1" ht="45" customHeight="1">
      <c r="A17" s="111" t="s">
        <v>140</v>
      </c>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89"/>
      <c r="BD17" s="89"/>
      <c r="BE17" s="89"/>
      <c r="BF17" s="89"/>
      <c r="BG17" s="89"/>
      <c r="BH17" s="89"/>
      <c r="BI17" s="89"/>
      <c r="BJ17" s="89"/>
      <c r="BK17" s="89"/>
      <c r="BL17" s="89"/>
      <c r="BM17" s="89"/>
      <c r="BN17" s="89"/>
      <c r="BO17" s="89"/>
      <c r="BP17" s="89"/>
    </row>
    <row r="18" s="4" customFormat="1" ht="54.75" customHeight="1"/>
    <row r="19" s="4" customFormat="1" ht="69.75" customHeight="1"/>
    <row r="20" s="4" customFormat="1" ht="15" customHeight="1"/>
    <row r="21" spans="1:12" ht="15" customHeight="1">
      <c r="A21" s="2"/>
      <c r="B21" s="2"/>
      <c r="C21" s="2"/>
      <c r="D21" s="2"/>
      <c r="E21" s="2"/>
      <c r="F21" s="2"/>
      <c r="G21" s="2"/>
      <c r="H21" s="2"/>
      <c r="I21" s="2"/>
      <c r="J21" s="2"/>
      <c r="K21" s="2"/>
      <c r="L21" s="2"/>
    </row>
    <row r="22" s="4" customFormat="1" ht="30" customHeight="1"/>
    <row r="23" spans="1:12" ht="9.75" customHeight="1">
      <c r="A23" s="2"/>
      <c r="B23" s="2"/>
      <c r="C23" s="2"/>
      <c r="D23" s="2"/>
      <c r="E23" s="2"/>
      <c r="F23" s="2"/>
      <c r="G23" s="2"/>
      <c r="H23" s="2"/>
      <c r="I23" s="2"/>
      <c r="J23" s="2"/>
      <c r="K23" s="2"/>
      <c r="L23" s="2"/>
    </row>
    <row r="24" s="4" customFormat="1" ht="54.75" customHeight="1"/>
    <row r="25" s="4" customFormat="1" ht="34.5" customHeight="1"/>
    <row r="26" s="4" customFormat="1" ht="15" customHeight="1"/>
    <row r="27" spans="1:12" ht="15" customHeight="1">
      <c r="A27" s="2"/>
      <c r="B27" s="2"/>
      <c r="C27" s="2"/>
      <c r="D27" s="2"/>
      <c r="E27" s="2"/>
      <c r="F27" s="2"/>
      <c r="G27" s="2"/>
      <c r="H27" s="2"/>
      <c r="I27" s="2"/>
      <c r="J27" s="2"/>
      <c r="K27" s="2"/>
      <c r="L27" s="2"/>
    </row>
    <row r="28" s="4" customFormat="1" ht="30" customHeight="1"/>
    <row r="29" spans="1:12" ht="9.75" customHeight="1">
      <c r="A29" s="2"/>
      <c r="B29" s="2"/>
      <c r="C29" s="2"/>
      <c r="D29" s="2"/>
      <c r="E29" s="2"/>
      <c r="F29" s="2"/>
      <c r="G29" s="2"/>
      <c r="H29" s="2"/>
      <c r="I29" s="2"/>
      <c r="J29" s="2"/>
      <c r="K29" s="2"/>
      <c r="L29" s="2"/>
    </row>
    <row r="30" s="4" customFormat="1" ht="19.5" customHeight="1"/>
    <row r="31" s="4" customFormat="1" ht="19.5" customHeight="1"/>
    <row r="32" s="4" customFormat="1" ht="19.5" customHeight="1"/>
    <row r="33" s="4" customFormat="1" ht="19.5" customHeight="1"/>
    <row r="34" s="4" customFormat="1" ht="19.5" customHeight="1"/>
    <row r="35" s="4" customFormat="1" ht="19.5" customHeight="1"/>
    <row r="36" s="4" customFormat="1" ht="19.5" customHeight="1"/>
    <row r="37" s="4" customFormat="1" ht="19.5" customHeight="1"/>
    <row r="38" s="4" customFormat="1" ht="19.5" customHeight="1"/>
    <row r="39" s="4" customFormat="1" ht="19.5" customHeight="1"/>
    <row r="40" s="4" customFormat="1" ht="19.5" customHeight="1"/>
    <row r="41" s="4" customFormat="1" ht="19.5" customHeight="1"/>
    <row r="42" s="4" customFormat="1" ht="19.5" customHeight="1"/>
    <row r="43" s="4" customFormat="1" ht="19.5" customHeight="1"/>
    <row r="44" s="4" customFormat="1" ht="19.5" customHeight="1"/>
    <row r="45" s="4" customFormat="1" ht="19.5" customHeight="1"/>
    <row r="46" s="4" customFormat="1" ht="19.5" customHeight="1"/>
    <row r="47" s="4" customFormat="1" ht="13.5"/>
    <row r="48" s="4" customFormat="1" ht="13.5"/>
    <row r="49" s="4" customFormat="1" ht="13.5"/>
    <row r="50" s="4" customFormat="1" ht="13.5"/>
    <row r="51" s="4" customFormat="1" ht="13.5"/>
    <row r="52" s="4" customFormat="1" ht="13.5"/>
    <row r="53" s="4" customFormat="1" ht="13.5"/>
    <row r="54" s="4" customFormat="1" ht="13.5"/>
    <row r="55" s="4" customFormat="1" ht="13.5"/>
    <row r="56" s="4" customFormat="1" ht="13.5"/>
    <row r="57" s="4" customFormat="1" ht="13.5"/>
    <row r="58" s="4" customFormat="1" ht="13.5"/>
    <row r="59" s="4" customFormat="1" ht="13.5"/>
    <row r="60" s="4" customFormat="1" ht="13.5"/>
    <row r="61" s="4" customFormat="1" ht="13.5"/>
    <row r="62" s="4" customFormat="1" ht="13.5"/>
    <row r="63" s="4" customFormat="1" ht="13.5"/>
    <row r="64" s="4" customFormat="1" ht="13.5"/>
    <row r="65" s="4" customFormat="1" ht="13.5"/>
    <row r="66" s="4" customFormat="1" ht="13.5"/>
    <row r="67" s="4" customFormat="1" ht="13.5"/>
    <row r="68" s="4" customFormat="1" ht="13.5"/>
    <row r="69" s="4" customFormat="1" ht="13.5"/>
    <row r="70" s="4" customFormat="1" ht="13.5"/>
    <row r="71" s="4" customFormat="1" ht="13.5"/>
    <row r="72" s="4" customFormat="1" ht="13.5"/>
    <row r="73" s="4" customFormat="1" ht="13.5"/>
    <row r="74" s="4" customFormat="1" ht="13.5"/>
    <row r="75" s="4" customFormat="1" ht="13.5"/>
    <row r="76" s="4" customFormat="1" ht="13.5"/>
    <row r="77" s="4" customFormat="1" ht="13.5"/>
    <row r="78" s="4" customFormat="1" ht="13.5"/>
    <row r="79" s="4" customFormat="1" ht="13.5"/>
    <row r="80" s="4" customFormat="1" ht="13.5"/>
    <row r="81" s="4" customFormat="1" ht="13.5"/>
    <row r="82" s="4" customFormat="1" ht="13.5"/>
    <row r="83" s="4" customFormat="1" ht="13.5"/>
  </sheetData>
  <sheetProtection password="B500" sheet="1" selectLockedCells="1"/>
  <mergeCells count="12">
    <mergeCell ref="A17:BB17"/>
    <mergeCell ref="A11:BB11"/>
    <mergeCell ref="A16:BB16"/>
    <mergeCell ref="A14:BB14"/>
    <mergeCell ref="A7:P7"/>
    <mergeCell ref="A12:BB12"/>
    <mergeCell ref="A13:BB13"/>
    <mergeCell ref="A9:BB9"/>
    <mergeCell ref="A2:BB2"/>
    <mergeCell ref="A3:BB3"/>
    <mergeCell ref="A4:BB4"/>
    <mergeCell ref="A15:BB15"/>
  </mergeCells>
  <printOptions/>
  <pageMargins left="0.9055118110236221" right="0.31496062992125984" top="0.9448818897637796" bottom="0.7480314960629921"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CW58"/>
  <sheetViews>
    <sheetView showGridLines="0" view="pageBreakPreview" zoomScaleSheetLayoutView="100" zoomScalePageLayoutView="0" workbookViewId="0" topLeftCell="A1">
      <selection activeCell="M6" sqref="M6:W6"/>
    </sheetView>
  </sheetViews>
  <sheetFormatPr defaultColWidth="9.00390625" defaultRowHeight="13.5"/>
  <cols>
    <col min="1" max="52" width="1.625" style="10" customWidth="1"/>
    <col min="53" max="53" width="2.75390625" style="10" customWidth="1"/>
    <col min="54" max="83" width="1.625" style="10" customWidth="1"/>
    <col min="84" max="84" width="4.625" style="10" customWidth="1"/>
    <col min="85" max="116" width="1.625" style="10" customWidth="1"/>
    <col min="117" max="144" width="4.625" style="10" customWidth="1"/>
    <col min="145" max="16384" width="9.00390625" style="10" customWidth="1"/>
  </cols>
  <sheetData>
    <row r="1" spans="1:99" ht="17.25" customHeight="1">
      <c r="A1" s="12"/>
      <c r="B1" s="71"/>
      <c r="C1" s="71"/>
      <c r="D1" s="71"/>
      <c r="E1" s="274"/>
      <c r="F1" s="274"/>
      <c r="G1" s="274"/>
      <c r="H1" s="274"/>
      <c r="I1" s="274"/>
      <c r="J1" s="274"/>
      <c r="K1" s="274"/>
      <c r="L1" s="274"/>
      <c r="M1" s="274"/>
      <c r="N1" s="274"/>
      <c r="O1" s="274"/>
      <c r="P1" s="274"/>
      <c r="Q1" s="274"/>
      <c r="R1" s="274"/>
      <c r="S1" s="274"/>
      <c r="T1" s="274"/>
      <c r="U1" s="274"/>
      <c r="V1" s="274"/>
      <c r="W1" s="274"/>
      <c r="X1" s="274"/>
      <c r="Y1" s="274"/>
      <c r="AA1" s="11" t="s">
        <v>35</v>
      </c>
      <c r="AB1" s="11"/>
      <c r="AC1" s="11"/>
      <c r="AD1" s="11"/>
      <c r="AE1" s="11"/>
      <c r="AF1" s="11"/>
      <c r="AG1" s="11"/>
      <c r="AH1" s="11"/>
      <c r="AI1" s="11"/>
      <c r="AJ1" s="11"/>
      <c r="AK1" s="11"/>
      <c r="AL1" s="11"/>
      <c r="AM1" s="11"/>
      <c r="AN1" s="11"/>
      <c r="AO1" s="11"/>
      <c r="AP1" s="11"/>
      <c r="AQ1" s="11"/>
      <c r="AR1" s="11"/>
      <c r="AS1" s="11"/>
      <c r="AT1" s="11"/>
      <c r="AU1" s="11"/>
      <c r="AV1" s="11"/>
      <c r="AW1" s="1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row>
    <row r="2" spans="1:99" ht="17.25" customHeight="1">
      <c r="A2" s="12"/>
      <c r="B2" s="71"/>
      <c r="C2" s="71"/>
      <c r="D2" s="71"/>
      <c r="E2" s="87"/>
      <c r="F2" s="87"/>
      <c r="G2" s="87"/>
      <c r="H2" s="87"/>
      <c r="I2" s="87"/>
      <c r="J2" s="87"/>
      <c r="K2" s="87"/>
      <c r="L2" s="87"/>
      <c r="M2" s="87"/>
      <c r="N2" s="87"/>
      <c r="O2" s="87"/>
      <c r="P2" s="87"/>
      <c r="Q2" s="87"/>
      <c r="R2" s="87"/>
      <c r="S2" s="87"/>
      <c r="T2" s="87"/>
      <c r="U2" s="87"/>
      <c r="V2" s="87"/>
      <c r="W2" s="87"/>
      <c r="X2" s="87"/>
      <c r="Y2" s="87"/>
      <c r="AA2" s="11"/>
      <c r="AB2" s="11"/>
      <c r="AC2" s="11"/>
      <c r="AD2" s="11"/>
      <c r="AE2" s="11"/>
      <c r="AF2" s="11"/>
      <c r="AG2" s="11"/>
      <c r="AH2" s="11"/>
      <c r="AI2" s="11"/>
      <c r="AJ2" s="11"/>
      <c r="AK2" s="11"/>
      <c r="AL2" s="11"/>
      <c r="AM2" s="11"/>
      <c r="AN2" s="11"/>
      <c r="AO2" s="11"/>
      <c r="AP2" s="11"/>
      <c r="AQ2" s="11"/>
      <c r="AR2" s="11"/>
      <c r="AS2" s="11"/>
      <c r="AT2" s="11"/>
      <c r="AU2" s="11"/>
      <c r="AV2" s="11"/>
      <c r="AW2" s="11"/>
      <c r="AX2" s="88"/>
      <c r="AY2" s="88"/>
      <c r="AZ2" s="88"/>
      <c r="BA2" s="88"/>
      <c r="BB2" s="88"/>
      <c r="BC2" s="88"/>
      <c r="BD2" s="88"/>
      <c r="BE2" s="88"/>
      <c r="BF2" s="88"/>
      <c r="BG2" s="88"/>
      <c r="BH2" s="88"/>
      <c r="BI2" s="88"/>
      <c r="BJ2" s="88"/>
      <c r="BK2" s="88"/>
      <c r="BL2" s="88"/>
      <c r="BM2" s="88"/>
      <c r="BN2" s="88"/>
      <c r="BO2" s="88"/>
      <c r="BP2" s="88"/>
      <c r="BQ2" s="88"/>
      <c r="BR2" s="88"/>
      <c r="BS2" s="88"/>
      <c r="BT2" s="88"/>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row>
    <row r="3" spans="2:99" ht="17.25" customHeight="1">
      <c r="B3" s="72" t="s">
        <v>92</v>
      </c>
      <c r="C3" s="72"/>
      <c r="D3" s="72"/>
      <c r="E3" s="273" t="s">
        <v>143</v>
      </c>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88"/>
      <c r="BD3" s="88"/>
      <c r="BE3" s="88"/>
      <c r="BF3" s="88"/>
      <c r="BG3" s="88"/>
      <c r="BH3" s="88"/>
      <c r="BI3" s="88"/>
      <c r="BJ3" s="88"/>
      <c r="BK3" s="88"/>
      <c r="BL3" s="88"/>
      <c r="BM3" s="88"/>
      <c r="BN3" s="88"/>
      <c r="BO3" s="88"/>
      <c r="BP3" s="88"/>
      <c r="BQ3" s="88"/>
      <c r="BR3" s="88"/>
      <c r="BS3" s="88"/>
      <c r="BT3" s="88"/>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row>
    <row r="4" spans="2:99" ht="18" customHeight="1">
      <c r="B4" s="272" t="s">
        <v>142</v>
      </c>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row>
    <row r="5" spans="1:93" ht="19.5" customHeight="1" thickBot="1">
      <c r="A5" s="12"/>
      <c r="B5" s="271" t="s">
        <v>141</v>
      </c>
      <c r="C5" s="271"/>
      <c r="D5" s="271"/>
      <c r="E5" s="271"/>
      <c r="F5" s="271"/>
      <c r="G5" s="271"/>
      <c r="H5" s="271"/>
      <c r="I5" s="271"/>
      <c r="J5" s="271"/>
      <c r="K5" s="271"/>
      <c r="L5" s="271"/>
      <c r="M5" s="271"/>
      <c r="N5" s="271"/>
      <c r="O5" s="271"/>
      <c r="P5" s="271"/>
      <c r="Q5" s="271"/>
      <c r="R5" s="271"/>
      <c r="S5" s="271"/>
      <c r="T5" s="271"/>
      <c r="U5" s="271"/>
      <c r="V5" s="271"/>
      <c r="W5" s="271"/>
      <c r="X5" s="271"/>
      <c r="Y5" s="15"/>
      <c r="Z5" s="15"/>
      <c r="AA5" s="15"/>
      <c r="AB5" s="15"/>
      <c r="AC5" s="15"/>
      <c r="AD5" s="15"/>
      <c r="AE5" s="13"/>
      <c r="AF5" s="13"/>
      <c r="AG5" s="13"/>
      <c r="AH5" s="14"/>
      <c r="AI5" s="14"/>
      <c r="AJ5" s="14"/>
      <c r="AK5" s="14"/>
      <c r="AL5" s="14"/>
      <c r="AM5" s="14"/>
      <c r="AN5" s="14"/>
      <c r="AO5" s="14"/>
      <c r="AP5" s="14"/>
      <c r="AQ5" s="14"/>
      <c r="AR5" s="14"/>
      <c r="AS5" s="15"/>
      <c r="AT5" s="13"/>
      <c r="AU5" s="13"/>
      <c r="AV5" s="13"/>
      <c r="AW5" s="14"/>
      <c r="AX5" s="14"/>
      <c r="AY5" s="14"/>
      <c r="AZ5" s="14"/>
      <c r="BA5" s="14"/>
      <c r="BB5" s="14"/>
      <c r="BC5" s="14"/>
      <c r="BD5" s="14"/>
      <c r="BE5" s="14"/>
      <c r="BF5" s="14"/>
      <c r="BG5" s="14"/>
      <c r="BH5" s="16"/>
      <c r="BI5" s="16"/>
      <c r="BJ5" s="16"/>
      <c r="BK5" s="16"/>
      <c r="BL5" s="16"/>
      <c r="BM5" s="16"/>
      <c r="BN5" s="16"/>
      <c r="BO5" s="16"/>
      <c r="BP5" s="16"/>
      <c r="BQ5" s="16"/>
      <c r="BR5" s="16"/>
      <c r="BS5" s="16"/>
      <c r="BT5" s="16"/>
      <c r="BU5" s="14"/>
      <c r="BV5" s="14"/>
      <c r="BW5" s="17"/>
      <c r="CD5" s="18"/>
      <c r="CE5" s="18"/>
      <c r="CF5" s="18"/>
      <c r="CG5" s="18"/>
      <c r="CH5" s="18"/>
      <c r="CI5" s="18"/>
      <c r="CJ5" s="18"/>
      <c r="CK5" s="18"/>
      <c r="CL5" s="18"/>
      <c r="CM5" s="18"/>
      <c r="CN5" s="18"/>
      <c r="CO5" s="18"/>
    </row>
    <row r="6" spans="1:75" ht="24.75" customHeight="1" thickBot="1">
      <c r="A6" s="12"/>
      <c r="B6" s="167" t="s">
        <v>2</v>
      </c>
      <c r="C6" s="160"/>
      <c r="D6" s="160"/>
      <c r="E6" s="160"/>
      <c r="F6" s="160"/>
      <c r="G6" s="160"/>
      <c r="H6" s="160"/>
      <c r="I6" s="160"/>
      <c r="J6" s="160"/>
      <c r="K6" s="160"/>
      <c r="L6" s="160"/>
      <c r="M6" s="288"/>
      <c r="N6" s="289"/>
      <c r="O6" s="289"/>
      <c r="P6" s="289"/>
      <c r="Q6" s="289"/>
      <c r="R6" s="289"/>
      <c r="S6" s="289"/>
      <c r="T6" s="289"/>
      <c r="U6" s="289"/>
      <c r="V6" s="289"/>
      <c r="W6" s="289"/>
      <c r="X6" s="147" t="s">
        <v>0</v>
      </c>
      <c r="Y6" s="148"/>
      <c r="Z6" s="19"/>
      <c r="AA6" s="20"/>
      <c r="AB6" s="159" t="s">
        <v>29</v>
      </c>
      <c r="AC6" s="160"/>
      <c r="AD6" s="160"/>
      <c r="AE6" s="160"/>
      <c r="AF6" s="160"/>
      <c r="AG6" s="160"/>
      <c r="AH6" s="160"/>
      <c r="AI6" s="160"/>
      <c r="AJ6" s="160"/>
      <c r="AK6" s="160"/>
      <c r="AL6" s="160"/>
      <c r="AM6" s="242" t="s">
        <v>36</v>
      </c>
      <c r="AN6" s="242"/>
      <c r="AO6" s="242"/>
      <c r="AP6" s="242"/>
      <c r="AQ6" s="242"/>
      <c r="AR6" s="242"/>
      <c r="AS6" s="243"/>
      <c r="AT6" s="290"/>
      <c r="AU6" s="290"/>
      <c r="AV6" s="290"/>
      <c r="AW6" s="291"/>
      <c r="AZ6" s="167" t="s">
        <v>85</v>
      </c>
      <c r="BA6" s="160"/>
      <c r="BB6" s="160"/>
      <c r="BC6" s="160"/>
      <c r="BD6" s="160"/>
      <c r="BE6" s="160"/>
      <c r="BF6" s="292"/>
      <c r="BG6" s="293"/>
      <c r="BH6" s="293"/>
      <c r="BI6" s="293"/>
      <c r="BJ6" s="293"/>
      <c r="BK6" s="293"/>
      <c r="BL6" s="293"/>
      <c r="BM6" s="293"/>
      <c r="BN6" s="293"/>
      <c r="BO6" s="293"/>
      <c r="BP6" s="293"/>
      <c r="BQ6" s="293"/>
      <c r="BR6" s="293"/>
      <c r="BS6" s="293"/>
      <c r="BT6" s="293"/>
      <c r="BU6" s="294"/>
      <c r="BV6" s="18"/>
      <c r="BW6" s="17"/>
    </row>
    <row r="7" spans="1:93" ht="21" customHeight="1" thickBot="1">
      <c r="A7" s="12"/>
      <c r="B7" s="12"/>
      <c r="C7" s="12"/>
      <c r="D7" s="21"/>
      <c r="E7" s="22"/>
      <c r="F7" s="22"/>
      <c r="G7" s="22"/>
      <c r="H7" s="22"/>
      <c r="I7" s="22"/>
      <c r="J7" s="22"/>
      <c r="K7" s="22"/>
      <c r="L7" s="12"/>
      <c r="M7" s="12"/>
      <c r="N7" s="22"/>
      <c r="O7" s="22"/>
      <c r="P7" s="22"/>
      <c r="Q7" s="22"/>
      <c r="R7" s="22"/>
      <c r="S7" s="22"/>
      <c r="T7" s="22"/>
      <c r="U7" s="22"/>
      <c r="V7" s="22"/>
      <c r="W7" s="22"/>
      <c r="X7" s="22"/>
      <c r="Y7" s="22"/>
      <c r="Z7" s="22"/>
      <c r="AA7" s="22"/>
      <c r="AB7" s="22"/>
      <c r="AC7" s="22"/>
      <c r="AD7" s="22"/>
      <c r="AE7" s="12"/>
      <c r="AF7" s="12"/>
      <c r="AG7" s="12"/>
      <c r="AH7" s="22"/>
      <c r="AI7" s="22"/>
      <c r="AJ7" s="22"/>
      <c r="AK7" s="22"/>
      <c r="AL7" s="22"/>
      <c r="AM7" s="22"/>
      <c r="AN7" s="22"/>
      <c r="AO7" s="22"/>
      <c r="AP7" s="22"/>
      <c r="AQ7" s="22"/>
      <c r="AR7" s="22"/>
      <c r="AS7" s="22"/>
      <c r="AT7" s="12"/>
      <c r="AU7" s="12"/>
      <c r="AV7" s="1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3"/>
      <c r="CD7" s="18"/>
      <c r="CE7" s="18"/>
      <c r="CF7" s="18"/>
      <c r="CG7" s="18"/>
      <c r="CH7" s="18"/>
      <c r="CI7" s="18"/>
      <c r="CJ7" s="18"/>
      <c r="CK7" s="18"/>
      <c r="CL7" s="18"/>
      <c r="CM7" s="18"/>
      <c r="CN7" s="18"/>
      <c r="CO7" s="18"/>
    </row>
    <row r="8" spans="1:93" ht="24.75" customHeight="1" thickBot="1">
      <c r="A8" s="12"/>
      <c r="B8" s="168" t="s">
        <v>37</v>
      </c>
      <c r="C8" s="147"/>
      <c r="D8" s="147"/>
      <c r="E8" s="147"/>
      <c r="F8" s="147"/>
      <c r="G8" s="147"/>
      <c r="H8" s="147"/>
      <c r="I8" s="147"/>
      <c r="J8" s="147"/>
      <c r="K8" s="147"/>
      <c r="L8" s="147"/>
      <c r="M8" s="147"/>
      <c r="N8" s="169"/>
      <c r="O8" s="157">
        <f>AT48</f>
      </c>
      <c r="P8" s="158"/>
      <c r="Q8" s="158"/>
      <c r="R8" s="158"/>
      <c r="S8" s="158"/>
      <c r="T8" s="158"/>
      <c r="U8" s="158"/>
      <c r="V8" s="158"/>
      <c r="W8" s="158"/>
      <c r="X8" s="158"/>
      <c r="Y8" s="158"/>
      <c r="Z8" s="158"/>
      <c r="AA8" s="158"/>
      <c r="AB8" s="158"/>
      <c r="AC8" s="158"/>
      <c r="AD8" s="157">
        <f>AT50</f>
      </c>
      <c r="AE8" s="158"/>
      <c r="AF8" s="158"/>
      <c r="AG8" s="158"/>
      <c r="AH8" s="158"/>
      <c r="AI8" s="158"/>
      <c r="AJ8" s="158"/>
      <c r="AK8" s="158"/>
      <c r="AL8" s="158"/>
      <c r="AM8" s="158"/>
      <c r="AN8" s="158"/>
      <c r="AO8" s="158"/>
      <c r="AP8" s="158"/>
      <c r="AQ8" s="158"/>
      <c r="AR8" s="158"/>
      <c r="AS8" s="157">
        <f>AT52</f>
      </c>
      <c r="AT8" s="158"/>
      <c r="AU8" s="158"/>
      <c r="AV8" s="158"/>
      <c r="AW8" s="158"/>
      <c r="AX8" s="158"/>
      <c r="AY8" s="158"/>
      <c r="AZ8" s="158"/>
      <c r="BA8" s="158"/>
      <c r="BB8" s="158"/>
      <c r="BC8" s="158"/>
      <c r="BD8" s="158"/>
      <c r="BE8" s="158"/>
      <c r="BF8" s="158"/>
      <c r="BG8" s="158"/>
      <c r="BH8" s="157">
        <f>AT54</f>
      </c>
      <c r="BI8" s="158"/>
      <c r="BJ8" s="158"/>
      <c r="BK8" s="158"/>
      <c r="BL8" s="158"/>
      <c r="BM8" s="158"/>
      <c r="BN8" s="158"/>
      <c r="BO8" s="158"/>
      <c r="BP8" s="158"/>
      <c r="BQ8" s="158"/>
      <c r="BR8" s="158"/>
      <c r="BS8" s="158"/>
      <c r="BT8" s="158"/>
      <c r="BU8" s="158"/>
      <c r="BV8" s="246"/>
      <c r="CD8" s="18"/>
      <c r="CE8" s="18"/>
      <c r="CF8" s="18"/>
      <c r="CG8" s="24"/>
      <c r="CH8" s="24"/>
      <c r="CI8" s="18"/>
      <c r="CJ8" s="18"/>
      <c r="CK8" s="18"/>
      <c r="CL8" s="18"/>
      <c r="CM8" s="18"/>
      <c r="CN8" s="18"/>
      <c r="CO8" s="18"/>
    </row>
    <row r="9" spans="2:74" ht="16.5" customHeight="1">
      <c r="B9" s="173" t="s">
        <v>3</v>
      </c>
      <c r="C9" s="174"/>
      <c r="D9" s="174"/>
      <c r="E9" s="174"/>
      <c r="F9" s="174"/>
      <c r="G9" s="174"/>
      <c r="H9" s="174"/>
      <c r="I9" s="174"/>
      <c r="J9" s="174"/>
      <c r="K9" s="174"/>
      <c r="L9" s="174"/>
      <c r="M9" s="174"/>
      <c r="N9" s="175"/>
      <c r="O9" s="161" t="s">
        <v>38</v>
      </c>
      <c r="P9" s="162"/>
      <c r="Q9" s="162"/>
      <c r="R9" s="162"/>
      <c r="S9" s="162"/>
      <c r="T9" s="162"/>
      <c r="U9" s="162"/>
      <c r="V9" s="162"/>
      <c r="W9" s="162"/>
      <c r="X9" s="162"/>
      <c r="Y9" s="162"/>
      <c r="Z9" s="162"/>
      <c r="AA9" s="162"/>
      <c r="AB9" s="162"/>
      <c r="AC9" s="163"/>
      <c r="AD9" s="161" t="s">
        <v>38</v>
      </c>
      <c r="AE9" s="162"/>
      <c r="AF9" s="162"/>
      <c r="AG9" s="162"/>
      <c r="AH9" s="162"/>
      <c r="AI9" s="162"/>
      <c r="AJ9" s="162"/>
      <c r="AK9" s="162"/>
      <c r="AL9" s="162"/>
      <c r="AM9" s="162"/>
      <c r="AN9" s="162"/>
      <c r="AO9" s="162"/>
      <c r="AP9" s="162"/>
      <c r="AQ9" s="162"/>
      <c r="AR9" s="163"/>
      <c r="AS9" s="161" t="s">
        <v>38</v>
      </c>
      <c r="AT9" s="162"/>
      <c r="AU9" s="162"/>
      <c r="AV9" s="162"/>
      <c r="AW9" s="162"/>
      <c r="AX9" s="162"/>
      <c r="AY9" s="162"/>
      <c r="AZ9" s="162"/>
      <c r="BA9" s="162"/>
      <c r="BB9" s="162"/>
      <c r="BC9" s="162"/>
      <c r="BD9" s="162"/>
      <c r="BE9" s="162"/>
      <c r="BF9" s="162"/>
      <c r="BG9" s="163"/>
      <c r="BH9" s="161" t="s">
        <v>38</v>
      </c>
      <c r="BI9" s="162"/>
      <c r="BJ9" s="162"/>
      <c r="BK9" s="162"/>
      <c r="BL9" s="162"/>
      <c r="BM9" s="162"/>
      <c r="BN9" s="162"/>
      <c r="BO9" s="162"/>
      <c r="BP9" s="162"/>
      <c r="BQ9" s="162"/>
      <c r="BR9" s="162"/>
      <c r="BS9" s="162"/>
      <c r="BT9" s="162"/>
      <c r="BU9" s="162"/>
      <c r="BV9" s="283"/>
    </row>
    <row r="10" spans="2:74" ht="19.5" customHeight="1">
      <c r="B10" s="176" t="s">
        <v>4</v>
      </c>
      <c r="C10" s="177"/>
      <c r="D10" s="177"/>
      <c r="E10" s="177"/>
      <c r="F10" s="177"/>
      <c r="G10" s="178"/>
      <c r="H10" s="179" t="s">
        <v>39</v>
      </c>
      <c r="I10" s="177"/>
      <c r="J10" s="177"/>
      <c r="K10" s="177"/>
      <c r="L10" s="177"/>
      <c r="M10" s="177"/>
      <c r="N10" s="178"/>
      <c r="O10" s="149" t="s">
        <v>40</v>
      </c>
      <c r="P10" s="150"/>
      <c r="Q10" s="164">
        <v>20</v>
      </c>
      <c r="R10" s="164"/>
      <c r="S10" s="164"/>
      <c r="T10" s="164"/>
      <c r="U10" s="164"/>
      <c r="V10" s="164"/>
      <c r="W10" s="151" t="s">
        <v>41</v>
      </c>
      <c r="X10" s="151"/>
      <c r="Y10" s="151"/>
      <c r="Z10" s="151"/>
      <c r="AA10" s="151"/>
      <c r="AB10" s="151"/>
      <c r="AC10" s="152"/>
      <c r="AD10" s="149" t="s">
        <v>42</v>
      </c>
      <c r="AE10" s="150"/>
      <c r="AF10" s="164">
        <v>21</v>
      </c>
      <c r="AG10" s="164"/>
      <c r="AH10" s="164"/>
      <c r="AI10" s="164"/>
      <c r="AJ10" s="164"/>
      <c r="AK10" s="164"/>
      <c r="AL10" s="151" t="s">
        <v>41</v>
      </c>
      <c r="AM10" s="151"/>
      <c r="AN10" s="151"/>
      <c r="AO10" s="151"/>
      <c r="AP10" s="151"/>
      <c r="AQ10" s="151"/>
      <c r="AR10" s="152"/>
      <c r="AS10" s="149" t="s">
        <v>43</v>
      </c>
      <c r="AT10" s="150"/>
      <c r="AU10" s="164">
        <v>22</v>
      </c>
      <c r="AV10" s="164"/>
      <c r="AW10" s="164"/>
      <c r="AX10" s="164"/>
      <c r="AY10" s="164"/>
      <c r="AZ10" s="164"/>
      <c r="BA10" s="151" t="s">
        <v>41</v>
      </c>
      <c r="BB10" s="151"/>
      <c r="BC10" s="151"/>
      <c r="BD10" s="151"/>
      <c r="BE10" s="151"/>
      <c r="BF10" s="151"/>
      <c r="BG10" s="152"/>
      <c r="BH10" s="149" t="s">
        <v>44</v>
      </c>
      <c r="BI10" s="150"/>
      <c r="BJ10" s="164">
        <v>23</v>
      </c>
      <c r="BK10" s="164"/>
      <c r="BL10" s="164"/>
      <c r="BM10" s="164"/>
      <c r="BN10" s="164"/>
      <c r="BO10" s="164"/>
      <c r="BP10" s="151" t="s">
        <v>41</v>
      </c>
      <c r="BQ10" s="151"/>
      <c r="BR10" s="151"/>
      <c r="BS10" s="151"/>
      <c r="BT10" s="151"/>
      <c r="BU10" s="151"/>
      <c r="BV10" s="248"/>
    </row>
    <row r="11" spans="2:74" ht="19.5" customHeight="1">
      <c r="B11" s="170" t="s">
        <v>31</v>
      </c>
      <c r="C11" s="171"/>
      <c r="D11" s="171"/>
      <c r="E11" s="171"/>
      <c r="F11" s="171"/>
      <c r="G11" s="172"/>
      <c r="H11" s="295"/>
      <c r="I11" s="296"/>
      <c r="J11" s="296"/>
      <c r="K11" s="296"/>
      <c r="L11" s="296"/>
      <c r="M11" s="296"/>
      <c r="N11" s="297"/>
      <c r="O11" s="155">
        <f>IF($H11="","",(ROUNDDOWN($H11*$AT6/100,0)))</f>
      </c>
      <c r="P11" s="156"/>
      <c r="Q11" s="156"/>
      <c r="R11" s="156"/>
      <c r="S11" s="156"/>
      <c r="T11" s="156"/>
      <c r="U11" s="156"/>
      <c r="V11" s="156"/>
      <c r="W11" s="156"/>
      <c r="X11" s="156"/>
      <c r="Y11" s="156"/>
      <c r="Z11" s="156"/>
      <c r="AA11" s="156"/>
      <c r="AB11" s="229" t="s">
        <v>0</v>
      </c>
      <c r="AC11" s="230"/>
      <c r="AD11" s="155">
        <f>IF($H11="","",(ROUNDDOWN($H11*$AT6/100,0)))</f>
      </c>
      <c r="AE11" s="156"/>
      <c r="AF11" s="156"/>
      <c r="AG11" s="156"/>
      <c r="AH11" s="156"/>
      <c r="AI11" s="156"/>
      <c r="AJ11" s="156"/>
      <c r="AK11" s="156"/>
      <c r="AL11" s="156"/>
      <c r="AM11" s="156"/>
      <c r="AN11" s="156"/>
      <c r="AO11" s="156"/>
      <c r="AP11" s="156"/>
      <c r="AQ11" s="229" t="s">
        <v>0</v>
      </c>
      <c r="AR11" s="230"/>
      <c r="AS11" s="155">
        <f>IF($H11="","",(ROUNDDOWN($H11*$AT6/100,0)))</f>
      </c>
      <c r="AT11" s="156"/>
      <c r="AU11" s="156"/>
      <c r="AV11" s="156"/>
      <c r="AW11" s="156"/>
      <c r="AX11" s="156"/>
      <c r="AY11" s="156"/>
      <c r="AZ11" s="156"/>
      <c r="BA11" s="156"/>
      <c r="BB11" s="156"/>
      <c r="BC11" s="156"/>
      <c r="BD11" s="156"/>
      <c r="BE11" s="156"/>
      <c r="BF11" s="229" t="s">
        <v>0</v>
      </c>
      <c r="BG11" s="230"/>
      <c r="BH11" s="155">
        <f>IF($H11="","",(ROUNDDOWN($H11*$AT6/100,0)))</f>
      </c>
      <c r="BI11" s="156"/>
      <c r="BJ11" s="156"/>
      <c r="BK11" s="156"/>
      <c r="BL11" s="156"/>
      <c r="BM11" s="156"/>
      <c r="BN11" s="156"/>
      <c r="BO11" s="156"/>
      <c r="BP11" s="156"/>
      <c r="BQ11" s="156"/>
      <c r="BR11" s="156"/>
      <c r="BS11" s="156"/>
      <c r="BT11" s="156"/>
      <c r="BU11" s="229" t="s">
        <v>0</v>
      </c>
      <c r="BV11" s="249"/>
    </row>
    <row r="12" spans="2:74" ht="19.5" customHeight="1">
      <c r="B12" s="170" t="s">
        <v>32</v>
      </c>
      <c r="C12" s="171"/>
      <c r="D12" s="171"/>
      <c r="E12" s="171"/>
      <c r="F12" s="171"/>
      <c r="G12" s="172"/>
      <c r="H12" s="295"/>
      <c r="I12" s="296"/>
      <c r="J12" s="296"/>
      <c r="K12" s="296"/>
      <c r="L12" s="296"/>
      <c r="M12" s="296"/>
      <c r="N12" s="297"/>
      <c r="O12" s="155">
        <f>IF($H12="","",(ROUNDDOWN($H12*$AT6/100,0)))</f>
      </c>
      <c r="P12" s="156"/>
      <c r="Q12" s="156"/>
      <c r="R12" s="156"/>
      <c r="S12" s="156"/>
      <c r="T12" s="156"/>
      <c r="U12" s="156"/>
      <c r="V12" s="156"/>
      <c r="W12" s="156"/>
      <c r="X12" s="156"/>
      <c r="Y12" s="156"/>
      <c r="Z12" s="156"/>
      <c r="AA12" s="156"/>
      <c r="AB12" s="153" t="s">
        <v>0</v>
      </c>
      <c r="AC12" s="154"/>
      <c r="AD12" s="155">
        <f>IF($H12="","",(ROUNDDOWN($H12*$AT6/100,0)))</f>
      </c>
      <c r="AE12" s="156"/>
      <c r="AF12" s="156"/>
      <c r="AG12" s="156"/>
      <c r="AH12" s="156"/>
      <c r="AI12" s="156"/>
      <c r="AJ12" s="156"/>
      <c r="AK12" s="156"/>
      <c r="AL12" s="156"/>
      <c r="AM12" s="156"/>
      <c r="AN12" s="156"/>
      <c r="AO12" s="156"/>
      <c r="AP12" s="156"/>
      <c r="AQ12" s="153" t="s">
        <v>0</v>
      </c>
      <c r="AR12" s="154"/>
      <c r="AS12" s="155">
        <f>IF($H12="","",(ROUNDDOWN($H12*$AT$6/100,0)))</f>
      </c>
      <c r="AT12" s="156"/>
      <c r="AU12" s="156"/>
      <c r="AV12" s="156"/>
      <c r="AW12" s="156"/>
      <c r="AX12" s="156"/>
      <c r="AY12" s="156"/>
      <c r="AZ12" s="156"/>
      <c r="BA12" s="156"/>
      <c r="BB12" s="156"/>
      <c r="BC12" s="156"/>
      <c r="BD12" s="156"/>
      <c r="BE12" s="156"/>
      <c r="BF12" s="153" t="s">
        <v>0</v>
      </c>
      <c r="BG12" s="154"/>
      <c r="BH12" s="155">
        <f>IF($H12="","",(ROUNDDOWN($H12*$AT$6/100,0)))</f>
      </c>
      <c r="BI12" s="156"/>
      <c r="BJ12" s="156"/>
      <c r="BK12" s="156"/>
      <c r="BL12" s="156"/>
      <c r="BM12" s="156"/>
      <c r="BN12" s="156"/>
      <c r="BO12" s="156"/>
      <c r="BP12" s="156"/>
      <c r="BQ12" s="156"/>
      <c r="BR12" s="156"/>
      <c r="BS12" s="156"/>
      <c r="BT12" s="156"/>
      <c r="BU12" s="153" t="s">
        <v>0</v>
      </c>
      <c r="BV12" s="233"/>
    </row>
    <row r="13" spans="2:74" ht="19.5" customHeight="1">
      <c r="B13" s="170" t="s">
        <v>33</v>
      </c>
      <c r="C13" s="171"/>
      <c r="D13" s="171"/>
      <c r="E13" s="171"/>
      <c r="F13" s="171"/>
      <c r="G13" s="172"/>
      <c r="H13" s="295"/>
      <c r="I13" s="296"/>
      <c r="J13" s="296"/>
      <c r="K13" s="296"/>
      <c r="L13" s="296"/>
      <c r="M13" s="296"/>
      <c r="N13" s="297"/>
      <c r="O13" s="155">
        <f>IF($H13="","",(ROUNDDOWN($H13*$AT6/100,0)))</f>
      </c>
      <c r="P13" s="156"/>
      <c r="Q13" s="156"/>
      <c r="R13" s="156"/>
      <c r="S13" s="156"/>
      <c r="T13" s="156"/>
      <c r="U13" s="156"/>
      <c r="V13" s="156"/>
      <c r="W13" s="156"/>
      <c r="X13" s="156"/>
      <c r="Y13" s="156"/>
      <c r="Z13" s="156"/>
      <c r="AA13" s="156"/>
      <c r="AB13" s="153" t="s">
        <v>0</v>
      </c>
      <c r="AC13" s="154"/>
      <c r="AD13" s="155">
        <f>IF($H13="","",(ROUNDDOWN($H13*$AT$6/100,0)))</f>
      </c>
      <c r="AE13" s="156"/>
      <c r="AF13" s="156"/>
      <c r="AG13" s="156"/>
      <c r="AH13" s="156"/>
      <c r="AI13" s="156"/>
      <c r="AJ13" s="156"/>
      <c r="AK13" s="156"/>
      <c r="AL13" s="156"/>
      <c r="AM13" s="156"/>
      <c r="AN13" s="156"/>
      <c r="AO13" s="156"/>
      <c r="AP13" s="156"/>
      <c r="AQ13" s="153" t="s">
        <v>0</v>
      </c>
      <c r="AR13" s="154"/>
      <c r="AS13" s="155">
        <f>IF($H13="","",(ROUNDDOWN($H13*$AT$6/100,0)))</f>
      </c>
      <c r="AT13" s="156"/>
      <c r="AU13" s="156"/>
      <c r="AV13" s="156"/>
      <c r="AW13" s="156"/>
      <c r="AX13" s="156"/>
      <c r="AY13" s="156"/>
      <c r="AZ13" s="156"/>
      <c r="BA13" s="156"/>
      <c r="BB13" s="156"/>
      <c r="BC13" s="156"/>
      <c r="BD13" s="156"/>
      <c r="BE13" s="156"/>
      <c r="BF13" s="153" t="s">
        <v>0</v>
      </c>
      <c r="BG13" s="154"/>
      <c r="BH13" s="155">
        <f>IF($H13="","",(ROUNDDOWN($H13*$AT$6/100,0)))</f>
      </c>
      <c r="BI13" s="156"/>
      <c r="BJ13" s="156"/>
      <c r="BK13" s="156"/>
      <c r="BL13" s="156"/>
      <c r="BM13" s="156"/>
      <c r="BN13" s="156"/>
      <c r="BO13" s="156"/>
      <c r="BP13" s="156"/>
      <c r="BQ13" s="156"/>
      <c r="BR13" s="156"/>
      <c r="BS13" s="156"/>
      <c r="BT13" s="156"/>
      <c r="BU13" s="153" t="s">
        <v>0</v>
      </c>
      <c r="BV13" s="233"/>
    </row>
    <row r="14" spans="2:74" ht="19.5" customHeight="1">
      <c r="B14" s="303"/>
      <c r="C14" s="304"/>
      <c r="D14" s="304"/>
      <c r="E14" s="304"/>
      <c r="F14" s="304"/>
      <c r="G14" s="305"/>
      <c r="H14" s="295"/>
      <c r="I14" s="296"/>
      <c r="J14" s="296"/>
      <c r="K14" s="296"/>
      <c r="L14" s="296"/>
      <c r="M14" s="296"/>
      <c r="N14" s="297"/>
      <c r="O14" s="155">
        <f>IF($H14="","",(ROUNDDOWN($H14*$AT$6/100,0)))</f>
      </c>
      <c r="P14" s="156"/>
      <c r="Q14" s="156"/>
      <c r="R14" s="156"/>
      <c r="S14" s="156"/>
      <c r="T14" s="156"/>
      <c r="U14" s="156"/>
      <c r="V14" s="156"/>
      <c r="W14" s="156"/>
      <c r="X14" s="156"/>
      <c r="Y14" s="156"/>
      <c r="Z14" s="156"/>
      <c r="AA14" s="156"/>
      <c r="AB14" s="153" t="s">
        <v>0</v>
      </c>
      <c r="AC14" s="154"/>
      <c r="AD14" s="155">
        <f>IF($H14="","",(ROUNDDOWN($H14*$AT$6/100,0)))</f>
      </c>
      <c r="AE14" s="156"/>
      <c r="AF14" s="156"/>
      <c r="AG14" s="156"/>
      <c r="AH14" s="156"/>
      <c r="AI14" s="156"/>
      <c r="AJ14" s="156"/>
      <c r="AK14" s="156"/>
      <c r="AL14" s="156"/>
      <c r="AM14" s="156"/>
      <c r="AN14" s="156"/>
      <c r="AO14" s="156"/>
      <c r="AP14" s="156"/>
      <c r="AQ14" s="153" t="s">
        <v>0</v>
      </c>
      <c r="AR14" s="154"/>
      <c r="AS14" s="155">
        <f>IF($H14="","",(ROUNDDOWN($H14*$AT$6/100,0)))</f>
      </c>
      <c r="AT14" s="156"/>
      <c r="AU14" s="156"/>
      <c r="AV14" s="156"/>
      <c r="AW14" s="156"/>
      <c r="AX14" s="156"/>
      <c r="AY14" s="156"/>
      <c r="AZ14" s="156"/>
      <c r="BA14" s="156"/>
      <c r="BB14" s="156"/>
      <c r="BC14" s="156"/>
      <c r="BD14" s="156"/>
      <c r="BE14" s="156"/>
      <c r="BF14" s="153" t="s">
        <v>0</v>
      </c>
      <c r="BG14" s="154"/>
      <c r="BH14" s="155">
        <f>IF($H14="","",(ROUNDDOWN($H14*$AT$6/100,0)))</f>
      </c>
      <c r="BI14" s="156"/>
      <c r="BJ14" s="156"/>
      <c r="BK14" s="156"/>
      <c r="BL14" s="156"/>
      <c r="BM14" s="156"/>
      <c r="BN14" s="156"/>
      <c r="BO14" s="156"/>
      <c r="BP14" s="156"/>
      <c r="BQ14" s="156"/>
      <c r="BR14" s="156"/>
      <c r="BS14" s="156"/>
      <c r="BT14" s="156"/>
      <c r="BU14" s="153" t="s">
        <v>0</v>
      </c>
      <c r="BV14" s="233"/>
    </row>
    <row r="15" spans="2:74" ht="16.5" customHeight="1" thickBot="1">
      <c r="B15" s="211" t="s">
        <v>45</v>
      </c>
      <c r="C15" s="212"/>
      <c r="D15" s="212"/>
      <c r="E15" s="212"/>
      <c r="F15" s="212"/>
      <c r="G15" s="212"/>
      <c r="H15" s="212"/>
      <c r="I15" s="212"/>
      <c r="J15" s="212"/>
      <c r="K15" s="212"/>
      <c r="L15" s="212"/>
      <c r="M15" s="212"/>
      <c r="N15" s="213"/>
      <c r="O15" s="205" t="s">
        <v>46</v>
      </c>
      <c r="P15" s="206"/>
      <c r="Q15" s="214">
        <f>IF(Q10="","",SUM(O11:AA14))</f>
        <v>0</v>
      </c>
      <c r="R15" s="214"/>
      <c r="S15" s="214"/>
      <c r="T15" s="214"/>
      <c r="U15" s="214"/>
      <c r="V15" s="214"/>
      <c r="W15" s="214"/>
      <c r="X15" s="214"/>
      <c r="Y15" s="214"/>
      <c r="Z15" s="214"/>
      <c r="AA15" s="214"/>
      <c r="AB15" s="212" t="s">
        <v>0</v>
      </c>
      <c r="AC15" s="228"/>
      <c r="AD15" s="205" t="s">
        <v>47</v>
      </c>
      <c r="AE15" s="206"/>
      <c r="AF15" s="214">
        <f>IF(AF$10="","",SUM(AD11:AP14))</f>
        <v>0</v>
      </c>
      <c r="AG15" s="214"/>
      <c r="AH15" s="214"/>
      <c r="AI15" s="214"/>
      <c r="AJ15" s="214"/>
      <c r="AK15" s="214"/>
      <c r="AL15" s="214"/>
      <c r="AM15" s="214"/>
      <c r="AN15" s="214"/>
      <c r="AO15" s="214"/>
      <c r="AP15" s="214"/>
      <c r="AQ15" s="212" t="s">
        <v>0</v>
      </c>
      <c r="AR15" s="228"/>
      <c r="AS15" s="205" t="s">
        <v>87</v>
      </c>
      <c r="AT15" s="206"/>
      <c r="AU15" s="214">
        <f>IF(AU$10="","",SUM(AS11:BE14))</f>
        <v>0</v>
      </c>
      <c r="AV15" s="214"/>
      <c r="AW15" s="214"/>
      <c r="AX15" s="214"/>
      <c r="AY15" s="214"/>
      <c r="AZ15" s="214"/>
      <c r="BA15" s="214"/>
      <c r="BB15" s="214"/>
      <c r="BC15" s="214"/>
      <c r="BD15" s="214"/>
      <c r="BE15" s="214"/>
      <c r="BF15" s="212" t="s">
        <v>0</v>
      </c>
      <c r="BG15" s="228"/>
      <c r="BH15" s="205" t="s">
        <v>88</v>
      </c>
      <c r="BI15" s="206"/>
      <c r="BJ15" s="214">
        <f>IF(BJ$10="","",SUM(BH11:BT14))</f>
        <v>0</v>
      </c>
      <c r="BK15" s="214"/>
      <c r="BL15" s="214"/>
      <c r="BM15" s="214"/>
      <c r="BN15" s="214"/>
      <c r="BO15" s="214"/>
      <c r="BP15" s="214"/>
      <c r="BQ15" s="214"/>
      <c r="BR15" s="214"/>
      <c r="BS15" s="214"/>
      <c r="BT15" s="214"/>
      <c r="BU15" s="212" t="s">
        <v>0</v>
      </c>
      <c r="BV15" s="236"/>
    </row>
    <row r="16" spans="2:74" ht="16.5" customHeight="1">
      <c r="B16" s="173" t="s">
        <v>7</v>
      </c>
      <c r="C16" s="174"/>
      <c r="D16" s="174"/>
      <c r="E16" s="174"/>
      <c r="F16" s="174"/>
      <c r="G16" s="174"/>
      <c r="H16" s="174"/>
      <c r="I16" s="174"/>
      <c r="J16" s="174"/>
      <c r="K16" s="174"/>
      <c r="L16" s="174"/>
      <c r="M16" s="174"/>
      <c r="N16" s="175"/>
      <c r="O16" s="188" t="s">
        <v>5</v>
      </c>
      <c r="P16" s="180"/>
      <c r="Q16" s="180"/>
      <c r="R16" s="180"/>
      <c r="S16" s="180"/>
      <c r="T16" s="186" t="s">
        <v>48</v>
      </c>
      <c r="U16" s="180" t="s">
        <v>6</v>
      </c>
      <c r="V16" s="180"/>
      <c r="W16" s="180"/>
      <c r="X16" s="180"/>
      <c r="Y16" s="180"/>
      <c r="Z16" s="180"/>
      <c r="AA16" s="180"/>
      <c r="AB16" s="180"/>
      <c r="AC16" s="181"/>
      <c r="AD16" s="188" t="s">
        <v>5</v>
      </c>
      <c r="AE16" s="180"/>
      <c r="AF16" s="180"/>
      <c r="AG16" s="180"/>
      <c r="AH16" s="180"/>
      <c r="AI16" s="186" t="s">
        <v>48</v>
      </c>
      <c r="AJ16" s="180" t="s">
        <v>6</v>
      </c>
      <c r="AK16" s="180"/>
      <c r="AL16" s="180"/>
      <c r="AM16" s="180"/>
      <c r="AN16" s="180"/>
      <c r="AO16" s="180"/>
      <c r="AP16" s="180"/>
      <c r="AQ16" s="180"/>
      <c r="AR16" s="181"/>
      <c r="AS16" s="188" t="s">
        <v>5</v>
      </c>
      <c r="AT16" s="180"/>
      <c r="AU16" s="180"/>
      <c r="AV16" s="180"/>
      <c r="AW16" s="180"/>
      <c r="AX16" s="186" t="s">
        <v>48</v>
      </c>
      <c r="AY16" s="180" t="s">
        <v>6</v>
      </c>
      <c r="AZ16" s="180"/>
      <c r="BA16" s="180"/>
      <c r="BB16" s="180"/>
      <c r="BC16" s="180"/>
      <c r="BD16" s="180"/>
      <c r="BE16" s="180"/>
      <c r="BF16" s="180"/>
      <c r="BG16" s="181"/>
      <c r="BH16" s="188" t="s">
        <v>5</v>
      </c>
      <c r="BI16" s="180"/>
      <c r="BJ16" s="180"/>
      <c r="BK16" s="180"/>
      <c r="BL16" s="180"/>
      <c r="BM16" s="186" t="s">
        <v>48</v>
      </c>
      <c r="BN16" s="180" t="s">
        <v>6</v>
      </c>
      <c r="BO16" s="180"/>
      <c r="BP16" s="180"/>
      <c r="BQ16" s="180"/>
      <c r="BR16" s="180"/>
      <c r="BS16" s="180"/>
      <c r="BT16" s="180"/>
      <c r="BU16" s="180"/>
      <c r="BV16" s="234"/>
    </row>
    <row r="17" spans="2:74" ht="16.5" customHeight="1">
      <c r="B17" s="176" t="s">
        <v>4</v>
      </c>
      <c r="C17" s="177"/>
      <c r="D17" s="177"/>
      <c r="E17" s="177"/>
      <c r="F17" s="177"/>
      <c r="G17" s="177"/>
      <c r="H17" s="177"/>
      <c r="I17" s="178"/>
      <c r="J17" s="179" t="s">
        <v>49</v>
      </c>
      <c r="K17" s="177"/>
      <c r="L17" s="177"/>
      <c r="M17" s="177"/>
      <c r="N17" s="178"/>
      <c r="O17" s="189"/>
      <c r="P17" s="182"/>
      <c r="Q17" s="182"/>
      <c r="R17" s="182"/>
      <c r="S17" s="182"/>
      <c r="T17" s="187"/>
      <c r="U17" s="182"/>
      <c r="V17" s="182"/>
      <c r="W17" s="182"/>
      <c r="X17" s="182"/>
      <c r="Y17" s="182"/>
      <c r="Z17" s="182"/>
      <c r="AA17" s="182"/>
      <c r="AB17" s="182"/>
      <c r="AC17" s="183"/>
      <c r="AD17" s="189"/>
      <c r="AE17" s="182"/>
      <c r="AF17" s="182"/>
      <c r="AG17" s="182"/>
      <c r="AH17" s="182"/>
      <c r="AI17" s="187"/>
      <c r="AJ17" s="182"/>
      <c r="AK17" s="182"/>
      <c r="AL17" s="182"/>
      <c r="AM17" s="182"/>
      <c r="AN17" s="182"/>
      <c r="AO17" s="182"/>
      <c r="AP17" s="182"/>
      <c r="AQ17" s="182"/>
      <c r="AR17" s="183"/>
      <c r="AS17" s="189"/>
      <c r="AT17" s="182"/>
      <c r="AU17" s="182"/>
      <c r="AV17" s="182"/>
      <c r="AW17" s="182"/>
      <c r="AX17" s="187"/>
      <c r="AY17" s="182"/>
      <c r="AZ17" s="182"/>
      <c r="BA17" s="182"/>
      <c r="BB17" s="182"/>
      <c r="BC17" s="182"/>
      <c r="BD17" s="182"/>
      <c r="BE17" s="182"/>
      <c r="BF17" s="182"/>
      <c r="BG17" s="183"/>
      <c r="BH17" s="189"/>
      <c r="BI17" s="182"/>
      <c r="BJ17" s="182"/>
      <c r="BK17" s="182"/>
      <c r="BL17" s="182"/>
      <c r="BM17" s="187"/>
      <c r="BN17" s="182"/>
      <c r="BO17" s="182"/>
      <c r="BP17" s="182"/>
      <c r="BQ17" s="182"/>
      <c r="BR17" s="182"/>
      <c r="BS17" s="182"/>
      <c r="BT17" s="182"/>
      <c r="BU17" s="182"/>
      <c r="BV17" s="235"/>
    </row>
    <row r="18" spans="2:74" ht="19.5" customHeight="1">
      <c r="B18" s="219" t="s">
        <v>127</v>
      </c>
      <c r="C18" s="220"/>
      <c r="D18" s="221"/>
      <c r="E18" s="218" t="s">
        <v>34</v>
      </c>
      <c r="F18" s="171"/>
      <c r="G18" s="171"/>
      <c r="H18" s="171"/>
      <c r="I18" s="172"/>
      <c r="J18" s="295"/>
      <c r="K18" s="296"/>
      <c r="L18" s="296"/>
      <c r="M18" s="296"/>
      <c r="N18" s="297"/>
      <c r="O18" s="134">
        <f aca="true" t="shared" si="0" ref="O18:O23">IF(J18="","",J18)</f>
      </c>
      <c r="P18" s="135"/>
      <c r="Q18" s="135"/>
      <c r="R18" s="135"/>
      <c r="S18" s="135"/>
      <c r="T18" s="25" t="s">
        <v>50</v>
      </c>
      <c r="U18" s="122">
        <f>IF($J18="","",IF(AT$6=50,1,AT$6/100))</f>
      </c>
      <c r="V18" s="122"/>
      <c r="W18" s="122"/>
      <c r="X18" s="25" t="s">
        <v>51</v>
      </c>
      <c r="Y18" s="124">
        <f aca="true" t="shared" si="1" ref="Y18:Y23">IF(J18="","",ROUNDDOWN(O18*U18,0))</f>
      </c>
      <c r="Z18" s="124"/>
      <c r="AA18" s="124"/>
      <c r="AB18" s="124"/>
      <c r="AC18" s="128"/>
      <c r="AD18" s="134">
        <f aca="true" t="shared" si="2" ref="AD18:AD23">IF(J18="","",J18)</f>
      </c>
      <c r="AE18" s="135"/>
      <c r="AF18" s="135"/>
      <c r="AG18" s="135"/>
      <c r="AH18" s="135"/>
      <c r="AI18" s="25" t="s">
        <v>50</v>
      </c>
      <c r="AJ18" s="122">
        <f>IF(J18="","",IF(AT$6=50,1,AT$6/100))</f>
      </c>
      <c r="AK18" s="122"/>
      <c r="AL18" s="122"/>
      <c r="AM18" s="25" t="s">
        <v>51</v>
      </c>
      <c r="AN18" s="124">
        <f aca="true" t="shared" si="3" ref="AN18:AN23">IF(J18="","",ROUNDDOWN(AD18*AJ18,0))</f>
      </c>
      <c r="AO18" s="124"/>
      <c r="AP18" s="124"/>
      <c r="AQ18" s="124"/>
      <c r="AR18" s="128" t="s">
        <v>0</v>
      </c>
      <c r="AS18" s="134">
        <f aca="true" t="shared" si="4" ref="AS18:AS23">IF(J18="","",$J18)</f>
      </c>
      <c r="AT18" s="135"/>
      <c r="AU18" s="135"/>
      <c r="AV18" s="135"/>
      <c r="AW18" s="135"/>
      <c r="AX18" s="25" t="s">
        <v>52</v>
      </c>
      <c r="AY18" s="122">
        <f>IF(J18="","",IF(AT$6=50,1,AT$6/100))</f>
      </c>
      <c r="AZ18" s="122"/>
      <c r="BA18" s="122"/>
      <c r="BB18" s="25" t="s">
        <v>53</v>
      </c>
      <c r="BC18" s="124">
        <f aca="true" t="shared" si="5" ref="BC18:BC23">IF(J18="","",ROUNDDOWN(AS18*AY18,0))</f>
      </c>
      <c r="BD18" s="124"/>
      <c r="BE18" s="124"/>
      <c r="BF18" s="124"/>
      <c r="BG18" s="128" t="s">
        <v>0</v>
      </c>
      <c r="BH18" s="134">
        <f aca="true" t="shared" si="6" ref="BH18:BH23">IF(J18="","",$J18)</f>
      </c>
      <c r="BI18" s="135"/>
      <c r="BJ18" s="135"/>
      <c r="BK18" s="135"/>
      <c r="BL18" s="135"/>
      <c r="BM18" s="25" t="s">
        <v>52</v>
      </c>
      <c r="BN18" s="122">
        <f>IF(J18="","",IF(AT$6=50,1,AT$6/100))</f>
      </c>
      <c r="BO18" s="122"/>
      <c r="BP18" s="122"/>
      <c r="BQ18" s="25" t="s">
        <v>53</v>
      </c>
      <c r="BR18" s="124">
        <f aca="true" t="shared" si="7" ref="BR18:BR23">IF(J18="","",ROUNDDOWN(BH18*BN18,0))</f>
      </c>
      <c r="BS18" s="124"/>
      <c r="BT18" s="124"/>
      <c r="BU18" s="124"/>
      <c r="BV18" s="125" t="s">
        <v>0</v>
      </c>
    </row>
    <row r="19" spans="2:74" ht="19.5" customHeight="1">
      <c r="B19" s="222"/>
      <c r="C19" s="223"/>
      <c r="D19" s="224"/>
      <c r="E19" s="218" t="s">
        <v>8</v>
      </c>
      <c r="F19" s="171"/>
      <c r="G19" s="171"/>
      <c r="H19" s="171"/>
      <c r="I19" s="172"/>
      <c r="J19" s="295"/>
      <c r="K19" s="296"/>
      <c r="L19" s="296"/>
      <c r="M19" s="296"/>
      <c r="N19" s="297"/>
      <c r="O19" s="134">
        <f t="shared" si="0"/>
      </c>
      <c r="P19" s="135"/>
      <c r="Q19" s="135"/>
      <c r="R19" s="135"/>
      <c r="S19" s="135"/>
      <c r="T19" s="25" t="s">
        <v>24</v>
      </c>
      <c r="U19" s="122">
        <f>IF(J19="","",IF(AT$6=50,1,AT$6/100))</f>
      </c>
      <c r="V19" s="122"/>
      <c r="W19" s="122"/>
      <c r="X19" s="25" t="s">
        <v>25</v>
      </c>
      <c r="Y19" s="124">
        <f t="shared" si="1"/>
      </c>
      <c r="Z19" s="124"/>
      <c r="AA19" s="124"/>
      <c r="AB19" s="124"/>
      <c r="AC19" s="128"/>
      <c r="AD19" s="134">
        <f t="shared" si="2"/>
      </c>
      <c r="AE19" s="135"/>
      <c r="AF19" s="135"/>
      <c r="AG19" s="135"/>
      <c r="AH19" s="135"/>
      <c r="AI19" s="25" t="s">
        <v>24</v>
      </c>
      <c r="AJ19" s="122">
        <f>IF(J19="","",IF(AT$6=50,1,AT$6/100))</f>
      </c>
      <c r="AK19" s="122"/>
      <c r="AL19" s="122"/>
      <c r="AM19" s="25" t="s">
        <v>25</v>
      </c>
      <c r="AN19" s="124">
        <f t="shared" si="3"/>
      </c>
      <c r="AO19" s="124"/>
      <c r="AP19" s="124"/>
      <c r="AQ19" s="124"/>
      <c r="AR19" s="128" t="s">
        <v>0</v>
      </c>
      <c r="AS19" s="134">
        <f t="shared" si="4"/>
      </c>
      <c r="AT19" s="135"/>
      <c r="AU19" s="135"/>
      <c r="AV19" s="135"/>
      <c r="AW19" s="135"/>
      <c r="AX19" s="25" t="s">
        <v>52</v>
      </c>
      <c r="AY19" s="122">
        <f>IF(J19="","",IF(AT$6=50,1,AT$6/100))</f>
      </c>
      <c r="AZ19" s="122"/>
      <c r="BA19" s="122"/>
      <c r="BB19" s="25" t="s">
        <v>53</v>
      </c>
      <c r="BC19" s="124">
        <f t="shared" si="5"/>
      </c>
      <c r="BD19" s="124"/>
      <c r="BE19" s="124"/>
      <c r="BF19" s="124"/>
      <c r="BG19" s="128" t="s">
        <v>0</v>
      </c>
      <c r="BH19" s="134">
        <f t="shared" si="6"/>
      </c>
      <c r="BI19" s="135"/>
      <c r="BJ19" s="135"/>
      <c r="BK19" s="135"/>
      <c r="BL19" s="135"/>
      <c r="BM19" s="25" t="s">
        <v>52</v>
      </c>
      <c r="BN19" s="122">
        <f>IF(J19="","",IF(AT$6=50,1,AT$6/100))</f>
      </c>
      <c r="BO19" s="122"/>
      <c r="BP19" s="122"/>
      <c r="BQ19" s="25" t="s">
        <v>53</v>
      </c>
      <c r="BR19" s="124">
        <f t="shared" si="7"/>
      </c>
      <c r="BS19" s="124"/>
      <c r="BT19" s="124"/>
      <c r="BU19" s="124"/>
      <c r="BV19" s="125" t="s">
        <v>0</v>
      </c>
    </row>
    <row r="20" spans="2:74" ht="19.5" customHeight="1">
      <c r="B20" s="222"/>
      <c r="C20" s="223"/>
      <c r="D20" s="224"/>
      <c r="E20" s="218" t="s">
        <v>9</v>
      </c>
      <c r="F20" s="171"/>
      <c r="G20" s="171"/>
      <c r="H20" s="171"/>
      <c r="I20" s="172"/>
      <c r="J20" s="295"/>
      <c r="K20" s="296"/>
      <c r="L20" s="296"/>
      <c r="M20" s="296"/>
      <c r="N20" s="297"/>
      <c r="O20" s="134">
        <f t="shared" si="0"/>
      </c>
      <c r="P20" s="135"/>
      <c r="Q20" s="135"/>
      <c r="R20" s="135"/>
      <c r="S20" s="135"/>
      <c r="T20" s="25" t="s">
        <v>54</v>
      </c>
      <c r="U20" s="122">
        <f>IF(J20="","",AT$6/100)</f>
      </c>
      <c r="V20" s="122"/>
      <c r="W20" s="122"/>
      <c r="X20" s="25" t="s">
        <v>55</v>
      </c>
      <c r="Y20" s="124">
        <f t="shared" si="1"/>
      </c>
      <c r="Z20" s="124"/>
      <c r="AA20" s="124"/>
      <c r="AB20" s="124"/>
      <c r="AC20" s="128"/>
      <c r="AD20" s="134">
        <f t="shared" si="2"/>
      </c>
      <c r="AE20" s="135"/>
      <c r="AF20" s="135"/>
      <c r="AG20" s="135"/>
      <c r="AH20" s="135"/>
      <c r="AI20" s="25" t="s">
        <v>54</v>
      </c>
      <c r="AJ20" s="122">
        <f>IF(J20="","",AT$6/100)</f>
      </c>
      <c r="AK20" s="122"/>
      <c r="AL20" s="122"/>
      <c r="AM20" s="25" t="s">
        <v>55</v>
      </c>
      <c r="AN20" s="124">
        <f t="shared" si="3"/>
      </c>
      <c r="AO20" s="124"/>
      <c r="AP20" s="124"/>
      <c r="AQ20" s="124"/>
      <c r="AR20" s="128" t="s">
        <v>0</v>
      </c>
      <c r="AS20" s="134">
        <f t="shared" si="4"/>
      </c>
      <c r="AT20" s="135"/>
      <c r="AU20" s="135"/>
      <c r="AV20" s="135"/>
      <c r="AW20" s="135"/>
      <c r="AX20" s="25" t="s">
        <v>52</v>
      </c>
      <c r="AY20" s="122">
        <f>IF(J20="","",AT$6/100)</f>
      </c>
      <c r="AZ20" s="122"/>
      <c r="BA20" s="122"/>
      <c r="BB20" s="25" t="s">
        <v>53</v>
      </c>
      <c r="BC20" s="124">
        <f t="shared" si="5"/>
      </c>
      <c r="BD20" s="124"/>
      <c r="BE20" s="124"/>
      <c r="BF20" s="124"/>
      <c r="BG20" s="128" t="s">
        <v>0</v>
      </c>
      <c r="BH20" s="134">
        <f t="shared" si="6"/>
      </c>
      <c r="BI20" s="135"/>
      <c r="BJ20" s="135"/>
      <c r="BK20" s="135"/>
      <c r="BL20" s="135"/>
      <c r="BM20" s="25" t="s">
        <v>52</v>
      </c>
      <c r="BN20" s="122">
        <f>IF(J20="","",AT$6/100)</f>
      </c>
      <c r="BO20" s="122"/>
      <c r="BP20" s="122"/>
      <c r="BQ20" s="25" t="s">
        <v>53</v>
      </c>
      <c r="BR20" s="124">
        <f t="shared" si="7"/>
      </c>
      <c r="BS20" s="124"/>
      <c r="BT20" s="124"/>
      <c r="BU20" s="124"/>
      <c r="BV20" s="125" t="s">
        <v>0</v>
      </c>
    </row>
    <row r="21" spans="2:74" ht="19.5" customHeight="1">
      <c r="B21" s="222"/>
      <c r="C21" s="223"/>
      <c r="D21" s="224"/>
      <c r="E21" s="298"/>
      <c r="F21" s="298"/>
      <c r="G21" s="298"/>
      <c r="H21" s="298"/>
      <c r="I21" s="299"/>
      <c r="J21" s="295"/>
      <c r="K21" s="296"/>
      <c r="L21" s="296"/>
      <c r="M21" s="296"/>
      <c r="N21" s="297"/>
      <c r="O21" s="134">
        <f t="shared" si="0"/>
      </c>
      <c r="P21" s="135"/>
      <c r="Q21" s="135"/>
      <c r="R21" s="135"/>
      <c r="S21" s="135"/>
      <c r="T21" s="25" t="s">
        <v>52</v>
      </c>
      <c r="U21" s="122">
        <f>IF(J21="","",IF(AT$6=50,1,AT$6/100))</f>
      </c>
      <c r="V21" s="122"/>
      <c r="W21" s="122"/>
      <c r="X21" s="25" t="s">
        <v>53</v>
      </c>
      <c r="Y21" s="124">
        <f t="shared" si="1"/>
      </c>
      <c r="Z21" s="124"/>
      <c r="AA21" s="124"/>
      <c r="AB21" s="124"/>
      <c r="AC21" s="128"/>
      <c r="AD21" s="134">
        <f t="shared" si="2"/>
      </c>
      <c r="AE21" s="135"/>
      <c r="AF21" s="135"/>
      <c r="AG21" s="135"/>
      <c r="AH21" s="135"/>
      <c r="AI21" s="25" t="s">
        <v>52</v>
      </c>
      <c r="AJ21" s="122">
        <f>IF(J21="","",IF(AT$6=50,1,AT$6/100))</f>
      </c>
      <c r="AK21" s="122"/>
      <c r="AL21" s="122"/>
      <c r="AM21" s="25" t="s">
        <v>53</v>
      </c>
      <c r="AN21" s="124">
        <f t="shared" si="3"/>
      </c>
      <c r="AO21" s="124"/>
      <c r="AP21" s="124"/>
      <c r="AQ21" s="124"/>
      <c r="AR21" s="128" t="s">
        <v>0</v>
      </c>
      <c r="AS21" s="134">
        <f t="shared" si="4"/>
      </c>
      <c r="AT21" s="135"/>
      <c r="AU21" s="135"/>
      <c r="AV21" s="135"/>
      <c r="AW21" s="135"/>
      <c r="AX21" s="25" t="s">
        <v>52</v>
      </c>
      <c r="AY21" s="122">
        <f>IF(J21="","",IF(AT$6=50,1,AT$6/100))</f>
      </c>
      <c r="AZ21" s="122"/>
      <c r="BA21" s="122"/>
      <c r="BB21" s="25" t="s">
        <v>53</v>
      </c>
      <c r="BC21" s="124">
        <f t="shared" si="5"/>
      </c>
      <c r="BD21" s="124"/>
      <c r="BE21" s="124"/>
      <c r="BF21" s="124"/>
      <c r="BG21" s="128" t="s">
        <v>0</v>
      </c>
      <c r="BH21" s="134">
        <f t="shared" si="6"/>
      </c>
      <c r="BI21" s="135"/>
      <c r="BJ21" s="135"/>
      <c r="BK21" s="135"/>
      <c r="BL21" s="135"/>
      <c r="BM21" s="25" t="s">
        <v>52</v>
      </c>
      <c r="BN21" s="122">
        <f>IF(J21="","",IF(AT$6=50,1,AT$6/100))</f>
      </c>
      <c r="BO21" s="122"/>
      <c r="BP21" s="122"/>
      <c r="BQ21" s="25" t="s">
        <v>53</v>
      </c>
      <c r="BR21" s="124">
        <f t="shared" si="7"/>
      </c>
      <c r="BS21" s="124"/>
      <c r="BT21" s="124"/>
      <c r="BU21" s="124"/>
      <c r="BV21" s="125" t="s">
        <v>0</v>
      </c>
    </row>
    <row r="22" spans="2:74" ht="19.5" customHeight="1">
      <c r="B22" s="225"/>
      <c r="C22" s="226"/>
      <c r="D22" s="227"/>
      <c r="E22" s="300"/>
      <c r="F22" s="298"/>
      <c r="G22" s="298"/>
      <c r="H22" s="298"/>
      <c r="I22" s="299"/>
      <c r="J22" s="295"/>
      <c r="K22" s="296"/>
      <c r="L22" s="296"/>
      <c r="M22" s="296"/>
      <c r="N22" s="297"/>
      <c r="O22" s="134">
        <f t="shared" si="0"/>
      </c>
      <c r="P22" s="135"/>
      <c r="Q22" s="135"/>
      <c r="R22" s="135"/>
      <c r="S22" s="135"/>
      <c r="T22" s="25" t="s">
        <v>24</v>
      </c>
      <c r="U22" s="122">
        <f>IF(J22="","",IF(AT$6=50,1,AT$6/100))</f>
      </c>
      <c r="V22" s="122"/>
      <c r="W22" s="122"/>
      <c r="X22" s="25" t="s">
        <v>25</v>
      </c>
      <c r="Y22" s="124">
        <f t="shared" si="1"/>
      </c>
      <c r="Z22" s="124"/>
      <c r="AA22" s="124"/>
      <c r="AB22" s="124"/>
      <c r="AC22" s="128"/>
      <c r="AD22" s="134">
        <f t="shared" si="2"/>
      </c>
      <c r="AE22" s="135"/>
      <c r="AF22" s="135"/>
      <c r="AG22" s="135"/>
      <c r="AH22" s="135"/>
      <c r="AI22" s="25" t="s">
        <v>24</v>
      </c>
      <c r="AJ22" s="122">
        <f>IF(J22="","",IF(AT$6=50,1,AT$6/100))</f>
      </c>
      <c r="AK22" s="122"/>
      <c r="AL22" s="122"/>
      <c r="AM22" s="25" t="s">
        <v>25</v>
      </c>
      <c r="AN22" s="124">
        <f t="shared" si="3"/>
      </c>
      <c r="AO22" s="124"/>
      <c r="AP22" s="124"/>
      <c r="AQ22" s="124"/>
      <c r="AR22" s="128" t="s">
        <v>0</v>
      </c>
      <c r="AS22" s="134">
        <f t="shared" si="4"/>
      </c>
      <c r="AT22" s="135"/>
      <c r="AU22" s="135"/>
      <c r="AV22" s="135"/>
      <c r="AW22" s="135"/>
      <c r="AX22" s="25" t="s">
        <v>24</v>
      </c>
      <c r="AY22" s="122">
        <f>IF(J22="","",IF(AT$6=50,1,AT$6/100))</f>
      </c>
      <c r="AZ22" s="122"/>
      <c r="BA22" s="122"/>
      <c r="BB22" s="25" t="s">
        <v>25</v>
      </c>
      <c r="BC22" s="124">
        <f t="shared" si="5"/>
      </c>
      <c r="BD22" s="124"/>
      <c r="BE22" s="124"/>
      <c r="BF22" s="124"/>
      <c r="BG22" s="128" t="s">
        <v>0</v>
      </c>
      <c r="BH22" s="134">
        <f t="shared" si="6"/>
      </c>
      <c r="BI22" s="135"/>
      <c r="BJ22" s="135"/>
      <c r="BK22" s="135"/>
      <c r="BL22" s="135"/>
      <c r="BM22" s="25" t="s">
        <v>24</v>
      </c>
      <c r="BN22" s="122">
        <f>IF(J22="","",IF(AT$6=50,1,AT$6/100))</f>
      </c>
      <c r="BO22" s="122"/>
      <c r="BP22" s="122"/>
      <c r="BQ22" s="25" t="s">
        <v>25</v>
      </c>
      <c r="BR22" s="124">
        <f t="shared" si="7"/>
      </c>
      <c r="BS22" s="124"/>
      <c r="BT22" s="124"/>
      <c r="BU22" s="124"/>
      <c r="BV22" s="125" t="s">
        <v>0</v>
      </c>
    </row>
    <row r="23" spans="2:74" ht="19.5" customHeight="1">
      <c r="B23" s="215" t="s">
        <v>128</v>
      </c>
      <c r="C23" s="216"/>
      <c r="D23" s="217"/>
      <c r="E23" s="300"/>
      <c r="F23" s="298"/>
      <c r="G23" s="298"/>
      <c r="H23" s="298"/>
      <c r="I23" s="299"/>
      <c r="J23" s="295"/>
      <c r="K23" s="296"/>
      <c r="L23" s="296"/>
      <c r="M23" s="296"/>
      <c r="N23" s="297"/>
      <c r="O23" s="134">
        <f t="shared" si="0"/>
      </c>
      <c r="P23" s="135"/>
      <c r="Q23" s="135"/>
      <c r="R23" s="135"/>
      <c r="S23" s="135"/>
      <c r="T23" s="25" t="s">
        <v>24</v>
      </c>
      <c r="U23" s="301">
        <v>0</v>
      </c>
      <c r="V23" s="301"/>
      <c r="W23" s="301"/>
      <c r="X23" s="25" t="s">
        <v>25</v>
      </c>
      <c r="Y23" s="124">
        <f t="shared" si="1"/>
      </c>
      <c r="Z23" s="124"/>
      <c r="AA23" s="124"/>
      <c r="AB23" s="124"/>
      <c r="AC23" s="128"/>
      <c r="AD23" s="134">
        <f t="shared" si="2"/>
      </c>
      <c r="AE23" s="135"/>
      <c r="AF23" s="135"/>
      <c r="AG23" s="135"/>
      <c r="AH23" s="135"/>
      <c r="AI23" s="25" t="s">
        <v>24</v>
      </c>
      <c r="AJ23" s="301">
        <f>U23</f>
        <v>0</v>
      </c>
      <c r="AK23" s="301"/>
      <c r="AL23" s="301"/>
      <c r="AM23" s="25" t="s">
        <v>25</v>
      </c>
      <c r="AN23" s="124">
        <f t="shared" si="3"/>
      </c>
      <c r="AO23" s="124"/>
      <c r="AP23" s="124"/>
      <c r="AQ23" s="124"/>
      <c r="AR23" s="128" t="s">
        <v>0</v>
      </c>
      <c r="AS23" s="134">
        <f t="shared" si="4"/>
      </c>
      <c r="AT23" s="135"/>
      <c r="AU23" s="135"/>
      <c r="AV23" s="135"/>
      <c r="AW23" s="135"/>
      <c r="AX23" s="25" t="s">
        <v>24</v>
      </c>
      <c r="AY23" s="301">
        <f>U23</f>
        <v>0</v>
      </c>
      <c r="AZ23" s="301"/>
      <c r="BA23" s="301"/>
      <c r="BB23" s="25" t="s">
        <v>25</v>
      </c>
      <c r="BC23" s="124">
        <f t="shared" si="5"/>
      </c>
      <c r="BD23" s="124"/>
      <c r="BE23" s="124"/>
      <c r="BF23" s="124"/>
      <c r="BG23" s="128" t="s">
        <v>0</v>
      </c>
      <c r="BH23" s="134">
        <f t="shared" si="6"/>
      </c>
      <c r="BI23" s="135"/>
      <c r="BJ23" s="135"/>
      <c r="BK23" s="135"/>
      <c r="BL23" s="135"/>
      <c r="BM23" s="25" t="s">
        <v>24</v>
      </c>
      <c r="BN23" s="302">
        <f>U23</f>
        <v>0</v>
      </c>
      <c r="BO23" s="302"/>
      <c r="BP23" s="302"/>
      <c r="BQ23" s="25" t="s">
        <v>25</v>
      </c>
      <c r="BR23" s="124">
        <f t="shared" si="7"/>
      </c>
      <c r="BS23" s="124"/>
      <c r="BT23" s="124"/>
      <c r="BU23" s="124"/>
      <c r="BV23" s="125" t="s">
        <v>0</v>
      </c>
    </row>
    <row r="24" spans="2:74" ht="19.5" customHeight="1" thickBot="1">
      <c r="B24" s="211" t="s">
        <v>56</v>
      </c>
      <c r="C24" s="212"/>
      <c r="D24" s="212"/>
      <c r="E24" s="212"/>
      <c r="F24" s="212"/>
      <c r="G24" s="212"/>
      <c r="H24" s="212"/>
      <c r="I24" s="212"/>
      <c r="J24" s="212"/>
      <c r="K24" s="212"/>
      <c r="L24" s="212"/>
      <c r="M24" s="212"/>
      <c r="N24" s="213"/>
      <c r="O24" s="205" t="s">
        <v>57</v>
      </c>
      <c r="P24" s="206"/>
      <c r="Q24" s="214">
        <f>SUM(Y18:AB23)</f>
        <v>0</v>
      </c>
      <c r="R24" s="214"/>
      <c r="S24" s="214"/>
      <c r="T24" s="214"/>
      <c r="U24" s="214"/>
      <c r="V24" s="214"/>
      <c r="W24" s="214"/>
      <c r="X24" s="214"/>
      <c r="Y24" s="214"/>
      <c r="Z24" s="214"/>
      <c r="AA24" s="133"/>
      <c r="AB24" s="129" t="s">
        <v>0</v>
      </c>
      <c r="AC24" s="130"/>
      <c r="AD24" s="131" t="s">
        <v>58</v>
      </c>
      <c r="AE24" s="132"/>
      <c r="AF24" s="133">
        <f>IF(AF$10="","",(SUM(AN18:AQ23)))</f>
        <v>0</v>
      </c>
      <c r="AG24" s="133"/>
      <c r="AH24" s="133"/>
      <c r="AI24" s="133"/>
      <c r="AJ24" s="133"/>
      <c r="AK24" s="133"/>
      <c r="AL24" s="133"/>
      <c r="AM24" s="133"/>
      <c r="AN24" s="133"/>
      <c r="AO24" s="133"/>
      <c r="AP24" s="133"/>
      <c r="AQ24" s="129" t="s">
        <v>0</v>
      </c>
      <c r="AR24" s="130"/>
      <c r="AS24" s="131" t="s">
        <v>89</v>
      </c>
      <c r="AT24" s="132"/>
      <c r="AU24" s="133">
        <f>IF(AU$10="","",(SUM(BC18:BF23)))</f>
        <v>0</v>
      </c>
      <c r="AV24" s="133"/>
      <c r="AW24" s="133"/>
      <c r="AX24" s="133"/>
      <c r="AY24" s="133"/>
      <c r="AZ24" s="133"/>
      <c r="BA24" s="133"/>
      <c r="BB24" s="133"/>
      <c r="BC24" s="133"/>
      <c r="BD24" s="133"/>
      <c r="BE24" s="133"/>
      <c r="BF24" s="129" t="s">
        <v>0</v>
      </c>
      <c r="BG24" s="130"/>
      <c r="BH24" s="131" t="s">
        <v>90</v>
      </c>
      <c r="BI24" s="132"/>
      <c r="BJ24" s="133">
        <f>IF(BJ$10="","",(SUM(BR18:BU23)))</f>
        <v>0</v>
      </c>
      <c r="BK24" s="133"/>
      <c r="BL24" s="133"/>
      <c r="BM24" s="133"/>
      <c r="BN24" s="133"/>
      <c r="BO24" s="133"/>
      <c r="BP24" s="133"/>
      <c r="BQ24" s="133"/>
      <c r="BR24" s="133"/>
      <c r="BS24" s="133"/>
      <c r="BT24" s="133"/>
      <c r="BU24" s="129" t="s">
        <v>0</v>
      </c>
      <c r="BV24" s="284"/>
    </row>
    <row r="25" spans="1:81" ht="15" customHeight="1" thickBo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18"/>
      <c r="BY25" s="18"/>
      <c r="BZ25" s="18"/>
      <c r="CA25" s="18"/>
      <c r="CB25" s="18"/>
      <c r="CC25" s="18"/>
    </row>
    <row r="26" spans="1:81" ht="15" customHeight="1" thickTop="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row>
    <row r="27" spans="3:74" ht="18.75">
      <c r="C27" s="201" t="s">
        <v>59</v>
      </c>
      <c r="D27" s="201"/>
      <c r="E27" s="201"/>
      <c r="F27" s="201"/>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row>
    <row r="28" spans="2:67" ht="21" customHeight="1">
      <c r="B28" s="263" t="s">
        <v>60</v>
      </c>
      <c r="C28" s="264"/>
      <c r="D28" s="196" t="s">
        <v>61</v>
      </c>
      <c r="E28" s="197"/>
      <c r="F28" s="197"/>
      <c r="G28" s="197"/>
      <c r="H28" s="197"/>
      <c r="I28" s="197"/>
      <c r="J28" s="197"/>
      <c r="K28" s="198"/>
      <c r="L28" s="74"/>
      <c r="M28" s="75"/>
      <c r="N28" s="209">
        <f>Q10</f>
        <v>20</v>
      </c>
      <c r="O28" s="210"/>
      <c r="P28" s="210"/>
      <c r="Q28" s="210"/>
      <c r="R28" s="210"/>
      <c r="S28" s="75" t="s">
        <v>107</v>
      </c>
      <c r="T28" s="75"/>
      <c r="U28" s="75"/>
      <c r="V28" s="75"/>
      <c r="W28" s="75"/>
      <c r="X28" s="75"/>
      <c r="Y28" s="76"/>
      <c r="Z28" s="74"/>
      <c r="AA28" s="75"/>
      <c r="AB28" s="209">
        <f>AF10</f>
        <v>21</v>
      </c>
      <c r="AC28" s="210"/>
      <c r="AD28" s="210"/>
      <c r="AE28" s="210"/>
      <c r="AF28" s="210"/>
      <c r="AG28" s="75" t="s">
        <v>107</v>
      </c>
      <c r="AH28" s="75"/>
      <c r="AI28" s="75"/>
      <c r="AJ28" s="75"/>
      <c r="AK28" s="75"/>
      <c r="AL28" s="75"/>
      <c r="AM28" s="76"/>
      <c r="AN28" s="74"/>
      <c r="AO28" s="75"/>
      <c r="AP28" s="209">
        <f>AU10</f>
        <v>22</v>
      </c>
      <c r="AQ28" s="210"/>
      <c r="AR28" s="210"/>
      <c r="AS28" s="210"/>
      <c r="AT28" s="210"/>
      <c r="AU28" s="75" t="s">
        <v>107</v>
      </c>
      <c r="AV28" s="75"/>
      <c r="AW28" s="75"/>
      <c r="AX28" s="75"/>
      <c r="AY28" s="75"/>
      <c r="AZ28" s="75"/>
      <c r="BA28" s="76"/>
      <c r="BB28" s="74"/>
      <c r="BC28" s="75"/>
      <c r="BD28" s="209">
        <f>BJ10</f>
        <v>23</v>
      </c>
      <c r="BE28" s="210"/>
      <c r="BF28" s="210"/>
      <c r="BG28" s="210"/>
      <c r="BH28" s="210"/>
      <c r="BI28" s="75" t="s">
        <v>107</v>
      </c>
      <c r="BJ28" s="75"/>
      <c r="BK28" s="75"/>
      <c r="BL28" s="75"/>
      <c r="BM28" s="75"/>
      <c r="BN28" s="75"/>
      <c r="BO28" s="76"/>
    </row>
    <row r="29" spans="2:68" ht="21" customHeight="1">
      <c r="B29" s="265"/>
      <c r="C29" s="266"/>
      <c r="D29" s="196" t="s">
        <v>3</v>
      </c>
      <c r="E29" s="197"/>
      <c r="F29" s="197"/>
      <c r="G29" s="197"/>
      <c r="H29" s="197"/>
      <c r="I29" s="197"/>
      <c r="J29" s="197"/>
      <c r="K29" s="198"/>
      <c r="L29" s="144" t="s">
        <v>26</v>
      </c>
      <c r="M29" s="145"/>
      <c r="N29" s="145"/>
      <c r="O29" s="145"/>
      <c r="P29" s="145"/>
      <c r="Q29" s="145"/>
      <c r="R29" s="145"/>
      <c r="S29" s="207">
        <f>ROUNDDOWN(Q15/Q10,2)</f>
        <v>0</v>
      </c>
      <c r="T29" s="207"/>
      <c r="U29" s="207"/>
      <c r="V29" s="207"/>
      <c r="W29" s="207"/>
      <c r="X29" s="207"/>
      <c r="Y29" s="27" t="s">
        <v>0</v>
      </c>
      <c r="Z29" s="144" t="s">
        <v>62</v>
      </c>
      <c r="AA29" s="145"/>
      <c r="AB29" s="145"/>
      <c r="AC29" s="145"/>
      <c r="AD29" s="145"/>
      <c r="AE29" s="145"/>
      <c r="AF29" s="145"/>
      <c r="AG29" s="207">
        <f>ROUNDDOWN(AF15/AF10,2)</f>
        <v>0</v>
      </c>
      <c r="AH29" s="207"/>
      <c r="AI29" s="207"/>
      <c r="AJ29" s="207"/>
      <c r="AK29" s="207"/>
      <c r="AL29" s="207"/>
      <c r="AM29" s="28" t="s">
        <v>0</v>
      </c>
      <c r="AN29" s="144" t="s">
        <v>63</v>
      </c>
      <c r="AO29" s="145"/>
      <c r="AP29" s="145"/>
      <c r="AQ29" s="145"/>
      <c r="AR29" s="145"/>
      <c r="AS29" s="145"/>
      <c r="AT29" s="145"/>
      <c r="AU29" s="146">
        <f>ROUNDDOWN(AU15/AU10,2)</f>
        <v>0</v>
      </c>
      <c r="AV29" s="146"/>
      <c r="AW29" s="146"/>
      <c r="AX29" s="146"/>
      <c r="AY29" s="146"/>
      <c r="AZ29" s="146"/>
      <c r="BA29" s="27" t="s">
        <v>0</v>
      </c>
      <c r="BB29" s="144" t="s">
        <v>64</v>
      </c>
      <c r="BC29" s="145"/>
      <c r="BD29" s="145"/>
      <c r="BE29" s="145"/>
      <c r="BF29" s="145"/>
      <c r="BG29" s="145"/>
      <c r="BH29" s="145"/>
      <c r="BI29" s="207">
        <f>ROUNDDOWN(BJ15/BJ10,2)</f>
        <v>0</v>
      </c>
      <c r="BJ29" s="207"/>
      <c r="BK29" s="207"/>
      <c r="BL29" s="207"/>
      <c r="BM29" s="207"/>
      <c r="BN29" s="207"/>
      <c r="BO29" s="28" t="s">
        <v>0</v>
      </c>
      <c r="BP29" s="29"/>
    </row>
    <row r="30" spans="2:76" ht="21" customHeight="1">
      <c r="B30" s="265"/>
      <c r="C30" s="266"/>
      <c r="D30" s="196" t="s">
        <v>7</v>
      </c>
      <c r="E30" s="197"/>
      <c r="F30" s="197"/>
      <c r="G30" s="197"/>
      <c r="H30" s="197"/>
      <c r="I30" s="197"/>
      <c r="J30" s="197"/>
      <c r="K30" s="198"/>
      <c r="L30" s="144" t="s">
        <v>27</v>
      </c>
      <c r="M30" s="208"/>
      <c r="N30" s="208"/>
      <c r="O30" s="208"/>
      <c r="P30" s="208"/>
      <c r="Q30" s="208"/>
      <c r="R30" s="208"/>
      <c r="S30" s="207">
        <f>ROUNDDOWN(Q24/22,2)</f>
        <v>0</v>
      </c>
      <c r="T30" s="207"/>
      <c r="U30" s="207"/>
      <c r="V30" s="207"/>
      <c r="W30" s="207"/>
      <c r="X30" s="207"/>
      <c r="Y30" s="27" t="s">
        <v>0</v>
      </c>
      <c r="Z30" s="144" t="s">
        <v>65</v>
      </c>
      <c r="AA30" s="145"/>
      <c r="AB30" s="145"/>
      <c r="AC30" s="145"/>
      <c r="AD30" s="145"/>
      <c r="AE30" s="145"/>
      <c r="AF30" s="145"/>
      <c r="AG30" s="207">
        <f>ROUNDDOWN(AF24/22,2)</f>
        <v>0</v>
      </c>
      <c r="AH30" s="207"/>
      <c r="AI30" s="207"/>
      <c r="AJ30" s="207"/>
      <c r="AK30" s="207"/>
      <c r="AL30" s="207"/>
      <c r="AM30" s="28" t="s">
        <v>0</v>
      </c>
      <c r="AN30" s="144" t="s">
        <v>66</v>
      </c>
      <c r="AO30" s="208"/>
      <c r="AP30" s="208"/>
      <c r="AQ30" s="208"/>
      <c r="AR30" s="208"/>
      <c r="AS30" s="208"/>
      <c r="AT30" s="208"/>
      <c r="AU30" s="142">
        <f>ROUNDDOWN(AU24/22,2)</f>
        <v>0</v>
      </c>
      <c r="AV30" s="142"/>
      <c r="AW30" s="142"/>
      <c r="AX30" s="142"/>
      <c r="AY30" s="142"/>
      <c r="AZ30" s="142"/>
      <c r="BA30" s="27" t="s">
        <v>0</v>
      </c>
      <c r="BB30" s="144" t="s">
        <v>67</v>
      </c>
      <c r="BC30" s="145"/>
      <c r="BD30" s="145"/>
      <c r="BE30" s="145"/>
      <c r="BF30" s="145"/>
      <c r="BG30" s="145"/>
      <c r="BH30" s="145"/>
      <c r="BI30" s="207">
        <f>ROUNDDOWN(BJ24/22,2)</f>
        <v>0</v>
      </c>
      <c r="BJ30" s="207"/>
      <c r="BK30" s="207"/>
      <c r="BL30" s="207"/>
      <c r="BM30" s="207"/>
      <c r="BN30" s="207"/>
      <c r="BO30" s="28" t="s">
        <v>0</v>
      </c>
      <c r="BP30" s="29"/>
      <c r="BV30" s="30"/>
      <c r="BX30" s="30"/>
    </row>
    <row r="31" spans="2:68" ht="21" customHeight="1">
      <c r="B31" s="267"/>
      <c r="C31" s="268"/>
      <c r="D31" s="196" t="s">
        <v>10</v>
      </c>
      <c r="E31" s="197"/>
      <c r="F31" s="197"/>
      <c r="G31" s="197"/>
      <c r="H31" s="197"/>
      <c r="I31" s="197"/>
      <c r="J31" s="197"/>
      <c r="K31" s="198"/>
      <c r="L31" s="199" t="s">
        <v>68</v>
      </c>
      <c r="M31" s="200"/>
      <c r="N31" s="200"/>
      <c r="O31" s="200"/>
      <c r="P31" s="200"/>
      <c r="Q31" s="200"/>
      <c r="R31" s="200"/>
      <c r="S31" s="195">
        <f>ROUNDDOWN(S29+S30,0)</f>
        <v>0</v>
      </c>
      <c r="T31" s="195"/>
      <c r="U31" s="195"/>
      <c r="V31" s="195"/>
      <c r="W31" s="195"/>
      <c r="X31" s="195"/>
      <c r="Y31" s="31" t="s">
        <v>0</v>
      </c>
      <c r="Z31" s="231" t="s">
        <v>69</v>
      </c>
      <c r="AA31" s="232"/>
      <c r="AB31" s="232"/>
      <c r="AC31" s="232"/>
      <c r="AD31" s="232"/>
      <c r="AE31" s="232"/>
      <c r="AF31" s="232"/>
      <c r="AG31" s="195">
        <f>ROUNDDOWN(AG29+AG30,0)</f>
        <v>0</v>
      </c>
      <c r="AH31" s="195"/>
      <c r="AI31" s="195"/>
      <c r="AJ31" s="195"/>
      <c r="AK31" s="195"/>
      <c r="AL31" s="195"/>
      <c r="AM31" s="32" t="s">
        <v>0</v>
      </c>
      <c r="AN31" s="231" t="s">
        <v>70</v>
      </c>
      <c r="AO31" s="262"/>
      <c r="AP31" s="262"/>
      <c r="AQ31" s="262"/>
      <c r="AR31" s="262"/>
      <c r="AS31" s="262"/>
      <c r="AT31" s="262"/>
      <c r="AU31" s="195">
        <f>ROUNDDOWN(AU29+AU30,0)</f>
        <v>0</v>
      </c>
      <c r="AV31" s="195"/>
      <c r="AW31" s="195"/>
      <c r="AX31" s="195"/>
      <c r="AY31" s="195"/>
      <c r="AZ31" s="195"/>
      <c r="BA31" s="31" t="s">
        <v>0</v>
      </c>
      <c r="BB31" s="231" t="s">
        <v>71</v>
      </c>
      <c r="BC31" s="232"/>
      <c r="BD31" s="232"/>
      <c r="BE31" s="232"/>
      <c r="BF31" s="232"/>
      <c r="BG31" s="232"/>
      <c r="BH31" s="232"/>
      <c r="BI31" s="195">
        <f>ROUNDDOWN(BI29+BI30,0)</f>
        <v>0</v>
      </c>
      <c r="BJ31" s="195"/>
      <c r="BK31" s="195"/>
      <c r="BL31" s="195"/>
      <c r="BM31" s="195"/>
      <c r="BN31" s="195"/>
      <c r="BO31" s="28" t="s">
        <v>0</v>
      </c>
      <c r="BP31" s="29"/>
    </row>
    <row r="32" spans="4:68" ht="13.5">
      <c r="D32" s="33"/>
      <c r="E32" s="33"/>
      <c r="F32" s="33"/>
      <c r="G32" s="33"/>
      <c r="H32" s="33"/>
      <c r="I32" s="33"/>
      <c r="J32" s="33"/>
      <c r="K32" s="33"/>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18"/>
    </row>
    <row r="33" spans="2:67" ht="15.75" customHeight="1">
      <c r="B33" s="34" t="s">
        <v>11</v>
      </c>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42" t="s">
        <v>86</v>
      </c>
      <c r="AT33" s="50"/>
      <c r="AU33" s="50"/>
      <c r="AV33" s="50"/>
      <c r="AW33" s="40"/>
      <c r="AX33" s="50"/>
      <c r="AY33" s="50"/>
      <c r="AZ33" s="50"/>
      <c r="BA33" s="50"/>
      <c r="BB33" s="50"/>
      <c r="BC33" s="50"/>
      <c r="BD33" s="50"/>
      <c r="BE33" s="40"/>
      <c r="BF33" s="30"/>
      <c r="BG33" s="30"/>
      <c r="BH33" s="30"/>
      <c r="BI33" s="30"/>
      <c r="BN33" s="30"/>
      <c r="BO33" s="30"/>
    </row>
    <row r="34" spans="2:67" ht="15.75" customHeight="1">
      <c r="B34" s="30"/>
      <c r="C34" s="30" t="s">
        <v>12</v>
      </c>
      <c r="D34" s="30"/>
      <c r="E34" s="30"/>
      <c r="F34" s="30"/>
      <c r="G34" s="30"/>
      <c r="H34" s="30"/>
      <c r="I34" s="30"/>
      <c r="J34" s="30"/>
      <c r="L34" s="30"/>
      <c r="M34" s="30"/>
      <c r="N34" s="30"/>
      <c r="O34" s="30"/>
      <c r="P34" s="30"/>
      <c r="R34" s="30"/>
      <c r="S34" s="30"/>
      <c r="T34" s="30"/>
      <c r="U34" s="30" t="s">
        <v>13</v>
      </c>
      <c r="V34" s="35"/>
      <c r="W34" s="30"/>
      <c r="X34" s="30"/>
      <c r="Y34" s="30"/>
      <c r="Z34" s="30"/>
      <c r="AA34" s="30"/>
      <c r="AB34" s="30"/>
      <c r="AC34" s="30"/>
      <c r="AD34" s="30"/>
      <c r="AE34" s="30"/>
      <c r="AF34" s="30"/>
      <c r="AG34" s="30"/>
      <c r="AH34" s="30"/>
      <c r="AI34" s="30"/>
      <c r="AJ34" s="30"/>
      <c r="AK34" s="30"/>
      <c r="AL34" s="30"/>
      <c r="AM34" s="30"/>
      <c r="AN34" s="30"/>
      <c r="AS34" s="280" t="s">
        <v>129</v>
      </c>
      <c r="AT34" s="281"/>
      <c r="AU34" s="281"/>
      <c r="AV34" s="281"/>
      <c r="AW34" s="281"/>
      <c r="AX34" s="281"/>
      <c r="AY34" s="281"/>
      <c r="AZ34" s="281"/>
      <c r="BA34" s="282"/>
      <c r="BB34" s="277">
        <f>ROUNDDOWN(BF6/264,0)</f>
        <v>0</v>
      </c>
      <c r="BC34" s="278"/>
      <c r="BD34" s="278"/>
      <c r="BE34" s="278"/>
      <c r="BF34" s="278"/>
      <c r="BG34" s="278"/>
      <c r="BH34" s="278"/>
      <c r="BI34" s="278"/>
      <c r="BJ34" s="278"/>
      <c r="BK34" s="278"/>
      <c r="BL34" s="278"/>
      <c r="BM34" s="278"/>
      <c r="BN34" s="278"/>
      <c r="BO34" s="28" t="s">
        <v>0</v>
      </c>
    </row>
    <row r="35" spans="2:67" ht="15.75" customHeight="1">
      <c r="B35" s="30"/>
      <c r="C35" s="36" t="s">
        <v>72</v>
      </c>
      <c r="D35" s="269">
        <f>IF(M6="","",M6)</f>
      </c>
      <c r="E35" s="269"/>
      <c r="F35" s="269"/>
      <c r="G35" s="269"/>
      <c r="H35" s="269"/>
      <c r="I35" s="37" t="s">
        <v>14</v>
      </c>
      <c r="J35" s="38"/>
      <c r="K35" s="259" t="s">
        <v>73</v>
      </c>
      <c r="L35" s="259"/>
      <c r="M35" s="259"/>
      <c r="N35" s="259"/>
      <c r="O35" s="259"/>
      <c r="P35" s="259"/>
      <c r="Q35" s="259"/>
      <c r="R35" s="259"/>
      <c r="S35" s="259"/>
      <c r="T35" s="37" t="s">
        <v>74</v>
      </c>
      <c r="U35" s="279">
        <f>IF(D35="","",ROUND(D35/22,-1))</f>
      </c>
      <c r="V35" s="279"/>
      <c r="W35" s="279"/>
      <c r="X35" s="279"/>
      <c r="Y35" s="279"/>
      <c r="Z35" s="279"/>
      <c r="AA35" s="37" t="s">
        <v>14</v>
      </c>
      <c r="AB35" s="37"/>
      <c r="AC35" s="37" t="s">
        <v>15</v>
      </c>
      <c r="AD35" s="37"/>
      <c r="AE35" s="37"/>
      <c r="AF35" s="38"/>
      <c r="AG35" s="38"/>
      <c r="AH35" s="38"/>
      <c r="AI35" s="37"/>
      <c r="AJ35" s="37"/>
      <c r="AK35" s="37"/>
      <c r="AL35" s="30"/>
      <c r="AM35" s="30"/>
      <c r="AN35" s="30"/>
      <c r="AO35" s="30"/>
      <c r="AP35" s="30"/>
      <c r="AQ35" s="30"/>
      <c r="AR35" s="30"/>
      <c r="AS35" s="84"/>
      <c r="AT35" s="82"/>
      <c r="AU35" s="41"/>
      <c r="AV35" s="41"/>
      <c r="AW35" s="83"/>
      <c r="AX35" s="83"/>
      <c r="AY35" s="83"/>
      <c r="AZ35" s="83"/>
      <c r="BA35" s="40"/>
      <c r="BB35" s="81"/>
      <c r="BC35" s="81"/>
      <c r="BD35" s="81"/>
      <c r="BE35" s="81"/>
      <c r="BF35" s="30"/>
      <c r="BG35" s="30"/>
      <c r="BH35" s="30"/>
      <c r="BI35" s="30"/>
      <c r="BJ35" s="30"/>
      <c r="BK35" s="30"/>
      <c r="BL35" s="30"/>
      <c r="BM35" s="30"/>
      <c r="BN35" s="30"/>
      <c r="BO35" s="30"/>
    </row>
    <row r="36" spans="2:75" ht="15.75" customHeight="1">
      <c r="B36" s="30"/>
      <c r="C36" s="30" t="s">
        <v>16</v>
      </c>
      <c r="D36" s="30"/>
      <c r="E36" s="30"/>
      <c r="F36" s="30"/>
      <c r="G36" s="30"/>
      <c r="H36" s="30"/>
      <c r="I36" s="30"/>
      <c r="J36" s="30"/>
      <c r="K36" s="30"/>
      <c r="L36" s="30" t="s">
        <v>17</v>
      </c>
      <c r="M36" s="30"/>
      <c r="N36" s="30"/>
      <c r="O36" s="30"/>
      <c r="P36" s="30"/>
      <c r="Q36" s="30"/>
      <c r="R36" s="30"/>
      <c r="S36" s="30"/>
      <c r="T36" s="30"/>
      <c r="V36" s="30" t="s">
        <v>18</v>
      </c>
      <c r="W36" s="30"/>
      <c r="X36" s="30"/>
      <c r="Y36" s="30"/>
      <c r="Z36" s="30"/>
      <c r="AA36" s="30"/>
      <c r="AB36" s="30"/>
      <c r="AC36" s="30"/>
      <c r="AS36" s="84"/>
      <c r="AT36" s="82"/>
      <c r="AU36" s="41"/>
      <c r="AV36" s="41"/>
      <c r="AW36" s="83"/>
      <c r="AX36" s="83"/>
      <c r="AY36" s="83"/>
      <c r="AZ36" s="83"/>
      <c r="BA36" s="40"/>
      <c r="BB36" s="81"/>
      <c r="BC36" s="81"/>
      <c r="BD36" s="81"/>
      <c r="BE36" s="81"/>
      <c r="BJ36" s="30"/>
      <c r="BK36" s="39"/>
      <c r="BL36" s="30"/>
      <c r="BM36" s="30"/>
      <c r="BN36" s="40"/>
      <c r="BO36" s="40"/>
      <c r="BP36" s="18"/>
      <c r="BQ36" s="18"/>
      <c r="BR36" s="18"/>
      <c r="BS36" s="18"/>
      <c r="BT36" s="18"/>
      <c r="BU36" s="18"/>
      <c r="BV36" s="18"/>
      <c r="BW36" s="18"/>
    </row>
    <row r="37" spans="2:75" ht="15.75" customHeight="1">
      <c r="B37" s="30"/>
      <c r="C37" s="37" t="s">
        <v>75</v>
      </c>
      <c r="D37" s="270">
        <f>U35</f>
      </c>
      <c r="E37" s="270"/>
      <c r="F37" s="270"/>
      <c r="G37" s="270"/>
      <c r="H37" s="270"/>
      <c r="I37" s="37" t="s">
        <v>76</v>
      </c>
      <c r="J37" s="41" t="s">
        <v>77</v>
      </c>
      <c r="K37" s="42"/>
      <c r="L37" s="260">
        <v>2</v>
      </c>
      <c r="M37" s="260"/>
      <c r="N37" s="261" t="s">
        <v>195</v>
      </c>
      <c r="O37" s="260"/>
      <c r="P37" s="260"/>
      <c r="Q37" s="260"/>
      <c r="R37" s="260"/>
      <c r="S37" s="42" t="s">
        <v>78</v>
      </c>
      <c r="T37" s="42"/>
      <c r="U37" s="276">
        <f>IF(D35="","",ROUND(D37*2/3,0))</f>
      </c>
      <c r="V37" s="276"/>
      <c r="W37" s="276"/>
      <c r="X37" s="276"/>
      <c r="Y37" s="276"/>
      <c r="Z37" s="276"/>
      <c r="AA37" s="37" t="s">
        <v>0</v>
      </c>
      <c r="AB37" s="43" t="s">
        <v>19</v>
      </c>
      <c r="AC37" s="37"/>
      <c r="AD37" s="37"/>
      <c r="AE37" s="37"/>
      <c r="AF37" s="37"/>
      <c r="AG37" s="37"/>
      <c r="AH37" s="38"/>
      <c r="AI37" s="37"/>
      <c r="AJ37" s="30"/>
      <c r="AK37" s="36" t="s">
        <v>79</v>
      </c>
      <c r="AL37" s="30"/>
      <c r="AM37" s="30"/>
      <c r="AN37" s="30"/>
      <c r="AO37" s="30"/>
      <c r="AP37" s="30"/>
      <c r="AQ37" s="30"/>
      <c r="AR37" s="30"/>
      <c r="AS37" s="84"/>
      <c r="AT37" s="82"/>
      <c r="AU37" s="41"/>
      <c r="AV37" s="41"/>
      <c r="AW37" s="83"/>
      <c r="AX37" s="83"/>
      <c r="AY37" s="83"/>
      <c r="AZ37" s="83"/>
      <c r="BA37" s="40"/>
      <c r="BB37" s="81"/>
      <c r="BC37" s="81"/>
      <c r="BD37" s="81"/>
      <c r="BE37" s="81"/>
      <c r="BF37" s="30"/>
      <c r="BG37" s="30"/>
      <c r="BH37" s="40"/>
      <c r="BI37" s="40"/>
      <c r="BJ37" s="40"/>
      <c r="BK37" s="40"/>
      <c r="BL37" s="40"/>
      <c r="BM37" s="40"/>
      <c r="BN37" s="40"/>
      <c r="BO37" s="40"/>
      <c r="BP37" s="44"/>
      <c r="BQ37" s="18"/>
      <c r="BR37" s="18"/>
      <c r="BS37" s="18"/>
      <c r="BT37" s="18"/>
      <c r="BU37" s="18"/>
      <c r="BV37" s="18"/>
      <c r="BW37" s="18"/>
    </row>
    <row r="38" spans="44:75" ht="15.75" customHeight="1">
      <c r="AR38" s="30"/>
      <c r="BG38" s="30"/>
      <c r="BH38" s="275"/>
      <c r="BI38" s="275"/>
      <c r="BJ38" s="275"/>
      <c r="BK38" s="275"/>
      <c r="BL38" s="275"/>
      <c r="BM38" s="275"/>
      <c r="BN38" s="275"/>
      <c r="BO38" s="275"/>
      <c r="BP38" s="45"/>
      <c r="BQ38" s="45"/>
      <c r="BR38" s="45"/>
      <c r="BS38" s="45"/>
      <c r="BT38" s="45"/>
      <c r="BU38" s="45"/>
      <c r="BV38" s="18"/>
      <c r="BW38" s="18"/>
    </row>
    <row r="39" spans="2:91" ht="15.75" customHeight="1">
      <c r="B39" s="34" t="s">
        <v>114</v>
      </c>
      <c r="C39" s="30"/>
      <c r="D39" s="30"/>
      <c r="E39" s="30"/>
      <c r="F39" s="30"/>
      <c r="G39" s="30"/>
      <c r="H39" s="30"/>
      <c r="I39" s="30"/>
      <c r="J39" s="30"/>
      <c r="K39" s="30"/>
      <c r="L39" s="30"/>
      <c r="M39" s="30"/>
      <c r="N39" s="30"/>
      <c r="O39" s="30"/>
      <c r="P39" s="34" t="s">
        <v>130</v>
      </c>
      <c r="Q39" s="30"/>
      <c r="R39" s="30"/>
      <c r="S39" s="30"/>
      <c r="T39" s="30"/>
      <c r="V39" s="30"/>
      <c r="W39" s="30"/>
      <c r="X39" s="30"/>
      <c r="Y39" s="30"/>
      <c r="Z39" s="30"/>
      <c r="AA39" s="30"/>
      <c r="AB39" s="30"/>
      <c r="AC39" s="30"/>
      <c r="AD39" s="30"/>
      <c r="AE39" s="30"/>
      <c r="AF39" s="30"/>
      <c r="AG39" s="30"/>
      <c r="AH39" s="30"/>
      <c r="AI39" s="34" t="s">
        <v>131</v>
      </c>
      <c r="AJ39" s="30"/>
      <c r="AK39" s="30"/>
      <c r="AL39" s="30"/>
      <c r="AM39" s="30"/>
      <c r="AN39" s="30"/>
      <c r="AO39" s="30"/>
      <c r="AP39" s="30"/>
      <c r="BH39" s="275"/>
      <c r="BI39" s="275"/>
      <c r="BJ39" s="275"/>
      <c r="BK39" s="275"/>
      <c r="BL39" s="275"/>
      <c r="BM39" s="275"/>
      <c r="BN39" s="275"/>
      <c r="BO39" s="275"/>
      <c r="BP39" s="45"/>
      <c r="BQ39" s="45"/>
      <c r="BR39" s="45"/>
      <c r="BS39" s="45"/>
      <c r="BT39" s="45"/>
      <c r="BU39" s="45"/>
      <c r="BV39" s="18"/>
      <c r="BW39" s="18"/>
      <c r="CF39" s="30"/>
      <c r="CG39" s="30"/>
      <c r="CH39" s="30"/>
      <c r="CI39" s="30"/>
      <c r="CJ39" s="30"/>
      <c r="CK39" s="30"/>
      <c r="CL39" s="30"/>
      <c r="CM39" s="30"/>
    </row>
    <row r="40" spans="2:75" ht="15.75" customHeight="1">
      <c r="B40" s="30"/>
      <c r="C40" s="193" t="s">
        <v>28</v>
      </c>
      <c r="D40" s="194"/>
      <c r="E40" s="203">
        <f>S31</f>
        <v>0</v>
      </c>
      <c r="F40" s="204"/>
      <c r="G40" s="204"/>
      <c r="H40" s="204"/>
      <c r="I40" s="204"/>
      <c r="J40" s="193" t="s">
        <v>20</v>
      </c>
      <c r="K40" s="194"/>
      <c r="N40" s="49"/>
      <c r="O40" s="49"/>
      <c r="Q40" s="30"/>
      <c r="R40" s="126" t="s">
        <v>111</v>
      </c>
      <c r="S40" s="126"/>
      <c r="T40" s="126"/>
      <c r="U40" s="126"/>
      <c r="V40" s="126"/>
      <c r="W40" s="126"/>
      <c r="X40" s="126"/>
      <c r="Y40" s="127">
        <f>IF(E40&gt;=$BB$34,E40,$BB$34)</f>
        <v>0</v>
      </c>
      <c r="Z40" s="127"/>
      <c r="AA40" s="127"/>
      <c r="AB40" s="127"/>
      <c r="AC40" s="30" t="s">
        <v>91</v>
      </c>
      <c r="AD40" s="30" t="s">
        <v>80</v>
      </c>
      <c r="AE40" s="30"/>
      <c r="AF40" s="30"/>
      <c r="AG40" s="49" t="s">
        <v>132</v>
      </c>
      <c r="AH40" s="49"/>
      <c r="AI40" s="30"/>
      <c r="AJ40" s="30"/>
      <c r="AK40" s="30"/>
      <c r="AL40" s="79" t="s">
        <v>119</v>
      </c>
      <c r="AM40" s="79"/>
      <c r="AN40" s="79"/>
      <c r="AO40" s="79"/>
      <c r="AP40" s="79"/>
      <c r="AQ40" s="110" t="s">
        <v>113</v>
      </c>
      <c r="AR40" s="70"/>
      <c r="AS40" s="70"/>
      <c r="AT40" s="77" t="s">
        <v>117</v>
      </c>
      <c r="AU40" s="120">
        <f>IF(E40="","",IF($U$37&gt;Y40,Q10,0))</f>
        <v>20</v>
      </c>
      <c r="AV40" s="120"/>
      <c r="AW40" s="121" t="s">
        <v>21</v>
      </c>
      <c r="AX40" s="121"/>
      <c r="AY40" s="69"/>
      <c r="AZ40" s="185" t="s">
        <v>118</v>
      </c>
      <c r="BA40" s="185"/>
      <c r="BB40" s="78" t="s">
        <v>120</v>
      </c>
      <c r="BC40" s="77"/>
      <c r="BG40" s="23"/>
      <c r="BH40" s="184"/>
      <c r="BI40" s="184"/>
      <c r="BJ40" s="184"/>
      <c r="BK40" s="184"/>
      <c r="BL40" s="184"/>
      <c r="BM40" s="184"/>
      <c r="BN40" s="184"/>
      <c r="BO40" s="85"/>
      <c r="BP40" s="50"/>
      <c r="BQ40" s="51"/>
      <c r="BR40" s="51"/>
      <c r="BS40" s="51"/>
      <c r="BT40" s="51"/>
      <c r="BU40" s="51"/>
      <c r="BV40" s="52"/>
      <c r="BW40" s="18"/>
    </row>
    <row r="41" spans="2:75" ht="15.75" customHeight="1">
      <c r="B41" s="30"/>
      <c r="C41" s="193" t="s">
        <v>81</v>
      </c>
      <c r="D41" s="194"/>
      <c r="E41" s="203">
        <f>AG31</f>
        <v>0</v>
      </c>
      <c r="F41" s="204"/>
      <c r="G41" s="204"/>
      <c r="H41" s="204"/>
      <c r="I41" s="204"/>
      <c r="J41" s="193" t="s">
        <v>20</v>
      </c>
      <c r="K41" s="194"/>
      <c r="N41" s="49"/>
      <c r="O41" s="49"/>
      <c r="Q41" s="30"/>
      <c r="R41" s="126" t="s">
        <v>111</v>
      </c>
      <c r="S41" s="126"/>
      <c r="T41" s="126"/>
      <c r="U41" s="126"/>
      <c r="V41" s="126"/>
      <c r="W41" s="126"/>
      <c r="X41" s="126"/>
      <c r="Y41" s="127">
        <f>IF(E41&gt;=$BB$34,E41,$BB$34)</f>
        <v>0</v>
      </c>
      <c r="Z41" s="127"/>
      <c r="AA41" s="127"/>
      <c r="AB41" s="127"/>
      <c r="AC41" s="30" t="s">
        <v>91</v>
      </c>
      <c r="AD41" s="30" t="s">
        <v>80</v>
      </c>
      <c r="AE41" s="30"/>
      <c r="AF41" s="30"/>
      <c r="AG41" s="49" t="s">
        <v>133</v>
      </c>
      <c r="AH41" s="49"/>
      <c r="AI41" s="30"/>
      <c r="AJ41" s="30"/>
      <c r="AK41" s="30"/>
      <c r="AL41" s="80" t="s">
        <v>123</v>
      </c>
      <c r="AM41" s="80"/>
      <c r="AN41" s="79"/>
      <c r="AO41" s="79"/>
      <c r="AP41" s="80"/>
      <c r="AQ41" s="110" t="s">
        <v>113</v>
      </c>
      <c r="AR41" s="70"/>
      <c r="AS41" s="70"/>
      <c r="AT41" s="77" t="s">
        <v>117</v>
      </c>
      <c r="AU41" s="120">
        <f>IF(E41="","",IF($U$37&gt;Y41,AF10,0))</f>
        <v>21</v>
      </c>
      <c r="AV41" s="120"/>
      <c r="AW41" s="121" t="s">
        <v>21</v>
      </c>
      <c r="AX41" s="121"/>
      <c r="AY41" s="69"/>
      <c r="AZ41" s="185" t="s">
        <v>118</v>
      </c>
      <c r="BA41" s="185"/>
      <c r="BB41" s="78" t="s">
        <v>121</v>
      </c>
      <c r="BC41" s="77"/>
      <c r="BG41" s="23"/>
      <c r="BH41" s="184"/>
      <c r="BI41" s="184"/>
      <c r="BJ41" s="184"/>
      <c r="BK41" s="184"/>
      <c r="BL41" s="184"/>
      <c r="BM41" s="184"/>
      <c r="BN41" s="184"/>
      <c r="BO41" s="85"/>
      <c r="BP41" s="50"/>
      <c r="BQ41" s="51"/>
      <c r="BR41" s="51"/>
      <c r="BS41" s="51"/>
      <c r="BT41" s="51"/>
      <c r="BU41" s="51"/>
      <c r="BV41" s="52"/>
      <c r="BW41" s="18"/>
    </row>
    <row r="42" spans="2:75" ht="15.75" customHeight="1">
      <c r="B42" s="30"/>
      <c r="C42" s="193" t="s">
        <v>82</v>
      </c>
      <c r="D42" s="194"/>
      <c r="E42" s="203">
        <f>AU31</f>
        <v>0</v>
      </c>
      <c r="F42" s="204"/>
      <c r="G42" s="204"/>
      <c r="H42" s="204"/>
      <c r="I42" s="204"/>
      <c r="J42" s="193" t="s">
        <v>20</v>
      </c>
      <c r="K42" s="194"/>
      <c r="N42" s="49"/>
      <c r="O42" s="49"/>
      <c r="Q42" s="40"/>
      <c r="R42" s="126" t="s">
        <v>111</v>
      </c>
      <c r="S42" s="126"/>
      <c r="T42" s="126"/>
      <c r="U42" s="126"/>
      <c r="V42" s="126"/>
      <c r="W42" s="126"/>
      <c r="X42" s="126"/>
      <c r="Y42" s="127">
        <f>IF(E42&gt;=$BB$34,E42,$BB$34)</f>
        <v>0</v>
      </c>
      <c r="Z42" s="127"/>
      <c r="AA42" s="127"/>
      <c r="AB42" s="127"/>
      <c r="AC42" s="30" t="s">
        <v>91</v>
      </c>
      <c r="AD42" s="40" t="s">
        <v>80</v>
      </c>
      <c r="AE42" s="40"/>
      <c r="AF42" s="40"/>
      <c r="AG42" s="53" t="s">
        <v>112</v>
      </c>
      <c r="AH42" s="53"/>
      <c r="AI42" s="40"/>
      <c r="AJ42" s="40"/>
      <c r="AK42" s="40"/>
      <c r="AL42" s="80" t="s">
        <v>124</v>
      </c>
      <c r="AM42" s="80"/>
      <c r="AN42" s="79"/>
      <c r="AO42" s="79"/>
      <c r="AP42" s="80"/>
      <c r="AQ42" s="110" t="s">
        <v>113</v>
      </c>
      <c r="AR42" s="70"/>
      <c r="AS42" s="70"/>
      <c r="AT42" s="77" t="s">
        <v>117</v>
      </c>
      <c r="AU42" s="120">
        <f>IF(E42="","",IF($U$37&gt;Y42,AU10,0))</f>
        <v>22</v>
      </c>
      <c r="AV42" s="120"/>
      <c r="AW42" s="121" t="s">
        <v>21</v>
      </c>
      <c r="AX42" s="121"/>
      <c r="AY42" s="69"/>
      <c r="AZ42" s="185" t="s">
        <v>118</v>
      </c>
      <c r="BA42" s="185"/>
      <c r="BB42" s="78" t="s">
        <v>122</v>
      </c>
      <c r="BC42" s="77"/>
      <c r="BG42" s="23"/>
      <c r="BH42" s="184"/>
      <c r="BI42" s="184"/>
      <c r="BJ42" s="184"/>
      <c r="BK42" s="184"/>
      <c r="BL42" s="184"/>
      <c r="BM42" s="184"/>
      <c r="BN42" s="184"/>
      <c r="BO42" s="85"/>
      <c r="BP42" s="50"/>
      <c r="BQ42" s="51"/>
      <c r="BR42" s="51"/>
      <c r="BS42" s="51"/>
      <c r="BT42" s="51"/>
      <c r="BU42" s="51"/>
      <c r="BV42" s="52"/>
      <c r="BW42" s="18"/>
    </row>
    <row r="43" spans="2:75" ht="15.75" customHeight="1">
      <c r="B43" s="30"/>
      <c r="C43" s="193" t="s">
        <v>83</v>
      </c>
      <c r="D43" s="194"/>
      <c r="E43" s="203">
        <f>BI31</f>
        <v>0</v>
      </c>
      <c r="F43" s="204"/>
      <c r="G43" s="204"/>
      <c r="H43" s="204"/>
      <c r="I43" s="204"/>
      <c r="J43" s="193" t="s">
        <v>20</v>
      </c>
      <c r="K43" s="194"/>
      <c r="N43" s="49"/>
      <c r="O43" s="49"/>
      <c r="Q43" s="40"/>
      <c r="R43" s="126" t="s">
        <v>111</v>
      </c>
      <c r="S43" s="126"/>
      <c r="T43" s="126"/>
      <c r="U43" s="126"/>
      <c r="V43" s="126"/>
      <c r="W43" s="126"/>
      <c r="X43" s="126"/>
      <c r="Y43" s="127">
        <f>IF(E43&gt;=$BB$34,E43,$BB$34)</f>
        <v>0</v>
      </c>
      <c r="Z43" s="127"/>
      <c r="AA43" s="127"/>
      <c r="AB43" s="127"/>
      <c r="AC43" s="30" t="s">
        <v>91</v>
      </c>
      <c r="AD43" s="40" t="s">
        <v>80</v>
      </c>
      <c r="AE43" s="40"/>
      <c r="AF43" s="40"/>
      <c r="AG43" s="53" t="s">
        <v>134</v>
      </c>
      <c r="AH43" s="53"/>
      <c r="AI43" s="40"/>
      <c r="AJ43" s="40"/>
      <c r="AK43" s="40"/>
      <c r="AL43" s="80" t="s">
        <v>124</v>
      </c>
      <c r="AM43" s="80"/>
      <c r="AN43" s="79"/>
      <c r="AO43" s="79"/>
      <c r="AP43" s="80"/>
      <c r="AQ43" s="110" t="s">
        <v>113</v>
      </c>
      <c r="AR43" s="70"/>
      <c r="AS43" s="70"/>
      <c r="AT43" s="77" t="s">
        <v>117</v>
      </c>
      <c r="AU43" s="120">
        <f>IF(E43="","",IF($U$37&gt;Y43,BJ10,0))</f>
        <v>23</v>
      </c>
      <c r="AV43" s="120"/>
      <c r="AW43" s="121" t="s">
        <v>21</v>
      </c>
      <c r="AX43" s="121"/>
      <c r="AY43" s="69"/>
      <c r="AZ43" s="185" t="s">
        <v>118</v>
      </c>
      <c r="BA43" s="185"/>
      <c r="BB43" s="78" t="s">
        <v>122</v>
      </c>
      <c r="BC43" s="77"/>
      <c r="BG43" s="23"/>
      <c r="BH43" s="184"/>
      <c r="BI43" s="184"/>
      <c r="BJ43" s="184"/>
      <c r="BK43" s="184"/>
      <c r="BL43" s="184"/>
      <c r="BM43" s="184"/>
      <c r="BN43" s="184"/>
      <c r="BO43" s="85"/>
      <c r="BP43" s="50"/>
      <c r="BQ43" s="51"/>
      <c r="BR43" s="51"/>
      <c r="BS43" s="51"/>
      <c r="BT43" s="51"/>
      <c r="BU43" s="51"/>
      <c r="BV43" s="52"/>
      <c r="BW43" s="18"/>
    </row>
    <row r="44" spans="2:75" ht="15.75" customHeight="1">
      <c r="B44" s="30"/>
      <c r="C44" s="46"/>
      <c r="D44" s="23"/>
      <c r="E44" s="47"/>
      <c r="F44" s="48"/>
      <c r="G44" s="48"/>
      <c r="H44" s="48"/>
      <c r="I44" s="48"/>
      <c r="J44" s="46"/>
      <c r="K44" s="23"/>
      <c r="N44" s="49"/>
      <c r="O44" s="49"/>
      <c r="Q44" s="40"/>
      <c r="R44" s="18"/>
      <c r="S44" s="40"/>
      <c r="T44" s="18"/>
      <c r="U44" s="40"/>
      <c r="V44" s="40"/>
      <c r="W44" s="40"/>
      <c r="X44" s="40"/>
      <c r="Y44" s="54"/>
      <c r="Z44" s="54"/>
      <c r="AA44" s="54"/>
      <c r="AB44" s="40"/>
      <c r="AC44" s="40"/>
      <c r="AD44" s="40"/>
      <c r="AE44" s="40"/>
      <c r="AF44" s="40"/>
      <c r="AG44" s="53"/>
      <c r="AH44" s="53"/>
      <c r="AI44" s="40"/>
      <c r="AJ44" s="40"/>
      <c r="AK44" s="40"/>
      <c r="AL44" s="40"/>
      <c r="AM44" s="40"/>
      <c r="AN44" s="40"/>
      <c r="AO44" s="50"/>
      <c r="AP44" s="50"/>
      <c r="AQ44" s="50"/>
      <c r="AR44" s="51"/>
      <c r="AS44" s="51"/>
      <c r="AT44" s="51"/>
      <c r="AU44" s="51"/>
      <c r="AV44" s="51"/>
      <c r="AW44" s="51"/>
      <c r="AX44" s="51"/>
      <c r="AY44" s="50"/>
      <c r="BH44" s="18"/>
      <c r="BI44" s="18"/>
      <c r="BJ44" s="18"/>
      <c r="BK44" s="86"/>
      <c r="BL44" s="240"/>
      <c r="BM44" s="240"/>
      <c r="BN44" s="241"/>
      <c r="BO44" s="241"/>
      <c r="BP44" s="50"/>
      <c r="BQ44" s="51"/>
      <c r="BR44" s="51"/>
      <c r="BS44" s="51"/>
      <c r="BT44" s="51"/>
      <c r="BU44" s="51"/>
      <c r="BV44" s="52"/>
      <c r="BW44" s="18"/>
    </row>
    <row r="45" spans="2:91" ht="15.75" customHeight="1">
      <c r="B45" s="34" t="s">
        <v>22</v>
      </c>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BN45" s="40"/>
      <c r="BO45" s="40"/>
      <c r="BP45" s="18"/>
      <c r="BQ45" s="18"/>
      <c r="BR45" s="18"/>
      <c r="BS45" s="18"/>
      <c r="BT45" s="18"/>
      <c r="BU45" s="17"/>
      <c r="BV45" s="17"/>
      <c r="BW45" s="18"/>
      <c r="CF45" s="30"/>
      <c r="CG45" s="30"/>
      <c r="CH45" s="30"/>
      <c r="CI45" s="30"/>
      <c r="CJ45" s="30"/>
      <c r="CK45" s="30"/>
      <c r="CL45" s="30"/>
      <c r="CM45" s="30"/>
    </row>
    <row r="46" spans="2:75" ht="13.5">
      <c r="B46" s="30"/>
      <c r="C46" s="30"/>
      <c r="F46" s="255" t="s">
        <v>61</v>
      </c>
      <c r="G46" s="255"/>
      <c r="H46" s="255"/>
      <c r="I46" s="255"/>
      <c r="J46" s="255"/>
      <c r="K46" s="255"/>
      <c r="L46" s="255"/>
      <c r="M46" s="255"/>
      <c r="N46" s="255"/>
      <c r="Q46" s="30"/>
      <c r="S46" s="126" t="s">
        <v>23</v>
      </c>
      <c r="T46" s="126"/>
      <c r="U46" s="126"/>
      <c r="V46" s="126"/>
      <c r="W46" s="126"/>
      <c r="AA46" s="126" t="s">
        <v>136</v>
      </c>
      <c r="AB46" s="126"/>
      <c r="AC46" s="126"/>
      <c r="AD46" s="126"/>
      <c r="AE46" s="126"/>
      <c r="AF46" s="126"/>
      <c r="AG46" s="126"/>
      <c r="AK46" s="256" t="s">
        <v>116</v>
      </c>
      <c r="AL46" s="256"/>
      <c r="AM46" s="256"/>
      <c r="AN46" s="256"/>
      <c r="AO46" s="256"/>
      <c r="AP46" s="256"/>
      <c r="AQ46" s="256"/>
      <c r="AU46" s="255" t="s">
        <v>37</v>
      </c>
      <c r="AV46" s="255"/>
      <c r="AW46" s="255"/>
      <c r="AX46" s="255"/>
      <c r="AY46" s="255"/>
      <c r="AZ46" s="255"/>
      <c r="BA46" s="255"/>
      <c r="BB46" s="255"/>
      <c r="BC46" s="30"/>
      <c r="BD46" s="30"/>
      <c r="BE46" s="30"/>
      <c r="BF46" s="30"/>
      <c r="BG46" s="30"/>
      <c r="BH46" s="30"/>
      <c r="BI46" s="30"/>
      <c r="BJ46" s="30"/>
      <c r="BK46" s="30"/>
      <c r="BL46" s="30"/>
      <c r="BU46" s="57"/>
      <c r="BV46" s="18"/>
      <c r="BW46" s="18"/>
    </row>
    <row r="47" spans="2:73" ht="9.75" customHeight="1">
      <c r="B47" s="30"/>
      <c r="C47" s="30"/>
      <c r="G47" s="30"/>
      <c r="H47" s="30"/>
      <c r="I47" s="30"/>
      <c r="J47" s="30"/>
      <c r="K47" s="30"/>
      <c r="Q47" s="30"/>
      <c r="S47" s="55"/>
      <c r="T47" s="55"/>
      <c r="U47" s="55"/>
      <c r="V47" s="55"/>
      <c r="W47" s="55"/>
      <c r="AA47" s="55"/>
      <c r="AB47" s="55"/>
      <c r="AC47" s="55"/>
      <c r="AD47" s="55"/>
      <c r="AE47" s="55"/>
      <c r="AF47" s="55"/>
      <c r="AG47" s="55"/>
      <c r="AJ47" s="58"/>
      <c r="AK47" s="58"/>
      <c r="AL47" s="58"/>
      <c r="AM47" s="58"/>
      <c r="AN47" s="59"/>
      <c r="AO47" s="56"/>
      <c r="AP47" s="56"/>
      <c r="AQ47" s="56"/>
      <c r="AR47" s="55"/>
      <c r="AS47" s="55"/>
      <c r="AT47" s="55"/>
      <c r="AU47" s="55"/>
      <c r="AV47" s="55"/>
      <c r="AW47" s="55"/>
      <c r="AX47" s="55"/>
      <c r="AY47" s="55"/>
      <c r="AZ47" s="30"/>
      <c r="BA47" s="30"/>
      <c r="BB47" s="30"/>
      <c r="BC47" s="30"/>
      <c r="BD47" s="30"/>
      <c r="BE47" s="30"/>
      <c r="BF47" s="30"/>
      <c r="BG47" s="30"/>
      <c r="BH47" s="30"/>
      <c r="BI47" s="30"/>
      <c r="BJ47" s="30"/>
      <c r="BK47" s="30"/>
      <c r="BL47" s="30"/>
      <c r="BM47" s="30"/>
      <c r="BN47" s="30"/>
      <c r="BO47" s="57"/>
      <c r="BP47" s="57"/>
      <c r="BQ47" s="57"/>
      <c r="BR47" s="57"/>
      <c r="BS47" s="57"/>
      <c r="BT47" s="57"/>
      <c r="BU47" s="57"/>
    </row>
    <row r="48" spans="6:81" ht="17.25">
      <c r="F48" s="257">
        <f>Q10</f>
        <v>20</v>
      </c>
      <c r="G48" s="258"/>
      <c r="H48" s="258"/>
      <c r="I48" s="258"/>
      <c r="J48" s="258"/>
      <c r="K48" s="60" t="s">
        <v>41</v>
      </c>
      <c r="L48" s="60"/>
      <c r="M48" s="60"/>
      <c r="N48" s="60"/>
      <c r="R48" s="30" t="s">
        <v>74</v>
      </c>
      <c r="S48" s="247">
        <f>U37</f>
      </c>
      <c r="T48" s="247"/>
      <c r="U48" s="247"/>
      <c r="V48" s="247"/>
      <c r="W48" s="247"/>
      <c r="X48" s="30" t="s">
        <v>0</v>
      </c>
      <c r="Y48" s="30"/>
      <c r="Z48" s="46" t="s">
        <v>135</v>
      </c>
      <c r="AA48" s="46"/>
      <c r="AB48" s="247">
        <f>Y40</f>
        <v>0</v>
      </c>
      <c r="AC48" s="247"/>
      <c r="AD48" s="247"/>
      <c r="AE48" s="247"/>
      <c r="AF48" s="247"/>
      <c r="AG48" s="46" t="s">
        <v>1</v>
      </c>
      <c r="AH48" s="30" t="s">
        <v>84</v>
      </c>
      <c r="AI48" s="30" t="s">
        <v>137</v>
      </c>
      <c r="AJ48" s="247">
        <f>AU40</f>
        <v>20</v>
      </c>
      <c r="AK48" s="247"/>
      <c r="AL48" s="247"/>
      <c r="AM48" s="247"/>
      <c r="AN48" s="247"/>
      <c r="AO48" s="247"/>
      <c r="AP48" s="247"/>
      <c r="AQ48" s="46" t="s">
        <v>138</v>
      </c>
      <c r="AR48" s="46" t="s">
        <v>53</v>
      </c>
      <c r="AT48" s="250">
        <f>IF(M6="","",IF((S48-AB48)*AJ48&lt;=0,0,(S48-AB48)*AJ48))</f>
      </c>
      <c r="AU48" s="250"/>
      <c r="AV48" s="250"/>
      <c r="AW48" s="250"/>
      <c r="AX48" s="250"/>
      <c r="AY48" s="251"/>
      <c r="AZ48" s="251"/>
      <c r="BA48" s="251"/>
      <c r="BB48" s="62" t="s">
        <v>0</v>
      </c>
      <c r="BC48" s="63"/>
      <c r="BD48" s="30"/>
      <c r="BE48" s="30"/>
      <c r="BF48" s="30"/>
      <c r="BG48" s="30"/>
      <c r="BH48" s="64"/>
      <c r="BI48" s="30"/>
      <c r="BJ48" s="30"/>
      <c r="BM48" s="46"/>
      <c r="CC48" s="30"/>
    </row>
    <row r="49" spans="6:81" ht="9.75" customHeight="1">
      <c r="F49" s="65"/>
      <c r="G49" s="65"/>
      <c r="H49" s="65"/>
      <c r="I49" s="65"/>
      <c r="J49" s="66"/>
      <c r="R49" s="30"/>
      <c r="S49" s="61"/>
      <c r="T49" s="61"/>
      <c r="U49" s="61"/>
      <c r="V49" s="61"/>
      <c r="W49" s="61"/>
      <c r="X49" s="30"/>
      <c r="Y49" s="30"/>
      <c r="Z49" s="46"/>
      <c r="AA49" s="46"/>
      <c r="AB49" s="61"/>
      <c r="AC49" s="61"/>
      <c r="AD49" s="61"/>
      <c r="AE49" s="61"/>
      <c r="AF49" s="61"/>
      <c r="AG49" s="46"/>
      <c r="AH49" s="30"/>
      <c r="AI49" s="30"/>
      <c r="AJ49" s="61"/>
      <c r="AK49" s="61"/>
      <c r="AL49" s="61"/>
      <c r="AM49" s="61"/>
      <c r="AN49" s="61"/>
      <c r="AO49" s="61"/>
      <c r="AP49" s="61"/>
      <c r="AQ49" s="46"/>
      <c r="AR49" s="46"/>
      <c r="AT49" s="67"/>
      <c r="AU49" s="67"/>
      <c r="AV49" s="67"/>
      <c r="AW49" s="67"/>
      <c r="AX49" s="67"/>
      <c r="AY49" s="68"/>
      <c r="AZ49" s="68"/>
      <c r="BA49" s="68"/>
      <c r="BB49" s="64"/>
      <c r="BC49" s="30"/>
      <c r="BD49" s="30"/>
      <c r="BE49" s="30"/>
      <c r="BF49" s="30"/>
      <c r="BG49" s="30"/>
      <c r="BH49" s="64"/>
      <c r="BI49" s="30"/>
      <c r="BJ49" s="30"/>
      <c r="BM49" s="46"/>
      <c r="CC49" s="30"/>
    </row>
    <row r="50" spans="6:81" ht="17.25">
      <c r="F50" s="257">
        <f>AF10</f>
        <v>21</v>
      </c>
      <c r="G50" s="258"/>
      <c r="H50" s="258"/>
      <c r="I50" s="258"/>
      <c r="J50" s="258"/>
      <c r="K50" s="60" t="s">
        <v>41</v>
      </c>
      <c r="L50" s="60"/>
      <c r="M50" s="60"/>
      <c r="N50" s="60"/>
      <c r="R50" s="30" t="s">
        <v>74</v>
      </c>
      <c r="S50" s="247">
        <f>U37</f>
      </c>
      <c r="T50" s="247"/>
      <c r="U50" s="247"/>
      <c r="V50" s="247"/>
      <c r="W50" s="247"/>
      <c r="X50" s="30" t="s">
        <v>0</v>
      </c>
      <c r="Y50" s="30"/>
      <c r="Z50" s="46" t="s">
        <v>135</v>
      </c>
      <c r="AA50" s="46"/>
      <c r="AB50" s="247">
        <f>Y41</f>
        <v>0</v>
      </c>
      <c r="AC50" s="247"/>
      <c r="AD50" s="247"/>
      <c r="AE50" s="247"/>
      <c r="AF50" s="247"/>
      <c r="AG50" s="46" t="s">
        <v>1</v>
      </c>
      <c r="AH50" s="30" t="s">
        <v>84</v>
      </c>
      <c r="AI50" s="30" t="s">
        <v>137</v>
      </c>
      <c r="AJ50" s="247">
        <f>AU41</f>
        <v>21</v>
      </c>
      <c r="AK50" s="247"/>
      <c r="AL50" s="247"/>
      <c r="AM50" s="247"/>
      <c r="AN50" s="247"/>
      <c r="AO50" s="247"/>
      <c r="AP50" s="247"/>
      <c r="AQ50" s="46" t="s">
        <v>138</v>
      </c>
      <c r="AR50" s="46" t="s">
        <v>53</v>
      </c>
      <c r="AT50" s="250">
        <f>IF(M6="","",IF((S50-AB50)*AJ50&lt;=0,0,(S50-AB50)*AJ50))</f>
      </c>
      <c r="AU50" s="250"/>
      <c r="AV50" s="250"/>
      <c r="AW50" s="250"/>
      <c r="AX50" s="250"/>
      <c r="AY50" s="251"/>
      <c r="AZ50" s="251"/>
      <c r="BA50" s="251"/>
      <c r="BB50" s="62" t="s">
        <v>0</v>
      </c>
      <c r="BC50" s="63"/>
      <c r="BD50" s="30"/>
      <c r="BE50" s="30"/>
      <c r="BF50" s="30"/>
      <c r="BG50" s="30"/>
      <c r="BH50" s="64"/>
      <c r="BI50" s="30"/>
      <c r="BJ50" s="30"/>
      <c r="BM50" s="46"/>
      <c r="CC50" s="30"/>
    </row>
    <row r="51" spans="6:81" ht="9.75" customHeight="1">
      <c r="F51" s="65"/>
      <c r="G51" s="65"/>
      <c r="H51" s="65"/>
      <c r="I51" s="65"/>
      <c r="J51" s="66"/>
      <c r="R51" s="30"/>
      <c r="S51" s="61"/>
      <c r="T51" s="61"/>
      <c r="U51" s="61"/>
      <c r="V51" s="61"/>
      <c r="W51" s="61"/>
      <c r="X51" s="30"/>
      <c r="Y51" s="30"/>
      <c r="Z51" s="46"/>
      <c r="AA51" s="46"/>
      <c r="AB51" s="61"/>
      <c r="AC51" s="61"/>
      <c r="AD51" s="61"/>
      <c r="AE51" s="61"/>
      <c r="AF51" s="61"/>
      <c r="AG51" s="46"/>
      <c r="AH51" s="30"/>
      <c r="AI51" s="30"/>
      <c r="AJ51" s="61"/>
      <c r="AK51" s="61"/>
      <c r="AL51" s="61"/>
      <c r="AM51" s="61"/>
      <c r="AN51" s="61"/>
      <c r="AO51" s="61"/>
      <c r="AP51" s="61"/>
      <c r="AQ51" s="46"/>
      <c r="AR51" s="46"/>
      <c r="AT51" s="67"/>
      <c r="AU51" s="67"/>
      <c r="AV51" s="67"/>
      <c r="AW51" s="67"/>
      <c r="AX51" s="67"/>
      <c r="AY51" s="68"/>
      <c r="AZ51" s="68"/>
      <c r="BA51" s="68"/>
      <c r="BB51" s="64"/>
      <c r="BC51" s="30"/>
      <c r="BD51" s="30"/>
      <c r="BE51" s="30"/>
      <c r="BF51" s="30"/>
      <c r="BG51" s="30"/>
      <c r="BH51" s="64"/>
      <c r="BI51" s="30"/>
      <c r="BJ51" s="30"/>
      <c r="BM51" s="46"/>
      <c r="CC51" s="30"/>
    </row>
    <row r="52" spans="6:81" ht="17.25">
      <c r="F52" s="257">
        <f>AU10</f>
        <v>22</v>
      </c>
      <c r="G52" s="258"/>
      <c r="H52" s="258"/>
      <c r="I52" s="258"/>
      <c r="J52" s="258"/>
      <c r="K52" s="60" t="s">
        <v>41</v>
      </c>
      <c r="L52" s="60"/>
      <c r="M52" s="60"/>
      <c r="N52" s="60"/>
      <c r="R52" s="30" t="s">
        <v>74</v>
      </c>
      <c r="S52" s="247">
        <f>U37</f>
      </c>
      <c r="T52" s="247"/>
      <c r="U52" s="247"/>
      <c r="V52" s="247"/>
      <c r="W52" s="247"/>
      <c r="X52" s="30" t="s">
        <v>0</v>
      </c>
      <c r="Y52" s="30"/>
      <c r="Z52" s="46" t="s">
        <v>135</v>
      </c>
      <c r="AA52" s="46"/>
      <c r="AB52" s="247">
        <f>Y42</f>
        <v>0</v>
      </c>
      <c r="AC52" s="247"/>
      <c r="AD52" s="247"/>
      <c r="AE52" s="247"/>
      <c r="AF52" s="247"/>
      <c r="AG52" s="46" t="s">
        <v>1</v>
      </c>
      <c r="AH52" s="30" t="s">
        <v>84</v>
      </c>
      <c r="AI52" s="30" t="s">
        <v>137</v>
      </c>
      <c r="AJ52" s="247">
        <f>AU42</f>
        <v>22</v>
      </c>
      <c r="AK52" s="247"/>
      <c r="AL52" s="247"/>
      <c r="AM52" s="247"/>
      <c r="AN52" s="247"/>
      <c r="AO52" s="247"/>
      <c r="AP52" s="247"/>
      <c r="AQ52" s="46" t="s">
        <v>138</v>
      </c>
      <c r="AR52" s="46" t="s">
        <v>53</v>
      </c>
      <c r="AT52" s="250">
        <f>IF(M6="","",IF((S52-AB52)*AJ52&lt;=0,0,(S52-AB52)*AJ52))</f>
      </c>
      <c r="AU52" s="250"/>
      <c r="AV52" s="250"/>
      <c r="AW52" s="250"/>
      <c r="AX52" s="250"/>
      <c r="AY52" s="251"/>
      <c r="AZ52" s="251"/>
      <c r="BA52" s="251"/>
      <c r="BB52" s="62" t="s">
        <v>0</v>
      </c>
      <c r="BC52" s="63"/>
      <c r="BD52" s="30"/>
      <c r="BE52" s="30"/>
      <c r="BF52" s="30"/>
      <c r="BG52" s="30"/>
      <c r="BH52" s="64"/>
      <c r="BI52" s="30"/>
      <c r="BJ52" s="30"/>
      <c r="BM52" s="46"/>
      <c r="CC52" s="30"/>
    </row>
    <row r="53" spans="6:81" ht="9.75" customHeight="1">
      <c r="F53" s="65"/>
      <c r="G53" s="65"/>
      <c r="H53" s="65"/>
      <c r="I53" s="65"/>
      <c r="J53" s="66"/>
      <c r="R53" s="30"/>
      <c r="S53" s="61"/>
      <c r="T53" s="61"/>
      <c r="U53" s="61"/>
      <c r="V53" s="61"/>
      <c r="W53" s="61"/>
      <c r="X53" s="30"/>
      <c r="Y53" s="30"/>
      <c r="Z53" s="46"/>
      <c r="AA53" s="46"/>
      <c r="AB53" s="61"/>
      <c r="AC53" s="61"/>
      <c r="AD53" s="61"/>
      <c r="AE53" s="61"/>
      <c r="AF53" s="61"/>
      <c r="AG53" s="46"/>
      <c r="AH53" s="30"/>
      <c r="AI53" s="30"/>
      <c r="AJ53" s="61"/>
      <c r="AK53" s="61"/>
      <c r="AL53" s="61"/>
      <c r="AM53" s="61"/>
      <c r="AN53" s="61"/>
      <c r="AO53" s="61"/>
      <c r="AP53" s="61"/>
      <c r="AQ53" s="46"/>
      <c r="AR53" s="46"/>
      <c r="AT53" s="67"/>
      <c r="AU53" s="67"/>
      <c r="AV53" s="67"/>
      <c r="AW53" s="67"/>
      <c r="AX53" s="67"/>
      <c r="AY53" s="68"/>
      <c r="AZ53" s="68"/>
      <c r="BA53" s="68"/>
      <c r="BB53" s="64"/>
      <c r="BC53" s="30"/>
      <c r="BD53" s="30"/>
      <c r="BE53" s="30"/>
      <c r="BF53" s="30"/>
      <c r="BG53" s="30"/>
      <c r="BH53" s="64"/>
      <c r="BI53" s="30"/>
      <c r="BJ53" s="30"/>
      <c r="BM53" s="46"/>
      <c r="CC53" s="30"/>
    </row>
    <row r="54" spans="6:81" ht="17.25">
      <c r="F54" s="257">
        <f>BJ10</f>
        <v>23</v>
      </c>
      <c r="G54" s="258"/>
      <c r="H54" s="258"/>
      <c r="I54" s="258"/>
      <c r="J54" s="258"/>
      <c r="K54" s="60" t="s">
        <v>41</v>
      </c>
      <c r="L54" s="60"/>
      <c r="M54" s="60"/>
      <c r="N54" s="60"/>
      <c r="R54" s="30" t="s">
        <v>74</v>
      </c>
      <c r="S54" s="247">
        <f>U37</f>
      </c>
      <c r="T54" s="247"/>
      <c r="U54" s="247"/>
      <c r="V54" s="247"/>
      <c r="W54" s="247"/>
      <c r="X54" s="30" t="s">
        <v>0</v>
      </c>
      <c r="Y54" s="30"/>
      <c r="Z54" s="46" t="s">
        <v>135</v>
      </c>
      <c r="AA54" s="46"/>
      <c r="AB54" s="247">
        <f>Y43</f>
        <v>0</v>
      </c>
      <c r="AC54" s="247"/>
      <c r="AD54" s="247"/>
      <c r="AE54" s="247"/>
      <c r="AF54" s="247"/>
      <c r="AG54" s="46" t="s">
        <v>1</v>
      </c>
      <c r="AH54" s="30" t="s">
        <v>84</v>
      </c>
      <c r="AI54" s="30" t="s">
        <v>137</v>
      </c>
      <c r="AJ54" s="247">
        <f>AU43</f>
        <v>23</v>
      </c>
      <c r="AK54" s="247"/>
      <c r="AL54" s="247"/>
      <c r="AM54" s="247"/>
      <c r="AN54" s="247"/>
      <c r="AO54" s="247"/>
      <c r="AP54" s="247"/>
      <c r="AQ54" s="46" t="s">
        <v>138</v>
      </c>
      <c r="AR54" s="46" t="s">
        <v>53</v>
      </c>
      <c r="AT54" s="250">
        <f>IF(M6="","",IF((S54-AB54)*AJ54&lt;=0,0,(S54-AB54)*AJ54))</f>
      </c>
      <c r="AU54" s="250"/>
      <c r="AV54" s="250"/>
      <c r="AW54" s="250"/>
      <c r="AX54" s="250"/>
      <c r="AY54" s="251"/>
      <c r="AZ54" s="251"/>
      <c r="BA54" s="251"/>
      <c r="BB54" s="62" t="s">
        <v>0</v>
      </c>
      <c r="BC54" s="63"/>
      <c r="BD54" s="30"/>
      <c r="BE54" s="30"/>
      <c r="BF54" s="30"/>
      <c r="BG54" s="30"/>
      <c r="BH54" s="64"/>
      <c r="BI54" s="30"/>
      <c r="BJ54" s="30"/>
      <c r="BM54" s="46"/>
      <c r="CC54" s="30"/>
    </row>
    <row r="55" spans="85:93" ht="13.5">
      <c r="CG55" s="254"/>
      <c r="CH55" s="254"/>
      <c r="CI55" s="254"/>
      <c r="CJ55" s="254"/>
      <c r="CK55" s="254"/>
      <c r="CL55" s="254"/>
      <c r="CM55" s="254"/>
      <c r="CN55" s="254"/>
      <c r="CO55" s="254"/>
    </row>
    <row r="56" spans="85:93" ht="13.5">
      <c r="CG56" s="237"/>
      <c r="CH56" s="237"/>
      <c r="CI56" s="239"/>
      <c r="CJ56" s="239"/>
      <c r="CK56" s="239"/>
      <c r="CL56" s="239"/>
      <c r="CM56" s="239"/>
      <c r="CN56" s="239"/>
      <c r="CO56" s="239"/>
    </row>
    <row r="57" spans="85:101" ht="14.25">
      <c r="CG57" s="237"/>
      <c r="CH57" s="237"/>
      <c r="CI57" s="239"/>
      <c r="CJ57" s="239"/>
      <c r="CK57" s="239"/>
      <c r="CL57" s="239"/>
      <c r="CM57" s="239"/>
      <c r="CN57" s="239"/>
      <c r="CO57" s="239"/>
      <c r="CS57" s="252"/>
      <c r="CT57" s="253"/>
      <c r="CU57" s="253"/>
      <c r="CV57" s="253"/>
      <c r="CW57" s="253"/>
    </row>
    <row r="58" spans="85:93" ht="13.5">
      <c r="CG58" s="237"/>
      <c r="CH58" s="237"/>
      <c r="CI58" s="238"/>
      <c r="CJ58" s="238"/>
      <c r="CK58" s="238"/>
      <c r="CL58" s="238"/>
      <c r="CM58" s="238"/>
      <c r="CN58" s="238"/>
      <c r="CO58" s="238"/>
    </row>
  </sheetData>
  <sheetProtection password="B500" sheet="1" formatCells="0" selectLockedCells="1"/>
  <mergeCells count="319">
    <mergeCell ref="BJ10:BO10"/>
    <mergeCell ref="BJ24:BT24"/>
    <mergeCell ref="BH9:BV9"/>
    <mergeCell ref="B5:X5"/>
    <mergeCell ref="BU24:BV24"/>
    <mergeCell ref="BH20:BL20"/>
    <mergeCell ref="BR21:BV21"/>
    <mergeCell ref="BH21:BL21"/>
    <mergeCell ref="AS20:AW20"/>
    <mergeCell ref="AY20:BA20"/>
    <mergeCell ref="AX1:BT1"/>
    <mergeCell ref="B4:BA4"/>
    <mergeCell ref="E3:BB3"/>
    <mergeCell ref="E1:Y1"/>
    <mergeCell ref="BB31:BH31"/>
    <mergeCell ref="BH38:BO39"/>
    <mergeCell ref="U37:Z37"/>
    <mergeCell ref="BB34:BN34"/>
    <mergeCell ref="U35:Z35"/>
    <mergeCell ref="AS34:BA34"/>
    <mergeCell ref="AN31:AT31"/>
    <mergeCell ref="AU31:AZ31"/>
    <mergeCell ref="BI31:BN31"/>
    <mergeCell ref="AG31:AL31"/>
    <mergeCell ref="J43:K43"/>
    <mergeCell ref="B28:C31"/>
    <mergeCell ref="D28:K28"/>
    <mergeCell ref="D35:H35"/>
    <mergeCell ref="J40:K40"/>
    <mergeCell ref="D37:H37"/>
    <mergeCell ref="C40:D40"/>
    <mergeCell ref="K35:S35"/>
    <mergeCell ref="L37:M37"/>
    <mergeCell ref="N37:R37"/>
    <mergeCell ref="S54:W54"/>
    <mergeCell ref="AB54:AF54"/>
    <mergeCell ref="C42:D42"/>
    <mergeCell ref="E42:I42"/>
    <mergeCell ref="J42:K42"/>
    <mergeCell ref="F52:J52"/>
    <mergeCell ref="F54:J54"/>
    <mergeCell ref="F46:N46"/>
    <mergeCell ref="C43:D43"/>
    <mergeCell ref="E43:I43"/>
    <mergeCell ref="F48:J48"/>
    <mergeCell ref="F50:J50"/>
    <mergeCell ref="AU46:BB46"/>
    <mergeCell ref="AK46:AQ46"/>
    <mergeCell ref="AB48:AF48"/>
    <mergeCell ref="AJ48:AP48"/>
    <mergeCell ref="AT48:BA48"/>
    <mergeCell ref="AB52:AF52"/>
    <mergeCell ref="AT52:BA52"/>
    <mergeCell ref="AJ50:AP50"/>
    <mergeCell ref="AJ52:AP52"/>
    <mergeCell ref="S50:W50"/>
    <mergeCell ref="AB50:AF50"/>
    <mergeCell ref="AT50:BA50"/>
    <mergeCell ref="CS57:CW57"/>
    <mergeCell ref="S46:W46"/>
    <mergeCell ref="AA46:AG46"/>
    <mergeCell ref="S48:W48"/>
    <mergeCell ref="CG55:CO55"/>
    <mergeCell ref="AT54:BA54"/>
    <mergeCell ref="AJ54:AP54"/>
    <mergeCell ref="AS9:BG9"/>
    <mergeCell ref="S52:W52"/>
    <mergeCell ref="AY19:BA19"/>
    <mergeCell ref="BP10:BV10"/>
    <mergeCell ref="BH10:BI10"/>
    <mergeCell ref="BU11:BV11"/>
    <mergeCell ref="BH16:BL17"/>
    <mergeCell ref="BJ15:BT15"/>
    <mergeCell ref="BN18:BP18"/>
    <mergeCell ref="BA10:BG10"/>
    <mergeCell ref="AM6:AS6"/>
    <mergeCell ref="AT6:AW6"/>
    <mergeCell ref="AD8:AR8"/>
    <mergeCell ref="AS8:BG8"/>
    <mergeCell ref="BF6:BU6"/>
    <mergeCell ref="AZ6:BE6"/>
    <mergeCell ref="BH8:BV8"/>
    <mergeCell ref="BL44:BM44"/>
    <mergeCell ref="BN44:BO44"/>
    <mergeCell ref="BB30:BH30"/>
    <mergeCell ref="AD9:AR9"/>
    <mergeCell ref="AD10:AE10"/>
    <mergeCell ref="AD11:AP11"/>
    <mergeCell ref="AS10:AT10"/>
    <mergeCell ref="AL10:AR10"/>
    <mergeCell ref="AU10:AZ10"/>
    <mergeCell ref="AS11:BE11"/>
    <mergeCell ref="CG58:CH58"/>
    <mergeCell ref="CI58:CO58"/>
    <mergeCell ref="CG56:CH56"/>
    <mergeCell ref="CI56:CO56"/>
    <mergeCell ref="CG57:CH57"/>
    <mergeCell ref="CI57:CO57"/>
    <mergeCell ref="BI30:BN30"/>
    <mergeCell ref="AN30:AT30"/>
    <mergeCell ref="BB29:BH29"/>
    <mergeCell ref="BI29:BN29"/>
    <mergeCell ref="BD28:BH28"/>
    <mergeCell ref="BF11:BG11"/>
    <mergeCell ref="BF12:BG12"/>
    <mergeCell ref="AQ11:AR11"/>
    <mergeCell ref="AS12:BE12"/>
    <mergeCell ref="BN21:BP21"/>
    <mergeCell ref="AJ19:AL19"/>
    <mergeCell ref="AN19:AR19"/>
    <mergeCell ref="BH19:BL19"/>
    <mergeCell ref="BN19:BP19"/>
    <mergeCell ref="AS19:AW19"/>
    <mergeCell ref="BC19:BG19"/>
    <mergeCell ref="AS21:AW21"/>
    <mergeCell ref="AY21:BA21"/>
    <mergeCell ref="BM16:BM17"/>
    <mergeCell ref="BF15:BG15"/>
    <mergeCell ref="BH15:BI15"/>
    <mergeCell ref="BF13:BG13"/>
    <mergeCell ref="BH13:BT13"/>
    <mergeCell ref="BN16:BV17"/>
    <mergeCell ref="BU15:BV15"/>
    <mergeCell ref="BN20:BP20"/>
    <mergeCell ref="BU12:BV12"/>
    <mergeCell ref="BU13:BV13"/>
    <mergeCell ref="BU14:BV14"/>
    <mergeCell ref="AG29:AL29"/>
    <mergeCell ref="AQ15:AR15"/>
    <mergeCell ref="AD14:AP14"/>
    <mergeCell ref="BC18:BG18"/>
    <mergeCell ref="BR20:BV20"/>
    <mergeCell ref="BR19:BV19"/>
    <mergeCell ref="BC20:BG20"/>
    <mergeCell ref="Z30:AF30"/>
    <mergeCell ref="AG30:AL30"/>
    <mergeCell ref="AY16:BG17"/>
    <mergeCell ref="BC21:BG21"/>
    <mergeCell ref="AJ18:AL18"/>
    <mergeCell ref="AJ20:AL20"/>
    <mergeCell ref="AN20:AR20"/>
    <mergeCell ref="AN18:AR18"/>
    <mergeCell ref="AS18:AW18"/>
    <mergeCell ref="AD19:AH19"/>
    <mergeCell ref="B13:G13"/>
    <mergeCell ref="AB11:AC11"/>
    <mergeCell ref="O11:AA11"/>
    <mergeCell ref="Z31:AF31"/>
    <mergeCell ref="AD13:AP13"/>
    <mergeCell ref="AB13:AC13"/>
    <mergeCell ref="AD21:AH21"/>
    <mergeCell ref="AJ21:AL21"/>
    <mergeCell ref="AN21:AR21"/>
    <mergeCell ref="AD24:AE24"/>
    <mergeCell ref="H13:N13"/>
    <mergeCell ref="AB15:AC15"/>
    <mergeCell ref="O15:P15"/>
    <mergeCell ref="Q15:AA15"/>
    <mergeCell ref="O13:AA13"/>
    <mergeCell ref="AB14:AC14"/>
    <mergeCell ref="O14:AA14"/>
    <mergeCell ref="BH12:BT12"/>
    <mergeCell ref="AD15:AE15"/>
    <mergeCell ref="AF15:AP15"/>
    <mergeCell ref="AD12:AP12"/>
    <mergeCell ref="AQ12:AR12"/>
    <mergeCell ref="AQ14:AR14"/>
    <mergeCell ref="BH14:BT14"/>
    <mergeCell ref="AU15:BE15"/>
    <mergeCell ref="AQ13:AR13"/>
    <mergeCell ref="BH11:BT11"/>
    <mergeCell ref="H11:N11"/>
    <mergeCell ref="U19:W19"/>
    <mergeCell ref="Y19:AC19"/>
    <mergeCell ref="BF14:BG14"/>
    <mergeCell ref="AS13:BE13"/>
    <mergeCell ref="AS14:BE14"/>
    <mergeCell ref="AS15:AT15"/>
    <mergeCell ref="BR18:BV18"/>
    <mergeCell ref="AY18:BA18"/>
    <mergeCell ref="B18:D22"/>
    <mergeCell ref="E22:I22"/>
    <mergeCell ref="E19:I19"/>
    <mergeCell ref="B16:N16"/>
    <mergeCell ref="B17:I17"/>
    <mergeCell ref="J17:N17"/>
    <mergeCell ref="J19:N19"/>
    <mergeCell ref="E20:I20"/>
    <mergeCell ref="J20:N20"/>
    <mergeCell ref="E21:I21"/>
    <mergeCell ref="B23:D23"/>
    <mergeCell ref="B15:N15"/>
    <mergeCell ref="AD20:AH20"/>
    <mergeCell ref="Y22:AC22"/>
    <mergeCell ref="Y23:AC23"/>
    <mergeCell ref="E18:I18"/>
    <mergeCell ref="AD22:AH22"/>
    <mergeCell ref="AD23:AH23"/>
    <mergeCell ref="Y18:AC18"/>
    <mergeCell ref="AD18:AH18"/>
    <mergeCell ref="Y21:AC21"/>
    <mergeCell ref="AB28:AF28"/>
    <mergeCell ref="AF24:AP24"/>
    <mergeCell ref="AJ22:AL22"/>
    <mergeCell ref="AJ23:AL23"/>
    <mergeCell ref="AB24:AC24"/>
    <mergeCell ref="AN22:AR22"/>
    <mergeCell ref="AN23:AR23"/>
    <mergeCell ref="AP28:AT28"/>
    <mergeCell ref="AQ24:AR24"/>
    <mergeCell ref="E40:I40"/>
    <mergeCell ref="O24:P24"/>
    <mergeCell ref="S29:X29"/>
    <mergeCell ref="L30:R30"/>
    <mergeCell ref="N28:R28"/>
    <mergeCell ref="S30:X30"/>
    <mergeCell ref="B24:N24"/>
    <mergeCell ref="Q24:AA24"/>
    <mergeCell ref="Z29:AF29"/>
    <mergeCell ref="Y40:AB40"/>
    <mergeCell ref="J21:N21"/>
    <mergeCell ref="Y41:AB41"/>
    <mergeCell ref="D31:K31"/>
    <mergeCell ref="L31:R31"/>
    <mergeCell ref="C27:BV27"/>
    <mergeCell ref="D29:K29"/>
    <mergeCell ref="L29:R29"/>
    <mergeCell ref="D30:K30"/>
    <mergeCell ref="C41:D41"/>
    <mergeCell ref="E41:I41"/>
    <mergeCell ref="J41:K41"/>
    <mergeCell ref="R41:X41"/>
    <mergeCell ref="R40:X40"/>
    <mergeCell ref="O21:S21"/>
    <mergeCell ref="U21:W21"/>
    <mergeCell ref="O22:S22"/>
    <mergeCell ref="O23:S23"/>
    <mergeCell ref="U22:W22"/>
    <mergeCell ref="U23:W23"/>
    <mergeCell ref="S31:X31"/>
    <mergeCell ref="O20:S20"/>
    <mergeCell ref="Y20:AC20"/>
    <mergeCell ref="O19:S19"/>
    <mergeCell ref="U20:W20"/>
    <mergeCell ref="BH18:BL18"/>
    <mergeCell ref="B14:G14"/>
    <mergeCell ref="H14:N14"/>
    <mergeCell ref="AS16:AW17"/>
    <mergeCell ref="AX16:AX17"/>
    <mergeCell ref="O16:S17"/>
    <mergeCell ref="T16:T17"/>
    <mergeCell ref="U16:AC17"/>
    <mergeCell ref="AD16:AH17"/>
    <mergeCell ref="AI16:AI17"/>
    <mergeCell ref="U18:W18"/>
    <mergeCell ref="O18:S18"/>
    <mergeCell ref="J18:N18"/>
    <mergeCell ref="AJ16:AR17"/>
    <mergeCell ref="BH42:BN42"/>
    <mergeCell ref="BH43:BN43"/>
    <mergeCell ref="BH40:BN40"/>
    <mergeCell ref="AZ40:BA40"/>
    <mergeCell ref="AZ41:BA41"/>
    <mergeCell ref="AZ42:BA42"/>
    <mergeCell ref="AZ43:BA43"/>
    <mergeCell ref="BH41:BN41"/>
    <mergeCell ref="B6:L6"/>
    <mergeCell ref="B8:N8"/>
    <mergeCell ref="Q10:V10"/>
    <mergeCell ref="B11:G11"/>
    <mergeCell ref="B12:G12"/>
    <mergeCell ref="B9:N9"/>
    <mergeCell ref="B10:G10"/>
    <mergeCell ref="H10:N10"/>
    <mergeCell ref="H12:N12"/>
    <mergeCell ref="X6:Y6"/>
    <mergeCell ref="O10:P10"/>
    <mergeCell ref="W10:AC10"/>
    <mergeCell ref="AB12:AC12"/>
    <mergeCell ref="O12:AA12"/>
    <mergeCell ref="O8:AC8"/>
    <mergeCell ref="AB6:AL6"/>
    <mergeCell ref="O9:AC9"/>
    <mergeCell ref="AF10:AK10"/>
    <mergeCell ref="M6:W6"/>
    <mergeCell ref="E23:I23"/>
    <mergeCell ref="J22:N22"/>
    <mergeCell ref="J23:N23"/>
    <mergeCell ref="AU30:AZ30"/>
    <mergeCell ref="AS22:AW22"/>
    <mergeCell ref="AS23:AW23"/>
    <mergeCell ref="AY22:BA22"/>
    <mergeCell ref="AY23:BA23"/>
    <mergeCell ref="AN29:AT29"/>
    <mergeCell ref="AU29:AZ29"/>
    <mergeCell ref="BC22:BG22"/>
    <mergeCell ref="BC23:BG23"/>
    <mergeCell ref="BF24:BG24"/>
    <mergeCell ref="AS24:AT24"/>
    <mergeCell ref="AU24:BE24"/>
    <mergeCell ref="BH22:BL22"/>
    <mergeCell ref="BH23:BL23"/>
    <mergeCell ref="BH24:BI24"/>
    <mergeCell ref="BN22:BP22"/>
    <mergeCell ref="BN23:BP23"/>
    <mergeCell ref="BR22:BV22"/>
    <mergeCell ref="BR23:BV23"/>
    <mergeCell ref="R42:X42"/>
    <mergeCell ref="R43:X43"/>
    <mergeCell ref="Y42:AB42"/>
    <mergeCell ref="Y43:AB43"/>
    <mergeCell ref="AU40:AV40"/>
    <mergeCell ref="AW40:AX40"/>
    <mergeCell ref="AU41:AV41"/>
    <mergeCell ref="AW41:AX41"/>
    <mergeCell ref="AU42:AV42"/>
    <mergeCell ref="AW42:AX42"/>
    <mergeCell ref="AU43:AV43"/>
    <mergeCell ref="AW43:AX43"/>
  </mergeCells>
  <printOptions horizontalCentered="1" verticalCentered="1"/>
  <pageMargins left="0.2362204724409449" right="0.2362204724409449" top="0.2396875" bottom="0.5118110236220472" header="0.31496062992125984" footer="0.31496062992125984"/>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CW58"/>
  <sheetViews>
    <sheetView showGridLines="0" view="pageBreakPreview" zoomScaleSheetLayoutView="100" zoomScalePageLayoutView="0" workbookViewId="0" topLeftCell="A1">
      <selection activeCell="AB13" sqref="AB13:AC13"/>
    </sheetView>
  </sheetViews>
  <sheetFormatPr defaultColWidth="9.00390625" defaultRowHeight="13.5"/>
  <cols>
    <col min="1" max="52" width="1.625" style="10" customWidth="1"/>
    <col min="53" max="53" width="2.75390625" style="10" customWidth="1"/>
    <col min="54" max="83" width="1.625" style="10" customWidth="1"/>
    <col min="84" max="84" width="4.625" style="10" customWidth="1"/>
    <col min="85" max="116" width="1.625" style="10" customWidth="1"/>
    <col min="117" max="144" width="4.625" style="10" customWidth="1"/>
    <col min="145" max="16384" width="9.00390625" style="10" customWidth="1"/>
  </cols>
  <sheetData>
    <row r="1" spans="1:99" ht="17.25" customHeight="1">
      <c r="A1" s="12"/>
      <c r="B1" s="71"/>
      <c r="C1" s="71"/>
      <c r="D1" s="71"/>
      <c r="E1" s="274"/>
      <c r="F1" s="274"/>
      <c r="G1" s="274"/>
      <c r="H1" s="274"/>
      <c r="I1" s="274"/>
      <c r="J1" s="274"/>
      <c r="K1" s="274"/>
      <c r="L1" s="274"/>
      <c r="M1" s="274"/>
      <c r="N1" s="274"/>
      <c r="O1" s="274"/>
      <c r="P1" s="274"/>
      <c r="Q1" s="274"/>
      <c r="R1" s="274"/>
      <c r="S1" s="274"/>
      <c r="T1" s="274"/>
      <c r="U1" s="274"/>
      <c r="V1" s="274"/>
      <c r="W1" s="274"/>
      <c r="X1" s="274"/>
      <c r="Y1" s="274"/>
      <c r="AA1" s="11" t="s">
        <v>35</v>
      </c>
      <c r="AB1" s="11"/>
      <c r="AC1" s="11"/>
      <c r="AD1" s="11"/>
      <c r="AE1" s="11"/>
      <c r="AF1" s="11"/>
      <c r="AG1" s="11"/>
      <c r="AH1" s="11"/>
      <c r="AI1" s="11"/>
      <c r="AJ1" s="11"/>
      <c r="AK1" s="11"/>
      <c r="AL1" s="11"/>
      <c r="AM1" s="11"/>
      <c r="AN1" s="11"/>
      <c r="AO1" s="11"/>
      <c r="AP1" s="11"/>
      <c r="AQ1" s="11"/>
      <c r="AR1" s="11"/>
      <c r="AS1" s="11"/>
      <c r="AT1" s="11"/>
      <c r="AU1" s="11"/>
      <c r="AV1" s="11"/>
      <c r="AW1" s="11"/>
      <c r="AX1" s="92"/>
      <c r="AY1" s="104"/>
      <c r="AZ1" s="101" t="s">
        <v>193</v>
      </c>
      <c r="BA1" s="101"/>
      <c r="BB1" s="101"/>
      <c r="BC1" s="101"/>
      <c r="BD1" s="101"/>
      <c r="BE1" s="101"/>
      <c r="BF1" s="101"/>
      <c r="BG1" s="101"/>
      <c r="BH1" s="101"/>
      <c r="BI1" s="101"/>
      <c r="BJ1" s="101"/>
      <c r="BK1" s="101"/>
      <c r="BL1" s="101"/>
      <c r="BM1" s="101"/>
      <c r="BN1" s="101"/>
      <c r="BO1" s="101"/>
      <c r="BP1" s="101"/>
      <c r="BQ1" s="101"/>
      <c r="BR1" s="101"/>
      <c r="BS1" s="101"/>
      <c r="BT1" s="101"/>
      <c r="BU1" s="108"/>
      <c r="BV1" s="94"/>
      <c r="BW1" s="94"/>
      <c r="BX1" s="11"/>
      <c r="BY1" s="11"/>
      <c r="BZ1" s="11"/>
      <c r="CA1" s="11"/>
      <c r="CB1" s="11"/>
      <c r="CC1" s="11"/>
      <c r="CD1" s="11"/>
      <c r="CE1" s="11"/>
      <c r="CF1" s="11"/>
      <c r="CG1" s="11"/>
      <c r="CH1" s="11"/>
      <c r="CI1" s="11"/>
      <c r="CJ1" s="11"/>
      <c r="CK1" s="11"/>
      <c r="CL1" s="11"/>
      <c r="CM1" s="11"/>
      <c r="CN1" s="11"/>
      <c r="CO1" s="11"/>
      <c r="CP1" s="11"/>
      <c r="CQ1" s="11"/>
      <c r="CR1" s="11"/>
      <c r="CS1" s="11"/>
      <c r="CT1" s="11"/>
      <c r="CU1" s="11"/>
    </row>
    <row r="2" spans="1:99" ht="17.25" customHeight="1">
      <c r="A2" s="12"/>
      <c r="B2" s="71"/>
      <c r="C2" s="71"/>
      <c r="D2" s="71"/>
      <c r="E2" s="87"/>
      <c r="F2" s="87"/>
      <c r="G2" s="87"/>
      <c r="H2" s="87"/>
      <c r="I2" s="87"/>
      <c r="J2" s="87"/>
      <c r="K2" s="87"/>
      <c r="L2" s="87"/>
      <c r="M2" s="87"/>
      <c r="N2" s="87"/>
      <c r="O2" s="87"/>
      <c r="P2" s="87"/>
      <c r="Q2" s="87"/>
      <c r="R2" s="87"/>
      <c r="S2" s="87"/>
      <c r="T2" s="87"/>
      <c r="U2" s="87"/>
      <c r="V2" s="87"/>
      <c r="W2" s="87"/>
      <c r="X2" s="87"/>
      <c r="Y2" s="87"/>
      <c r="AA2" s="11"/>
      <c r="AB2" s="11"/>
      <c r="AC2" s="11"/>
      <c r="AD2" s="11"/>
      <c r="AE2" s="11"/>
      <c r="AF2" s="11"/>
      <c r="AG2" s="11"/>
      <c r="AH2" s="11"/>
      <c r="AI2" s="11"/>
      <c r="AJ2" s="11"/>
      <c r="AK2" s="11"/>
      <c r="AL2" s="11"/>
      <c r="AM2" s="11"/>
      <c r="AN2" s="11"/>
      <c r="AO2" s="11"/>
      <c r="AP2" s="11"/>
      <c r="AQ2" s="11"/>
      <c r="AR2" s="11"/>
      <c r="AS2" s="11"/>
      <c r="AT2" s="11"/>
      <c r="AU2" s="11"/>
      <c r="AV2" s="11"/>
      <c r="AW2" s="11"/>
      <c r="AX2" s="88"/>
      <c r="AY2" s="105"/>
      <c r="AZ2" s="97" t="s">
        <v>196</v>
      </c>
      <c r="BA2" s="97"/>
      <c r="BB2" s="97"/>
      <c r="BC2" s="97"/>
      <c r="BD2" s="97"/>
      <c r="BE2" s="97"/>
      <c r="BF2" s="97"/>
      <c r="BG2" s="97"/>
      <c r="BH2" s="97"/>
      <c r="BI2" s="97"/>
      <c r="BJ2" s="97"/>
      <c r="BK2" s="97"/>
      <c r="BL2" s="97"/>
      <c r="BM2" s="97"/>
      <c r="BN2" s="97"/>
      <c r="BO2" s="97"/>
      <c r="BP2" s="97"/>
      <c r="BQ2" s="97"/>
      <c r="BR2" s="97"/>
      <c r="BS2" s="97"/>
      <c r="BT2" s="97"/>
      <c r="BU2" s="109"/>
      <c r="BV2" s="94"/>
      <c r="BW2" s="94"/>
      <c r="BX2" s="11"/>
      <c r="BY2" s="11"/>
      <c r="BZ2" s="11"/>
      <c r="CA2" s="11"/>
      <c r="CB2" s="11"/>
      <c r="CC2" s="11"/>
      <c r="CD2" s="11"/>
      <c r="CE2" s="11"/>
      <c r="CF2" s="11"/>
      <c r="CG2" s="11"/>
      <c r="CH2" s="11"/>
      <c r="CI2" s="11"/>
      <c r="CJ2" s="11"/>
      <c r="CK2" s="11"/>
      <c r="CL2" s="11"/>
      <c r="CM2" s="11"/>
      <c r="CN2" s="11"/>
      <c r="CO2" s="11"/>
      <c r="CP2" s="11"/>
      <c r="CQ2" s="11"/>
      <c r="CR2" s="11"/>
      <c r="CS2" s="11"/>
      <c r="CT2" s="11"/>
      <c r="CU2" s="11"/>
    </row>
    <row r="3" spans="2:99" ht="17.25" customHeight="1">
      <c r="B3" s="72" t="s">
        <v>147</v>
      </c>
      <c r="C3" s="72"/>
      <c r="D3" s="72"/>
      <c r="E3" s="273" t="s">
        <v>143</v>
      </c>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91"/>
      <c r="AW3" s="91"/>
      <c r="AX3" s="91"/>
      <c r="AY3" s="106"/>
      <c r="AZ3" s="97" t="s">
        <v>197</v>
      </c>
      <c r="BA3" s="98"/>
      <c r="BB3" s="98"/>
      <c r="BC3" s="97"/>
      <c r="BD3" s="97"/>
      <c r="BE3" s="97"/>
      <c r="BF3" s="97"/>
      <c r="BG3" s="97"/>
      <c r="BH3" s="97"/>
      <c r="BI3" s="97"/>
      <c r="BJ3" s="97"/>
      <c r="BK3" s="97"/>
      <c r="BL3" s="97"/>
      <c r="BM3" s="97"/>
      <c r="BN3" s="97"/>
      <c r="BO3" s="97"/>
      <c r="BP3" s="97"/>
      <c r="BQ3" s="97"/>
      <c r="BR3" s="97"/>
      <c r="BS3" s="97"/>
      <c r="BT3" s="97"/>
      <c r="BU3" s="109"/>
      <c r="BV3" s="94"/>
      <c r="BW3" s="94"/>
      <c r="BX3" s="11"/>
      <c r="BY3" s="11"/>
      <c r="BZ3" s="11"/>
      <c r="CA3" s="11"/>
      <c r="CB3" s="11"/>
      <c r="CC3" s="11"/>
      <c r="CD3" s="11"/>
      <c r="CE3" s="11"/>
      <c r="CF3" s="11"/>
      <c r="CG3" s="11"/>
      <c r="CH3" s="11"/>
      <c r="CI3" s="11"/>
      <c r="CJ3" s="11"/>
      <c r="CK3" s="11"/>
      <c r="CL3" s="11"/>
      <c r="CM3" s="11"/>
      <c r="CN3" s="11"/>
      <c r="CO3" s="11"/>
      <c r="CP3" s="11"/>
      <c r="CQ3" s="11"/>
      <c r="CR3" s="11"/>
      <c r="CS3" s="11"/>
      <c r="CT3" s="11"/>
      <c r="CU3" s="11"/>
    </row>
    <row r="4" spans="2:99" ht="18" customHeight="1">
      <c r="B4" s="272" t="s">
        <v>148</v>
      </c>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93"/>
      <c r="AW4" s="93"/>
      <c r="AX4" s="93"/>
      <c r="AY4" s="107"/>
      <c r="AZ4" s="102" t="s">
        <v>194</v>
      </c>
      <c r="BA4" s="103"/>
      <c r="BB4" s="99"/>
      <c r="BC4" s="99"/>
      <c r="BD4" s="99"/>
      <c r="BE4" s="99"/>
      <c r="BF4" s="99"/>
      <c r="BG4" s="99"/>
      <c r="BH4" s="99"/>
      <c r="BI4" s="99"/>
      <c r="BJ4" s="99"/>
      <c r="BK4" s="99"/>
      <c r="BL4" s="99"/>
      <c r="BM4" s="99"/>
      <c r="BN4" s="99"/>
      <c r="BO4" s="99"/>
      <c r="BP4" s="99"/>
      <c r="BQ4" s="99"/>
      <c r="BR4" s="99"/>
      <c r="BS4" s="99"/>
      <c r="BT4" s="99"/>
      <c r="BU4" s="100"/>
      <c r="BV4" s="94"/>
      <c r="BW4" s="94"/>
      <c r="BX4" s="11"/>
      <c r="BY4" s="11"/>
      <c r="BZ4" s="11"/>
      <c r="CA4" s="11"/>
      <c r="CB4" s="11"/>
      <c r="CC4" s="11"/>
      <c r="CD4" s="11"/>
      <c r="CE4" s="11"/>
      <c r="CF4" s="11"/>
      <c r="CG4" s="11"/>
      <c r="CH4" s="11"/>
      <c r="CI4" s="11"/>
      <c r="CJ4" s="11"/>
      <c r="CK4" s="11"/>
      <c r="CL4" s="11"/>
      <c r="CM4" s="11"/>
      <c r="CN4" s="11"/>
      <c r="CO4" s="11"/>
      <c r="CP4" s="11"/>
      <c r="CQ4" s="11"/>
      <c r="CR4" s="11"/>
      <c r="CS4" s="11"/>
      <c r="CT4" s="11"/>
      <c r="CU4" s="11"/>
    </row>
    <row r="5" spans="1:93" ht="19.5" customHeight="1" thickBot="1">
      <c r="A5" s="12"/>
      <c r="B5" s="271" t="s">
        <v>149</v>
      </c>
      <c r="C5" s="271"/>
      <c r="D5" s="271"/>
      <c r="E5" s="271"/>
      <c r="F5" s="271"/>
      <c r="G5" s="271"/>
      <c r="H5" s="271"/>
      <c r="I5" s="271"/>
      <c r="J5" s="271"/>
      <c r="K5" s="271"/>
      <c r="L5" s="271"/>
      <c r="M5" s="271"/>
      <c r="N5" s="271"/>
      <c r="O5" s="271"/>
      <c r="P5" s="271"/>
      <c r="Q5" s="271"/>
      <c r="R5" s="271"/>
      <c r="S5" s="271"/>
      <c r="T5" s="271"/>
      <c r="U5" s="271"/>
      <c r="V5" s="271"/>
      <c r="W5" s="271"/>
      <c r="X5" s="271"/>
      <c r="Y5" s="15"/>
      <c r="Z5" s="15"/>
      <c r="AA5" s="15"/>
      <c r="AB5" s="15"/>
      <c r="AC5" s="15"/>
      <c r="AD5" s="15"/>
      <c r="AE5" s="13"/>
      <c r="AF5" s="13"/>
      <c r="AG5" s="13"/>
      <c r="AH5" s="14"/>
      <c r="AI5" s="14"/>
      <c r="AJ5" s="14"/>
      <c r="AK5" s="14"/>
      <c r="AL5" s="14"/>
      <c r="AM5" s="14"/>
      <c r="AN5" s="14"/>
      <c r="AO5" s="14"/>
      <c r="AP5" s="14"/>
      <c r="AQ5" s="14"/>
      <c r="AR5" s="14"/>
      <c r="AS5" s="15"/>
      <c r="AT5" s="13"/>
      <c r="AU5" s="13"/>
      <c r="AV5" s="13"/>
      <c r="AW5" s="14"/>
      <c r="AX5" s="14"/>
      <c r="AY5" s="14"/>
      <c r="AZ5" s="95"/>
      <c r="BA5" s="95"/>
      <c r="BB5" s="95"/>
      <c r="BC5" s="95"/>
      <c r="BD5" s="95"/>
      <c r="BE5" s="95"/>
      <c r="BF5" s="95"/>
      <c r="BG5" s="95"/>
      <c r="BH5" s="16"/>
      <c r="BI5" s="16"/>
      <c r="BJ5" s="16"/>
      <c r="BK5" s="16"/>
      <c r="BL5" s="16"/>
      <c r="BM5" s="16"/>
      <c r="BN5" s="16"/>
      <c r="BO5" s="16"/>
      <c r="BP5" s="16"/>
      <c r="BQ5" s="16"/>
      <c r="BR5" s="16"/>
      <c r="BS5" s="16"/>
      <c r="BT5" s="16"/>
      <c r="BU5" s="95"/>
      <c r="BV5" s="95"/>
      <c r="BW5" s="96"/>
      <c r="CD5" s="18"/>
      <c r="CE5" s="18"/>
      <c r="CF5" s="18"/>
      <c r="CG5" s="18"/>
      <c r="CH5" s="18"/>
      <c r="CI5" s="18"/>
      <c r="CJ5" s="18"/>
      <c r="CK5" s="18"/>
      <c r="CL5" s="18"/>
      <c r="CM5" s="18"/>
      <c r="CN5" s="18"/>
      <c r="CO5" s="18"/>
    </row>
    <row r="6" spans="1:75" ht="24.75" customHeight="1" thickBot="1">
      <c r="A6" s="12"/>
      <c r="B6" s="167" t="s">
        <v>2</v>
      </c>
      <c r="C6" s="160"/>
      <c r="D6" s="160"/>
      <c r="E6" s="160"/>
      <c r="F6" s="160"/>
      <c r="G6" s="160"/>
      <c r="H6" s="160"/>
      <c r="I6" s="160"/>
      <c r="J6" s="160"/>
      <c r="K6" s="160"/>
      <c r="L6" s="160"/>
      <c r="M6" s="165">
        <v>590000</v>
      </c>
      <c r="N6" s="166"/>
      <c r="O6" s="166"/>
      <c r="P6" s="166"/>
      <c r="Q6" s="166"/>
      <c r="R6" s="166"/>
      <c r="S6" s="166"/>
      <c r="T6" s="166"/>
      <c r="U6" s="166"/>
      <c r="V6" s="166"/>
      <c r="W6" s="166"/>
      <c r="X6" s="147" t="s">
        <v>0</v>
      </c>
      <c r="Y6" s="148"/>
      <c r="Z6" s="19"/>
      <c r="AA6" s="20"/>
      <c r="AB6" s="159" t="s">
        <v>29</v>
      </c>
      <c r="AC6" s="160"/>
      <c r="AD6" s="160"/>
      <c r="AE6" s="160"/>
      <c r="AF6" s="160"/>
      <c r="AG6" s="160"/>
      <c r="AH6" s="160"/>
      <c r="AI6" s="160"/>
      <c r="AJ6" s="160"/>
      <c r="AK6" s="160"/>
      <c r="AL6" s="160"/>
      <c r="AM6" s="242" t="s">
        <v>36</v>
      </c>
      <c r="AN6" s="242"/>
      <c r="AO6" s="242"/>
      <c r="AP6" s="242"/>
      <c r="AQ6" s="242"/>
      <c r="AR6" s="242"/>
      <c r="AS6" s="243"/>
      <c r="AT6" s="244">
        <v>80</v>
      </c>
      <c r="AU6" s="244"/>
      <c r="AV6" s="244"/>
      <c r="AW6" s="245"/>
      <c r="AZ6" s="167" t="s">
        <v>85</v>
      </c>
      <c r="BA6" s="160"/>
      <c r="BB6" s="160"/>
      <c r="BC6" s="160"/>
      <c r="BD6" s="160"/>
      <c r="BE6" s="160"/>
      <c r="BF6" s="285">
        <v>0</v>
      </c>
      <c r="BG6" s="286"/>
      <c r="BH6" s="286"/>
      <c r="BI6" s="286"/>
      <c r="BJ6" s="286"/>
      <c r="BK6" s="286"/>
      <c r="BL6" s="286"/>
      <c r="BM6" s="286"/>
      <c r="BN6" s="286"/>
      <c r="BO6" s="286"/>
      <c r="BP6" s="286"/>
      <c r="BQ6" s="286"/>
      <c r="BR6" s="286"/>
      <c r="BS6" s="286"/>
      <c r="BT6" s="286"/>
      <c r="BU6" s="287"/>
      <c r="BV6" s="18"/>
      <c r="BW6" s="17"/>
    </row>
    <row r="7" spans="1:93" ht="21" customHeight="1" thickBot="1">
      <c r="A7" s="12"/>
      <c r="B7" s="12"/>
      <c r="C7" s="12"/>
      <c r="D7" s="21"/>
      <c r="E7" s="22"/>
      <c r="F7" s="22"/>
      <c r="G7" s="22"/>
      <c r="H7" s="22"/>
      <c r="I7" s="22"/>
      <c r="J7" s="22"/>
      <c r="K7" s="22"/>
      <c r="L7" s="12"/>
      <c r="M7" s="12"/>
      <c r="N7" s="22"/>
      <c r="O7" s="22"/>
      <c r="P7" s="22"/>
      <c r="Q7" s="22"/>
      <c r="R7" s="22"/>
      <c r="S7" s="22"/>
      <c r="T7" s="22"/>
      <c r="U7" s="22"/>
      <c r="V7" s="22"/>
      <c r="W7" s="22"/>
      <c r="X7" s="22"/>
      <c r="Y7" s="22"/>
      <c r="Z7" s="22"/>
      <c r="AA7" s="22"/>
      <c r="AB7" s="22"/>
      <c r="AC7" s="22"/>
      <c r="AD7" s="22"/>
      <c r="AE7" s="12"/>
      <c r="AF7" s="12"/>
      <c r="AG7" s="12"/>
      <c r="AH7" s="22"/>
      <c r="AI7" s="22"/>
      <c r="AJ7" s="22"/>
      <c r="AK7" s="22"/>
      <c r="AL7" s="22"/>
      <c r="AM7" s="22"/>
      <c r="AN7" s="22"/>
      <c r="AO7" s="22"/>
      <c r="AP7" s="22"/>
      <c r="AQ7" s="22"/>
      <c r="AR7" s="22"/>
      <c r="AS7" s="22"/>
      <c r="AT7" s="12"/>
      <c r="AU7" s="12"/>
      <c r="AV7" s="1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3"/>
      <c r="CD7" s="18"/>
      <c r="CE7" s="18"/>
      <c r="CF7" s="18"/>
      <c r="CG7" s="18"/>
      <c r="CH7" s="18"/>
      <c r="CI7" s="18"/>
      <c r="CJ7" s="18"/>
      <c r="CK7" s="18"/>
      <c r="CL7" s="18"/>
      <c r="CM7" s="18"/>
      <c r="CN7" s="18"/>
      <c r="CO7" s="18"/>
    </row>
    <row r="8" spans="1:93" ht="24.75" customHeight="1" thickBot="1">
      <c r="A8" s="12"/>
      <c r="B8" s="168" t="s">
        <v>37</v>
      </c>
      <c r="C8" s="147"/>
      <c r="D8" s="147"/>
      <c r="E8" s="147"/>
      <c r="F8" s="147"/>
      <c r="G8" s="147"/>
      <c r="H8" s="147"/>
      <c r="I8" s="147"/>
      <c r="J8" s="147"/>
      <c r="K8" s="147"/>
      <c r="L8" s="147"/>
      <c r="M8" s="147"/>
      <c r="N8" s="169"/>
      <c r="O8" s="157">
        <f>AT48</f>
        <v>0</v>
      </c>
      <c r="P8" s="158"/>
      <c r="Q8" s="158"/>
      <c r="R8" s="158"/>
      <c r="S8" s="158"/>
      <c r="T8" s="158"/>
      <c r="U8" s="158"/>
      <c r="V8" s="158"/>
      <c r="W8" s="158"/>
      <c r="X8" s="158"/>
      <c r="Y8" s="158"/>
      <c r="Z8" s="158"/>
      <c r="AA8" s="158"/>
      <c r="AB8" s="158"/>
      <c r="AC8" s="158"/>
      <c r="AD8" s="157">
        <f>AT50</f>
        <v>0</v>
      </c>
      <c r="AE8" s="158"/>
      <c r="AF8" s="158"/>
      <c r="AG8" s="158"/>
      <c r="AH8" s="158"/>
      <c r="AI8" s="158"/>
      <c r="AJ8" s="158"/>
      <c r="AK8" s="158"/>
      <c r="AL8" s="158"/>
      <c r="AM8" s="158"/>
      <c r="AN8" s="158"/>
      <c r="AO8" s="158"/>
      <c r="AP8" s="158"/>
      <c r="AQ8" s="158"/>
      <c r="AR8" s="158"/>
      <c r="AS8" s="157">
        <f>AT52</f>
        <v>5962</v>
      </c>
      <c r="AT8" s="158"/>
      <c r="AU8" s="158"/>
      <c r="AV8" s="158"/>
      <c r="AW8" s="158"/>
      <c r="AX8" s="158"/>
      <c r="AY8" s="158"/>
      <c r="AZ8" s="158"/>
      <c r="BA8" s="158"/>
      <c r="BB8" s="158"/>
      <c r="BC8" s="158"/>
      <c r="BD8" s="158"/>
      <c r="BE8" s="158"/>
      <c r="BF8" s="158"/>
      <c r="BG8" s="158"/>
      <c r="BH8" s="157">
        <f>AT54</f>
        <v>22862</v>
      </c>
      <c r="BI8" s="158"/>
      <c r="BJ8" s="158"/>
      <c r="BK8" s="158"/>
      <c r="BL8" s="158"/>
      <c r="BM8" s="158"/>
      <c r="BN8" s="158"/>
      <c r="BO8" s="158"/>
      <c r="BP8" s="158"/>
      <c r="BQ8" s="158"/>
      <c r="BR8" s="158"/>
      <c r="BS8" s="158"/>
      <c r="BT8" s="158"/>
      <c r="BU8" s="158"/>
      <c r="BV8" s="246"/>
      <c r="CD8" s="18"/>
      <c r="CE8" s="18"/>
      <c r="CF8" s="18"/>
      <c r="CG8" s="24"/>
      <c r="CH8" s="24"/>
      <c r="CI8" s="18"/>
      <c r="CJ8" s="18"/>
      <c r="CK8" s="18"/>
      <c r="CL8" s="18"/>
      <c r="CM8" s="18"/>
      <c r="CN8" s="18"/>
      <c r="CO8" s="18"/>
    </row>
    <row r="9" spans="2:74" ht="16.5" customHeight="1">
      <c r="B9" s="173" t="s">
        <v>3</v>
      </c>
      <c r="C9" s="174"/>
      <c r="D9" s="174"/>
      <c r="E9" s="174"/>
      <c r="F9" s="174"/>
      <c r="G9" s="174"/>
      <c r="H9" s="174"/>
      <c r="I9" s="174"/>
      <c r="J9" s="174"/>
      <c r="K9" s="174"/>
      <c r="L9" s="174"/>
      <c r="M9" s="174"/>
      <c r="N9" s="175"/>
      <c r="O9" s="161" t="s">
        <v>38</v>
      </c>
      <c r="P9" s="162"/>
      <c r="Q9" s="162"/>
      <c r="R9" s="162"/>
      <c r="S9" s="162"/>
      <c r="T9" s="162"/>
      <c r="U9" s="162"/>
      <c r="V9" s="162"/>
      <c r="W9" s="162"/>
      <c r="X9" s="162"/>
      <c r="Y9" s="162"/>
      <c r="Z9" s="162"/>
      <c r="AA9" s="162"/>
      <c r="AB9" s="162"/>
      <c r="AC9" s="163"/>
      <c r="AD9" s="161" t="s">
        <v>38</v>
      </c>
      <c r="AE9" s="162"/>
      <c r="AF9" s="162"/>
      <c r="AG9" s="162"/>
      <c r="AH9" s="162"/>
      <c r="AI9" s="162"/>
      <c r="AJ9" s="162"/>
      <c r="AK9" s="162"/>
      <c r="AL9" s="162"/>
      <c r="AM9" s="162"/>
      <c r="AN9" s="162"/>
      <c r="AO9" s="162"/>
      <c r="AP9" s="162"/>
      <c r="AQ9" s="162"/>
      <c r="AR9" s="163"/>
      <c r="AS9" s="161" t="s">
        <v>38</v>
      </c>
      <c r="AT9" s="162"/>
      <c r="AU9" s="162"/>
      <c r="AV9" s="162"/>
      <c r="AW9" s="162"/>
      <c r="AX9" s="162"/>
      <c r="AY9" s="162"/>
      <c r="AZ9" s="162"/>
      <c r="BA9" s="162"/>
      <c r="BB9" s="162"/>
      <c r="BC9" s="162"/>
      <c r="BD9" s="162"/>
      <c r="BE9" s="162"/>
      <c r="BF9" s="162"/>
      <c r="BG9" s="163"/>
      <c r="BH9" s="161" t="s">
        <v>38</v>
      </c>
      <c r="BI9" s="162"/>
      <c r="BJ9" s="162"/>
      <c r="BK9" s="162"/>
      <c r="BL9" s="162"/>
      <c r="BM9" s="162"/>
      <c r="BN9" s="162"/>
      <c r="BO9" s="162"/>
      <c r="BP9" s="162"/>
      <c r="BQ9" s="162"/>
      <c r="BR9" s="162"/>
      <c r="BS9" s="162"/>
      <c r="BT9" s="162"/>
      <c r="BU9" s="162"/>
      <c r="BV9" s="283"/>
    </row>
    <row r="10" spans="2:81" ht="19.5" customHeight="1">
      <c r="B10" s="176" t="s">
        <v>4</v>
      </c>
      <c r="C10" s="177"/>
      <c r="D10" s="177"/>
      <c r="E10" s="177"/>
      <c r="F10" s="177"/>
      <c r="G10" s="178"/>
      <c r="H10" s="179" t="s">
        <v>39</v>
      </c>
      <c r="I10" s="177"/>
      <c r="J10" s="177"/>
      <c r="K10" s="177"/>
      <c r="L10" s="177"/>
      <c r="M10" s="177"/>
      <c r="N10" s="178"/>
      <c r="O10" s="149" t="s">
        <v>150</v>
      </c>
      <c r="P10" s="150"/>
      <c r="Q10" s="164">
        <v>20</v>
      </c>
      <c r="R10" s="164"/>
      <c r="S10" s="164"/>
      <c r="T10" s="164"/>
      <c r="U10" s="164"/>
      <c r="V10" s="164"/>
      <c r="W10" s="151" t="s">
        <v>41</v>
      </c>
      <c r="X10" s="151"/>
      <c r="Y10" s="151"/>
      <c r="Z10" s="151"/>
      <c r="AA10" s="151"/>
      <c r="AB10" s="151"/>
      <c r="AC10" s="152"/>
      <c r="AD10" s="149" t="s">
        <v>151</v>
      </c>
      <c r="AE10" s="150"/>
      <c r="AF10" s="164">
        <v>21</v>
      </c>
      <c r="AG10" s="164"/>
      <c r="AH10" s="164"/>
      <c r="AI10" s="164"/>
      <c r="AJ10" s="164"/>
      <c r="AK10" s="164"/>
      <c r="AL10" s="151" t="s">
        <v>41</v>
      </c>
      <c r="AM10" s="151"/>
      <c r="AN10" s="151"/>
      <c r="AO10" s="151"/>
      <c r="AP10" s="151"/>
      <c r="AQ10" s="151"/>
      <c r="AR10" s="152"/>
      <c r="AS10" s="149" t="s">
        <v>152</v>
      </c>
      <c r="AT10" s="150"/>
      <c r="AU10" s="164">
        <v>22</v>
      </c>
      <c r="AV10" s="164"/>
      <c r="AW10" s="164"/>
      <c r="AX10" s="164"/>
      <c r="AY10" s="164"/>
      <c r="AZ10" s="164"/>
      <c r="BA10" s="151" t="s">
        <v>41</v>
      </c>
      <c r="BB10" s="151"/>
      <c r="BC10" s="151"/>
      <c r="BD10" s="151"/>
      <c r="BE10" s="151"/>
      <c r="BF10" s="151"/>
      <c r="BG10" s="152"/>
      <c r="BH10" s="149" t="s">
        <v>153</v>
      </c>
      <c r="BI10" s="150"/>
      <c r="BJ10" s="164">
        <v>23</v>
      </c>
      <c r="BK10" s="164"/>
      <c r="BL10" s="164"/>
      <c r="BM10" s="164"/>
      <c r="BN10" s="164"/>
      <c r="BO10" s="164"/>
      <c r="BP10" s="151" t="s">
        <v>41</v>
      </c>
      <c r="BQ10" s="151"/>
      <c r="BR10" s="151"/>
      <c r="BS10" s="151"/>
      <c r="BT10" s="151"/>
      <c r="BU10" s="151"/>
      <c r="BV10" s="248"/>
      <c r="CC10" s="23"/>
    </row>
    <row r="11" spans="2:74" ht="19.5" customHeight="1">
      <c r="B11" s="170" t="s">
        <v>31</v>
      </c>
      <c r="C11" s="171"/>
      <c r="D11" s="171"/>
      <c r="E11" s="171"/>
      <c r="F11" s="171"/>
      <c r="G11" s="172"/>
      <c r="H11" s="139">
        <v>415700</v>
      </c>
      <c r="I11" s="140"/>
      <c r="J11" s="140"/>
      <c r="K11" s="140"/>
      <c r="L11" s="140"/>
      <c r="M11" s="140"/>
      <c r="N11" s="141"/>
      <c r="O11" s="155">
        <f>IF($H11="","",(ROUNDDOWN($H11*$AT6/100,0)))</f>
        <v>332560</v>
      </c>
      <c r="P11" s="156"/>
      <c r="Q11" s="156"/>
      <c r="R11" s="156"/>
      <c r="S11" s="156"/>
      <c r="T11" s="156"/>
      <c r="U11" s="156"/>
      <c r="V11" s="156"/>
      <c r="W11" s="156"/>
      <c r="X11" s="156"/>
      <c r="Y11" s="156"/>
      <c r="Z11" s="156"/>
      <c r="AA11" s="156"/>
      <c r="AB11" s="229" t="s">
        <v>0</v>
      </c>
      <c r="AC11" s="230"/>
      <c r="AD11" s="155">
        <f>IF($H11="","",(ROUNDDOWN($H11*$AT6/100,0)))</f>
        <v>332560</v>
      </c>
      <c r="AE11" s="156"/>
      <c r="AF11" s="156"/>
      <c r="AG11" s="156"/>
      <c r="AH11" s="156"/>
      <c r="AI11" s="156"/>
      <c r="AJ11" s="156"/>
      <c r="AK11" s="156"/>
      <c r="AL11" s="156"/>
      <c r="AM11" s="156"/>
      <c r="AN11" s="156"/>
      <c r="AO11" s="156"/>
      <c r="AP11" s="156"/>
      <c r="AQ11" s="229" t="s">
        <v>0</v>
      </c>
      <c r="AR11" s="230"/>
      <c r="AS11" s="155">
        <f>IF($H11="","",(ROUNDDOWN($H11*$AT6/100,0)))</f>
        <v>332560</v>
      </c>
      <c r="AT11" s="156"/>
      <c r="AU11" s="156"/>
      <c r="AV11" s="156"/>
      <c r="AW11" s="156"/>
      <c r="AX11" s="156"/>
      <c r="AY11" s="156"/>
      <c r="AZ11" s="156"/>
      <c r="BA11" s="156"/>
      <c r="BB11" s="156"/>
      <c r="BC11" s="156"/>
      <c r="BD11" s="156"/>
      <c r="BE11" s="156"/>
      <c r="BF11" s="229" t="s">
        <v>0</v>
      </c>
      <c r="BG11" s="230"/>
      <c r="BH11" s="155">
        <f>IF($H11="","",(ROUNDDOWN($H11*$AT6/100,0)))</f>
        <v>332560</v>
      </c>
      <c r="BI11" s="156"/>
      <c r="BJ11" s="156"/>
      <c r="BK11" s="156"/>
      <c r="BL11" s="156"/>
      <c r="BM11" s="156"/>
      <c r="BN11" s="156"/>
      <c r="BO11" s="156"/>
      <c r="BP11" s="156"/>
      <c r="BQ11" s="156"/>
      <c r="BR11" s="156"/>
      <c r="BS11" s="156"/>
      <c r="BT11" s="156"/>
      <c r="BU11" s="229" t="s">
        <v>0</v>
      </c>
      <c r="BV11" s="249"/>
    </row>
    <row r="12" spans="2:74" ht="19.5" customHeight="1">
      <c r="B12" s="170" t="s">
        <v>32</v>
      </c>
      <c r="C12" s="171"/>
      <c r="D12" s="171"/>
      <c r="E12" s="171"/>
      <c r="F12" s="171"/>
      <c r="G12" s="172"/>
      <c r="H12" s="139">
        <v>41570</v>
      </c>
      <c r="I12" s="140"/>
      <c r="J12" s="140"/>
      <c r="K12" s="140"/>
      <c r="L12" s="140"/>
      <c r="M12" s="140"/>
      <c r="N12" s="141"/>
      <c r="O12" s="155">
        <f>IF($H12="","",(ROUNDDOWN($H12*$AT6/100,0)))</f>
        <v>33256</v>
      </c>
      <c r="P12" s="156"/>
      <c r="Q12" s="156"/>
      <c r="R12" s="156"/>
      <c r="S12" s="156"/>
      <c r="T12" s="156"/>
      <c r="U12" s="156"/>
      <c r="V12" s="156"/>
      <c r="W12" s="156"/>
      <c r="X12" s="156"/>
      <c r="Y12" s="156"/>
      <c r="Z12" s="156"/>
      <c r="AA12" s="156"/>
      <c r="AB12" s="153" t="s">
        <v>0</v>
      </c>
      <c r="AC12" s="154"/>
      <c r="AD12" s="155">
        <f>IF($H12="","",(ROUNDDOWN($H12*$AT6/100,0)))</f>
        <v>33256</v>
      </c>
      <c r="AE12" s="156"/>
      <c r="AF12" s="156"/>
      <c r="AG12" s="156"/>
      <c r="AH12" s="156"/>
      <c r="AI12" s="156"/>
      <c r="AJ12" s="156"/>
      <c r="AK12" s="156"/>
      <c r="AL12" s="156"/>
      <c r="AM12" s="156"/>
      <c r="AN12" s="156"/>
      <c r="AO12" s="156"/>
      <c r="AP12" s="156"/>
      <c r="AQ12" s="153" t="s">
        <v>0</v>
      </c>
      <c r="AR12" s="154"/>
      <c r="AS12" s="155">
        <f>IF($H12="","",(ROUNDDOWN($H12*$AT$6/100,0)))</f>
        <v>33256</v>
      </c>
      <c r="AT12" s="156"/>
      <c r="AU12" s="156"/>
      <c r="AV12" s="156"/>
      <c r="AW12" s="156"/>
      <c r="AX12" s="156"/>
      <c r="AY12" s="156"/>
      <c r="AZ12" s="156"/>
      <c r="BA12" s="156"/>
      <c r="BB12" s="156"/>
      <c r="BC12" s="156"/>
      <c r="BD12" s="156"/>
      <c r="BE12" s="156"/>
      <c r="BF12" s="153" t="s">
        <v>0</v>
      </c>
      <c r="BG12" s="154"/>
      <c r="BH12" s="155">
        <f>IF($H12="","",(ROUNDDOWN($H12*$AT$6/100,0)))</f>
        <v>33256</v>
      </c>
      <c r="BI12" s="156"/>
      <c r="BJ12" s="156"/>
      <c r="BK12" s="156"/>
      <c r="BL12" s="156"/>
      <c r="BM12" s="156"/>
      <c r="BN12" s="156"/>
      <c r="BO12" s="156"/>
      <c r="BP12" s="156"/>
      <c r="BQ12" s="156"/>
      <c r="BR12" s="156"/>
      <c r="BS12" s="156"/>
      <c r="BT12" s="156"/>
      <c r="BU12" s="153" t="s">
        <v>0</v>
      </c>
      <c r="BV12" s="233"/>
    </row>
    <row r="13" spans="2:74" ht="19.5" customHeight="1">
      <c r="B13" s="170" t="s">
        <v>33</v>
      </c>
      <c r="C13" s="171"/>
      <c r="D13" s="171"/>
      <c r="E13" s="171"/>
      <c r="F13" s="171"/>
      <c r="G13" s="172"/>
      <c r="H13" s="139">
        <v>0</v>
      </c>
      <c r="I13" s="140"/>
      <c r="J13" s="140"/>
      <c r="K13" s="140"/>
      <c r="L13" s="140"/>
      <c r="M13" s="140"/>
      <c r="N13" s="141"/>
      <c r="O13" s="155">
        <f>IF($H13="","",(ROUNDDOWN($H13*$AT6/100,0)))</f>
        <v>0</v>
      </c>
      <c r="P13" s="156"/>
      <c r="Q13" s="156"/>
      <c r="R13" s="156"/>
      <c r="S13" s="156"/>
      <c r="T13" s="156"/>
      <c r="U13" s="156"/>
      <c r="V13" s="156"/>
      <c r="W13" s="156"/>
      <c r="X13" s="156"/>
      <c r="Y13" s="156"/>
      <c r="Z13" s="156"/>
      <c r="AA13" s="156"/>
      <c r="AB13" s="153" t="s">
        <v>0</v>
      </c>
      <c r="AC13" s="154"/>
      <c r="AD13" s="155">
        <f>IF($H13="","",(ROUNDDOWN($H13*$AT$6/100,0)))</f>
        <v>0</v>
      </c>
      <c r="AE13" s="156"/>
      <c r="AF13" s="156"/>
      <c r="AG13" s="156"/>
      <c r="AH13" s="156"/>
      <c r="AI13" s="156"/>
      <c r="AJ13" s="156"/>
      <c r="AK13" s="156"/>
      <c r="AL13" s="156"/>
      <c r="AM13" s="156"/>
      <c r="AN13" s="156"/>
      <c r="AO13" s="156"/>
      <c r="AP13" s="156"/>
      <c r="AQ13" s="153" t="s">
        <v>0</v>
      </c>
      <c r="AR13" s="154"/>
      <c r="AS13" s="155">
        <f>IF($H13="","",(ROUNDDOWN($H13*$AT$6/100,0)))</f>
        <v>0</v>
      </c>
      <c r="AT13" s="156"/>
      <c r="AU13" s="156"/>
      <c r="AV13" s="156"/>
      <c r="AW13" s="156"/>
      <c r="AX13" s="156"/>
      <c r="AY13" s="156"/>
      <c r="AZ13" s="156"/>
      <c r="BA13" s="156"/>
      <c r="BB13" s="156"/>
      <c r="BC13" s="156"/>
      <c r="BD13" s="156"/>
      <c r="BE13" s="156"/>
      <c r="BF13" s="153" t="s">
        <v>0</v>
      </c>
      <c r="BG13" s="154"/>
      <c r="BH13" s="155">
        <f>IF($H13="","",(ROUNDDOWN($H13*$AT$6/100,0)))</f>
        <v>0</v>
      </c>
      <c r="BI13" s="156"/>
      <c r="BJ13" s="156"/>
      <c r="BK13" s="156"/>
      <c r="BL13" s="156"/>
      <c r="BM13" s="156"/>
      <c r="BN13" s="156"/>
      <c r="BO13" s="156"/>
      <c r="BP13" s="156"/>
      <c r="BQ13" s="156"/>
      <c r="BR13" s="156"/>
      <c r="BS13" s="156"/>
      <c r="BT13" s="156"/>
      <c r="BU13" s="153" t="s">
        <v>0</v>
      </c>
      <c r="BV13" s="233"/>
    </row>
    <row r="14" spans="2:74" ht="19.5" customHeight="1">
      <c r="B14" s="190"/>
      <c r="C14" s="191"/>
      <c r="D14" s="191"/>
      <c r="E14" s="191"/>
      <c r="F14" s="191"/>
      <c r="G14" s="192"/>
      <c r="H14" s="139"/>
      <c r="I14" s="140"/>
      <c r="J14" s="140"/>
      <c r="K14" s="140"/>
      <c r="L14" s="140"/>
      <c r="M14" s="140"/>
      <c r="N14" s="141"/>
      <c r="O14" s="155">
        <f>IF($H14="","",(ROUNDDOWN($H14*$AT$6/100,0)))</f>
      </c>
      <c r="P14" s="156"/>
      <c r="Q14" s="156"/>
      <c r="R14" s="156"/>
      <c r="S14" s="156"/>
      <c r="T14" s="156"/>
      <c r="U14" s="156"/>
      <c r="V14" s="156"/>
      <c r="W14" s="156"/>
      <c r="X14" s="156"/>
      <c r="Y14" s="156"/>
      <c r="Z14" s="156"/>
      <c r="AA14" s="156"/>
      <c r="AB14" s="153" t="s">
        <v>0</v>
      </c>
      <c r="AC14" s="154"/>
      <c r="AD14" s="155">
        <f>IF($H14="","",(ROUNDDOWN($H14*$AT$6/100,0)))</f>
      </c>
      <c r="AE14" s="156"/>
      <c r="AF14" s="156"/>
      <c r="AG14" s="156"/>
      <c r="AH14" s="156"/>
      <c r="AI14" s="156"/>
      <c r="AJ14" s="156"/>
      <c r="AK14" s="156"/>
      <c r="AL14" s="156"/>
      <c r="AM14" s="156"/>
      <c r="AN14" s="156"/>
      <c r="AO14" s="156"/>
      <c r="AP14" s="156"/>
      <c r="AQ14" s="153" t="s">
        <v>0</v>
      </c>
      <c r="AR14" s="154"/>
      <c r="AS14" s="155">
        <f>IF($H14="","",(ROUNDDOWN($H14*$AT$6/100,0)))</f>
      </c>
      <c r="AT14" s="156"/>
      <c r="AU14" s="156"/>
      <c r="AV14" s="156"/>
      <c r="AW14" s="156"/>
      <c r="AX14" s="156"/>
      <c r="AY14" s="156"/>
      <c r="AZ14" s="156"/>
      <c r="BA14" s="156"/>
      <c r="BB14" s="156"/>
      <c r="BC14" s="156"/>
      <c r="BD14" s="156"/>
      <c r="BE14" s="156"/>
      <c r="BF14" s="153" t="s">
        <v>0</v>
      </c>
      <c r="BG14" s="154"/>
      <c r="BH14" s="155">
        <f>IF($H14="","",(ROUNDDOWN($H14*$AT$6/100,0)))</f>
      </c>
      <c r="BI14" s="156"/>
      <c r="BJ14" s="156"/>
      <c r="BK14" s="156"/>
      <c r="BL14" s="156"/>
      <c r="BM14" s="156"/>
      <c r="BN14" s="156"/>
      <c r="BO14" s="156"/>
      <c r="BP14" s="156"/>
      <c r="BQ14" s="156"/>
      <c r="BR14" s="156"/>
      <c r="BS14" s="156"/>
      <c r="BT14" s="156"/>
      <c r="BU14" s="153" t="s">
        <v>0</v>
      </c>
      <c r="BV14" s="233"/>
    </row>
    <row r="15" spans="2:74" ht="16.5" customHeight="1" thickBot="1">
      <c r="B15" s="211" t="s">
        <v>45</v>
      </c>
      <c r="C15" s="212"/>
      <c r="D15" s="212"/>
      <c r="E15" s="212"/>
      <c r="F15" s="212"/>
      <c r="G15" s="212"/>
      <c r="H15" s="212"/>
      <c r="I15" s="212"/>
      <c r="J15" s="212"/>
      <c r="K15" s="212"/>
      <c r="L15" s="212"/>
      <c r="M15" s="212"/>
      <c r="N15" s="213"/>
      <c r="O15" s="205" t="s">
        <v>93</v>
      </c>
      <c r="P15" s="206"/>
      <c r="Q15" s="214">
        <f>IF(Q10="","",SUM(O11:AA14))</f>
        <v>365816</v>
      </c>
      <c r="R15" s="214"/>
      <c r="S15" s="214"/>
      <c r="T15" s="214"/>
      <c r="U15" s="214"/>
      <c r="V15" s="214"/>
      <c r="W15" s="214"/>
      <c r="X15" s="214"/>
      <c r="Y15" s="214"/>
      <c r="Z15" s="214"/>
      <c r="AA15" s="214"/>
      <c r="AB15" s="212" t="s">
        <v>0</v>
      </c>
      <c r="AC15" s="228"/>
      <c r="AD15" s="205" t="s">
        <v>94</v>
      </c>
      <c r="AE15" s="206"/>
      <c r="AF15" s="214">
        <f>IF(AF$10="","",SUM(AD11:AP14))</f>
        <v>365816</v>
      </c>
      <c r="AG15" s="214"/>
      <c r="AH15" s="214"/>
      <c r="AI15" s="214"/>
      <c r="AJ15" s="214"/>
      <c r="AK15" s="214"/>
      <c r="AL15" s="214"/>
      <c r="AM15" s="214"/>
      <c r="AN15" s="214"/>
      <c r="AO15" s="214"/>
      <c r="AP15" s="214"/>
      <c r="AQ15" s="212" t="s">
        <v>0</v>
      </c>
      <c r="AR15" s="228"/>
      <c r="AS15" s="205" t="s">
        <v>154</v>
      </c>
      <c r="AT15" s="206"/>
      <c r="AU15" s="214">
        <f>IF(AU$10="","",SUM(AS11:BE14))</f>
        <v>365816</v>
      </c>
      <c r="AV15" s="214"/>
      <c r="AW15" s="214"/>
      <c r="AX15" s="214"/>
      <c r="AY15" s="214"/>
      <c r="AZ15" s="214"/>
      <c r="BA15" s="214"/>
      <c r="BB15" s="214"/>
      <c r="BC15" s="214"/>
      <c r="BD15" s="214"/>
      <c r="BE15" s="214"/>
      <c r="BF15" s="212" t="s">
        <v>0</v>
      </c>
      <c r="BG15" s="228"/>
      <c r="BH15" s="205" t="s">
        <v>155</v>
      </c>
      <c r="BI15" s="206"/>
      <c r="BJ15" s="214">
        <f>IF(BJ$10="","",SUM(BH11:BT14))</f>
        <v>365816</v>
      </c>
      <c r="BK15" s="214"/>
      <c r="BL15" s="214"/>
      <c r="BM15" s="214"/>
      <c r="BN15" s="214"/>
      <c r="BO15" s="214"/>
      <c r="BP15" s="214"/>
      <c r="BQ15" s="214"/>
      <c r="BR15" s="214"/>
      <c r="BS15" s="214"/>
      <c r="BT15" s="214"/>
      <c r="BU15" s="212" t="s">
        <v>0</v>
      </c>
      <c r="BV15" s="236"/>
    </row>
    <row r="16" spans="2:74" ht="16.5" customHeight="1">
      <c r="B16" s="173" t="s">
        <v>7</v>
      </c>
      <c r="C16" s="174"/>
      <c r="D16" s="174"/>
      <c r="E16" s="174"/>
      <c r="F16" s="174"/>
      <c r="G16" s="174"/>
      <c r="H16" s="174"/>
      <c r="I16" s="174"/>
      <c r="J16" s="174"/>
      <c r="K16" s="174"/>
      <c r="L16" s="174"/>
      <c r="M16" s="174"/>
      <c r="N16" s="175"/>
      <c r="O16" s="188" t="s">
        <v>5</v>
      </c>
      <c r="P16" s="180"/>
      <c r="Q16" s="180"/>
      <c r="R16" s="180"/>
      <c r="S16" s="180"/>
      <c r="T16" s="186" t="s">
        <v>95</v>
      </c>
      <c r="U16" s="180" t="s">
        <v>6</v>
      </c>
      <c r="V16" s="180"/>
      <c r="W16" s="180"/>
      <c r="X16" s="180"/>
      <c r="Y16" s="180"/>
      <c r="Z16" s="180"/>
      <c r="AA16" s="180"/>
      <c r="AB16" s="180"/>
      <c r="AC16" s="181"/>
      <c r="AD16" s="188" t="s">
        <v>5</v>
      </c>
      <c r="AE16" s="180"/>
      <c r="AF16" s="180"/>
      <c r="AG16" s="180"/>
      <c r="AH16" s="180"/>
      <c r="AI16" s="186" t="s">
        <v>95</v>
      </c>
      <c r="AJ16" s="180" t="s">
        <v>6</v>
      </c>
      <c r="AK16" s="180"/>
      <c r="AL16" s="180"/>
      <c r="AM16" s="180"/>
      <c r="AN16" s="180"/>
      <c r="AO16" s="180"/>
      <c r="AP16" s="180"/>
      <c r="AQ16" s="180"/>
      <c r="AR16" s="181"/>
      <c r="AS16" s="188" t="s">
        <v>5</v>
      </c>
      <c r="AT16" s="180"/>
      <c r="AU16" s="180"/>
      <c r="AV16" s="180"/>
      <c r="AW16" s="180"/>
      <c r="AX16" s="186" t="s">
        <v>95</v>
      </c>
      <c r="AY16" s="180" t="s">
        <v>6</v>
      </c>
      <c r="AZ16" s="180"/>
      <c r="BA16" s="180"/>
      <c r="BB16" s="180"/>
      <c r="BC16" s="180"/>
      <c r="BD16" s="180"/>
      <c r="BE16" s="180"/>
      <c r="BF16" s="180"/>
      <c r="BG16" s="181"/>
      <c r="BH16" s="188" t="s">
        <v>5</v>
      </c>
      <c r="BI16" s="180"/>
      <c r="BJ16" s="180"/>
      <c r="BK16" s="180"/>
      <c r="BL16" s="180"/>
      <c r="BM16" s="186" t="s">
        <v>95</v>
      </c>
      <c r="BN16" s="180" t="s">
        <v>6</v>
      </c>
      <c r="BO16" s="180"/>
      <c r="BP16" s="180"/>
      <c r="BQ16" s="180"/>
      <c r="BR16" s="180"/>
      <c r="BS16" s="180"/>
      <c r="BT16" s="180"/>
      <c r="BU16" s="180"/>
      <c r="BV16" s="234"/>
    </row>
    <row r="17" spans="2:74" ht="16.5" customHeight="1">
      <c r="B17" s="176" t="s">
        <v>4</v>
      </c>
      <c r="C17" s="177"/>
      <c r="D17" s="177"/>
      <c r="E17" s="177"/>
      <c r="F17" s="177"/>
      <c r="G17" s="177"/>
      <c r="H17" s="177"/>
      <c r="I17" s="178"/>
      <c r="J17" s="179" t="s">
        <v>49</v>
      </c>
      <c r="K17" s="177"/>
      <c r="L17" s="177"/>
      <c r="M17" s="177"/>
      <c r="N17" s="178"/>
      <c r="O17" s="189"/>
      <c r="P17" s="182"/>
      <c r="Q17" s="182"/>
      <c r="R17" s="182"/>
      <c r="S17" s="182"/>
      <c r="T17" s="187"/>
      <c r="U17" s="182"/>
      <c r="V17" s="182"/>
      <c r="W17" s="182"/>
      <c r="X17" s="182"/>
      <c r="Y17" s="182"/>
      <c r="Z17" s="182"/>
      <c r="AA17" s="182"/>
      <c r="AB17" s="182"/>
      <c r="AC17" s="183"/>
      <c r="AD17" s="189"/>
      <c r="AE17" s="182"/>
      <c r="AF17" s="182"/>
      <c r="AG17" s="182"/>
      <c r="AH17" s="182"/>
      <c r="AI17" s="187"/>
      <c r="AJ17" s="182"/>
      <c r="AK17" s="182"/>
      <c r="AL17" s="182"/>
      <c r="AM17" s="182"/>
      <c r="AN17" s="182"/>
      <c r="AO17" s="182"/>
      <c r="AP17" s="182"/>
      <c r="AQ17" s="182"/>
      <c r="AR17" s="183"/>
      <c r="AS17" s="189"/>
      <c r="AT17" s="182"/>
      <c r="AU17" s="182"/>
      <c r="AV17" s="182"/>
      <c r="AW17" s="182"/>
      <c r="AX17" s="187"/>
      <c r="AY17" s="182"/>
      <c r="AZ17" s="182"/>
      <c r="BA17" s="182"/>
      <c r="BB17" s="182"/>
      <c r="BC17" s="182"/>
      <c r="BD17" s="182"/>
      <c r="BE17" s="182"/>
      <c r="BF17" s="182"/>
      <c r="BG17" s="183"/>
      <c r="BH17" s="189"/>
      <c r="BI17" s="182"/>
      <c r="BJ17" s="182"/>
      <c r="BK17" s="182"/>
      <c r="BL17" s="182"/>
      <c r="BM17" s="187"/>
      <c r="BN17" s="182"/>
      <c r="BO17" s="182"/>
      <c r="BP17" s="182"/>
      <c r="BQ17" s="182"/>
      <c r="BR17" s="182"/>
      <c r="BS17" s="182"/>
      <c r="BT17" s="182"/>
      <c r="BU17" s="182"/>
      <c r="BV17" s="235"/>
    </row>
    <row r="18" spans="2:74" ht="19.5" customHeight="1">
      <c r="B18" s="219" t="s">
        <v>127</v>
      </c>
      <c r="C18" s="220"/>
      <c r="D18" s="221"/>
      <c r="E18" s="218" t="s">
        <v>34</v>
      </c>
      <c r="F18" s="171"/>
      <c r="G18" s="171"/>
      <c r="H18" s="171"/>
      <c r="I18" s="172"/>
      <c r="J18" s="139">
        <v>0</v>
      </c>
      <c r="K18" s="140"/>
      <c r="L18" s="140"/>
      <c r="M18" s="140"/>
      <c r="N18" s="141"/>
      <c r="O18" s="134">
        <f aca="true" t="shared" si="0" ref="O18:O23">IF(J18="","",J18)</f>
        <v>0</v>
      </c>
      <c r="P18" s="135"/>
      <c r="Q18" s="135"/>
      <c r="R18" s="135"/>
      <c r="S18" s="135"/>
      <c r="T18" s="25" t="s">
        <v>125</v>
      </c>
      <c r="U18" s="122">
        <f>IF($J18="","",IF(AT$6=50,1,AT$6/100))</f>
        <v>0.8</v>
      </c>
      <c r="V18" s="122"/>
      <c r="W18" s="122"/>
      <c r="X18" s="25" t="s">
        <v>126</v>
      </c>
      <c r="Y18" s="124">
        <f aca="true" t="shared" si="1" ref="Y18:Y23">IF(J18="","",ROUNDDOWN(O18*U18,0))</f>
        <v>0</v>
      </c>
      <c r="Z18" s="124"/>
      <c r="AA18" s="124"/>
      <c r="AB18" s="124"/>
      <c r="AC18" s="128"/>
      <c r="AD18" s="134">
        <f aca="true" t="shared" si="2" ref="AD18:AD23">IF(J18="","",J18)</f>
        <v>0</v>
      </c>
      <c r="AE18" s="135"/>
      <c r="AF18" s="135"/>
      <c r="AG18" s="135"/>
      <c r="AH18" s="135"/>
      <c r="AI18" s="25" t="s">
        <v>125</v>
      </c>
      <c r="AJ18" s="122">
        <f>IF(J18="","",IF(AT$6=50,1,AT$6/100))</f>
        <v>0.8</v>
      </c>
      <c r="AK18" s="122"/>
      <c r="AL18" s="122"/>
      <c r="AM18" s="25" t="s">
        <v>126</v>
      </c>
      <c r="AN18" s="124">
        <f aca="true" t="shared" si="3" ref="AN18:AN23">IF(J18="","",ROUNDDOWN(AD18*AJ18,0))</f>
        <v>0</v>
      </c>
      <c r="AO18" s="124"/>
      <c r="AP18" s="124"/>
      <c r="AQ18" s="124"/>
      <c r="AR18" s="128" t="s">
        <v>0</v>
      </c>
      <c r="AS18" s="134">
        <f aca="true" t="shared" si="4" ref="AS18:AS23">IF(J18="","",$J18)</f>
        <v>0</v>
      </c>
      <c r="AT18" s="135"/>
      <c r="AU18" s="135"/>
      <c r="AV18" s="135"/>
      <c r="AW18" s="135"/>
      <c r="AX18" s="25" t="s">
        <v>104</v>
      </c>
      <c r="AY18" s="122">
        <f>IF(J18="","",IF(AT$6=50,1,AT$6/100))</f>
        <v>0.8</v>
      </c>
      <c r="AZ18" s="122"/>
      <c r="BA18" s="122"/>
      <c r="BB18" s="25" t="s">
        <v>106</v>
      </c>
      <c r="BC18" s="124">
        <f aca="true" t="shared" si="5" ref="BC18:BC23">IF(J18="","",ROUNDDOWN(AS18*AY18,0))</f>
        <v>0</v>
      </c>
      <c r="BD18" s="124"/>
      <c r="BE18" s="124"/>
      <c r="BF18" s="124"/>
      <c r="BG18" s="128" t="s">
        <v>0</v>
      </c>
      <c r="BH18" s="134">
        <f aca="true" t="shared" si="6" ref="BH18:BH23">IF(J18="","",$J18)</f>
        <v>0</v>
      </c>
      <c r="BI18" s="135"/>
      <c r="BJ18" s="135"/>
      <c r="BK18" s="135"/>
      <c r="BL18" s="135"/>
      <c r="BM18" s="25" t="s">
        <v>104</v>
      </c>
      <c r="BN18" s="122">
        <f>IF(J18="","",IF(AT$6=50,1,AT$6/100))</f>
        <v>0.8</v>
      </c>
      <c r="BO18" s="122"/>
      <c r="BP18" s="122"/>
      <c r="BQ18" s="25" t="s">
        <v>106</v>
      </c>
      <c r="BR18" s="124">
        <f aca="true" t="shared" si="7" ref="BR18:BR23">IF(J18="","",ROUNDDOWN(BH18*BN18,0))</f>
        <v>0</v>
      </c>
      <c r="BS18" s="124"/>
      <c r="BT18" s="124"/>
      <c r="BU18" s="124"/>
      <c r="BV18" s="125" t="s">
        <v>0</v>
      </c>
    </row>
    <row r="19" spans="2:74" ht="19.5" customHeight="1">
      <c r="B19" s="222"/>
      <c r="C19" s="223"/>
      <c r="D19" s="224"/>
      <c r="E19" s="218" t="s">
        <v>8</v>
      </c>
      <c r="F19" s="171"/>
      <c r="G19" s="171"/>
      <c r="H19" s="171"/>
      <c r="I19" s="172"/>
      <c r="J19" s="139">
        <v>0</v>
      </c>
      <c r="K19" s="140"/>
      <c r="L19" s="140"/>
      <c r="M19" s="140"/>
      <c r="N19" s="141"/>
      <c r="O19" s="134">
        <f t="shared" si="0"/>
        <v>0</v>
      </c>
      <c r="P19" s="135"/>
      <c r="Q19" s="135"/>
      <c r="R19" s="135"/>
      <c r="S19" s="135"/>
      <c r="T19" s="25" t="s">
        <v>104</v>
      </c>
      <c r="U19" s="122">
        <f>IF(J19="","",IF(AT$6=50,1,AT$6/100))</f>
        <v>0.8</v>
      </c>
      <c r="V19" s="122"/>
      <c r="W19" s="122"/>
      <c r="X19" s="25" t="s">
        <v>106</v>
      </c>
      <c r="Y19" s="124">
        <f t="shared" si="1"/>
        <v>0</v>
      </c>
      <c r="Z19" s="124"/>
      <c r="AA19" s="124"/>
      <c r="AB19" s="124"/>
      <c r="AC19" s="128"/>
      <c r="AD19" s="134">
        <f t="shared" si="2"/>
        <v>0</v>
      </c>
      <c r="AE19" s="135"/>
      <c r="AF19" s="135"/>
      <c r="AG19" s="135"/>
      <c r="AH19" s="135"/>
      <c r="AI19" s="25" t="s">
        <v>104</v>
      </c>
      <c r="AJ19" s="122">
        <f>IF(J19="","",IF(AT$6=50,1,AT$6/100))</f>
        <v>0.8</v>
      </c>
      <c r="AK19" s="122"/>
      <c r="AL19" s="122"/>
      <c r="AM19" s="25" t="s">
        <v>106</v>
      </c>
      <c r="AN19" s="124">
        <f t="shared" si="3"/>
        <v>0</v>
      </c>
      <c r="AO19" s="124"/>
      <c r="AP19" s="124"/>
      <c r="AQ19" s="124"/>
      <c r="AR19" s="128" t="s">
        <v>0</v>
      </c>
      <c r="AS19" s="134">
        <f t="shared" si="4"/>
        <v>0</v>
      </c>
      <c r="AT19" s="135"/>
      <c r="AU19" s="135"/>
      <c r="AV19" s="135"/>
      <c r="AW19" s="135"/>
      <c r="AX19" s="25" t="s">
        <v>104</v>
      </c>
      <c r="AY19" s="122">
        <f>IF(J19="","",IF(AT$6=50,1,AT$6/100))</f>
        <v>0.8</v>
      </c>
      <c r="AZ19" s="122"/>
      <c r="BA19" s="122"/>
      <c r="BB19" s="25" t="s">
        <v>106</v>
      </c>
      <c r="BC19" s="124">
        <f t="shared" si="5"/>
        <v>0</v>
      </c>
      <c r="BD19" s="124"/>
      <c r="BE19" s="124"/>
      <c r="BF19" s="124"/>
      <c r="BG19" s="128" t="s">
        <v>0</v>
      </c>
      <c r="BH19" s="134">
        <f t="shared" si="6"/>
        <v>0</v>
      </c>
      <c r="BI19" s="135"/>
      <c r="BJ19" s="135"/>
      <c r="BK19" s="135"/>
      <c r="BL19" s="135"/>
      <c r="BM19" s="25" t="s">
        <v>104</v>
      </c>
      <c r="BN19" s="122">
        <f>IF(J19="","",IF(AT$6=50,1,AT$6/100))</f>
        <v>0.8</v>
      </c>
      <c r="BO19" s="122"/>
      <c r="BP19" s="122"/>
      <c r="BQ19" s="25" t="s">
        <v>106</v>
      </c>
      <c r="BR19" s="124">
        <f t="shared" si="7"/>
        <v>0</v>
      </c>
      <c r="BS19" s="124"/>
      <c r="BT19" s="124"/>
      <c r="BU19" s="124"/>
      <c r="BV19" s="125" t="s">
        <v>0</v>
      </c>
    </row>
    <row r="20" spans="2:74" ht="19.5" customHeight="1">
      <c r="B20" s="222"/>
      <c r="C20" s="223"/>
      <c r="D20" s="224"/>
      <c r="E20" s="218" t="s">
        <v>9</v>
      </c>
      <c r="F20" s="171"/>
      <c r="G20" s="171"/>
      <c r="H20" s="171"/>
      <c r="I20" s="172"/>
      <c r="J20" s="139">
        <v>27000</v>
      </c>
      <c r="K20" s="140"/>
      <c r="L20" s="140"/>
      <c r="M20" s="140"/>
      <c r="N20" s="141"/>
      <c r="O20" s="134">
        <f t="shared" si="0"/>
        <v>27000</v>
      </c>
      <c r="P20" s="135"/>
      <c r="Q20" s="135"/>
      <c r="R20" s="135"/>
      <c r="S20" s="135"/>
      <c r="T20" s="25" t="s">
        <v>104</v>
      </c>
      <c r="U20" s="122">
        <f>IF(J20="","",AT$6/100)</f>
        <v>0.8</v>
      </c>
      <c r="V20" s="122"/>
      <c r="W20" s="122"/>
      <c r="X20" s="25" t="s">
        <v>106</v>
      </c>
      <c r="Y20" s="124">
        <f t="shared" si="1"/>
        <v>21600</v>
      </c>
      <c r="Z20" s="124"/>
      <c r="AA20" s="124"/>
      <c r="AB20" s="124"/>
      <c r="AC20" s="128"/>
      <c r="AD20" s="134">
        <f t="shared" si="2"/>
        <v>27000</v>
      </c>
      <c r="AE20" s="135"/>
      <c r="AF20" s="135"/>
      <c r="AG20" s="135"/>
      <c r="AH20" s="135"/>
      <c r="AI20" s="25" t="s">
        <v>104</v>
      </c>
      <c r="AJ20" s="122">
        <f>IF(J20="","",AT$6/100)</f>
        <v>0.8</v>
      </c>
      <c r="AK20" s="122"/>
      <c r="AL20" s="122"/>
      <c r="AM20" s="25" t="s">
        <v>106</v>
      </c>
      <c r="AN20" s="124">
        <f t="shared" si="3"/>
        <v>21600</v>
      </c>
      <c r="AO20" s="124"/>
      <c r="AP20" s="124"/>
      <c r="AQ20" s="124"/>
      <c r="AR20" s="128" t="s">
        <v>0</v>
      </c>
      <c r="AS20" s="134">
        <f t="shared" si="4"/>
        <v>27000</v>
      </c>
      <c r="AT20" s="135"/>
      <c r="AU20" s="135"/>
      <c r="AV20" s="135"/>
      <c r="AW20" s="135"/>
      <c r="AX20" s="25" t="s">
        <v>104</v>
      </c>
      <c r="AY20" s="122">
        <f>IF(J20="","",AT$6/100)</f>
        <v>0.8</v>
      </c>
      <c r="AZ20" s="122"/>
      <c r="BA20" s="122"/>
      <c r="BB20" s="25" t="s">
        <v>106</v>
      </c>
      <c r="BC20" s="124">
        <f t="shared" si="5"/>
        <v>21600</v>
      </c>
      <c r="BD20" s="124"/>
      <c r="BE20" s="124"/>
      <c r="BF20" s="124"/>
      <c r="BG20" s="128" t="s">
        <v>0</v>
      </c>
      <c r="BH20" s="134">
        <f t="shared" si="6"/>
        <v>27000</v>
      </c>
      <c r="BI20" s="135"/>
      <c r="BJ20" s="135"/>
      <c r="BK20" s="135"/>
      <c r="BL20" s="135"/>
      <c r="BM20" s="25" t="s">
        <v>104</v>
      </c>
      <c r="BN20" s="122">
        <f>IF(J20="","",AT$6/100)</f>
        <v>0.8</v>
      </c>
      <c r="BO20" s="122"/>
      <c r="BP20" s="122"/>
      <c r="BQ20" s="25" t="s">
        <v>106</v>
      </c>
      <c r="BR20" s="124">
        <f t="shared" si="7"/>
        <v>21600</v>
      </c>
      <c r="BS20" s="124"/>
      <c r="BT20" s="124"/>
      <c r="BU20" s="124"/>
      <c r="BV20" s="125" t="s">
        <v>0</v>
      </c>
    </row>
    <row r="21" spans="2:74" ht="19.5" customHeight="1">
      <c r="B21" s="222"/>
      <c r="C21" s="223"/>
      <c r="D21" s="224"/>
      <c r="E21" s="137"/>
      <c r="F21" s="137"/>
      <c r="G21" s="137"/>
      <c r="H21" s="137"/>
      <c r="I21" s="138"/>
      <c r="J21" s="139"/>
      <c r="K21" s="140"/>
      <c r="L21" s="140"/>
      <c r="M21" s="140"/>
      <c r="N21" s="141"/>
      <c r="O21" s="134">
        <f t="shared" si="0"/>
      </c>
      <c r="P21" s="135"/>
      <c r="Q21" s="135"/>
      <c r="R21" s="135"/>
      <c r="S21" s="135"/>
      <c r="T21" s="25" t="s">
        <v>104</v>
      </c>
      <c r="U21" s="122">
        <f>IF(J21="","",IF(AT$6=50,1,AT$6/100))</f>
      </c>
      <c r="V21" s="122"/>
      <c r="W21" s="122"/>
      <c r="X21" s="25" t="s">
        <v>106</v>
      </c>
      <c r="Y21" s="124">
        <f t="shared" si="1"/>
      </c>
      <c r="Z21" s="124"/>
      <c r="AA21" s="124"/>
      <c r="AB21" s="124"/>
      <c r="AC21" s="128"/>
      <c r="AD21" s="134">
        <f t="shared" si="2"/>
      </c>
      <c r="AE21" s="135"/>
      <c r="AF21" s="135"/>
      <c r="AG21" s="135"/>
      <c r="AH21" s="135"/>
      <c r="AI21" s="25" t="s">
        <v>104</v>
      </c>
      <c r="AJ21" s="122">
        <f>IF(J21="","",IF(AT$6=50,1,AT$6/100))</f>
      </c>
      <c r="AK21" s="122"/>
      <c r="AL21" s="122"/>
      <c r="AM21" s="25" t="s">
        <v>106</v>
      </c>
      <c r="AN21" s="124">
        <f t="shared" si="3"/>
      </c>
      <c r="AO21" s="124"/>
      <c r="AP21" s="124"/>
      <c r="AQ21" s="124"/>
      <c r="AR21" s="128" t="s">
        <v>0</v>
      </c>
      <c r="AS21" s="134">
        <f t="shared" si="4"/>
      </c>
      <c r="AT21" s="135"/>
      <c r="AU21" s="135"/>
      <c r="AV21" s="135"/>
      <c r="AW21" s="135"/>
      <c r="AX21" s="25" t="s">
        <v>104</v>
      </c>
      <c r="AY21" s="122">
        <f>IF(J21="","",IF(AT$6=50,1,AT$6/100))</f>
      </c>
      <c r="AZ21" s="122"/>
      <c r="BA21" s="122"/>
      <c r="BB21" s="25" t="s">
        <v>106</v>
      </c>
      <c r="BC21" s="124">
        <f t="shared" si="5"/>
      </c>
      <c r="BD21" s="124"/>
      <c r="BE21" s="124"/>
      <c r="BF21" s="124"/>
      <c r="BG21" s="128" t="s">
        <v>0</v>
      </c>
      <c r="BH21" s="134">
        <f t="shared" si="6"/>
      </c>
      <c r="BI21" s="135"/>
      <c r="BJ21" s="135"/>
      <c r="BK21" s="135"/>
      <c r="BL21" s="135"/>
      <c r="BM21" s="25" t="s">
        <v>104</v>
      </c>
      <c r="BN21" s="122">
        <f>IF(J21="","",IF(AT$6=50,1,AT$6/100))</f>
      </c>
      <c r="BO21" s="122"/>
      <c r="BP21" s="122"/>
      <c r="BQ21" s="25" t="s">
        <v>106</v>
      </c>
      <c r="BR21" s="124">
        <f t="shared" si="7"/>
      </c>
      <c r="BS21" s="124"/>
      <c r="BT21" s="124"/>
      <c r="BU21" s="124"/>
      <c r="BV21" s="125" t="s">
        <v>0</v>
      </c>
    </row>
    <row r="22" spans="2:74" ht="19.5" customHeight="1">
      <c r="B22" s="225"/>
      <c r="C22" s="226"/>
      <c r="D22" s="227"/>
      <c r="E22" s="136"/>
      <c r="F22" s="137"/>
      <c r="G22" s="137"/>
      <c r="H22" s="137"/>
      <c r="I22" s="138"/>
      <c r="J22" s="139"/>
      <c r="K22" s="140"/>
      <c r="L22" s="140"/>
      <c r="M22" s="140"/>
      <c r="N22" s="141"/>
      <c r="O22" s="134">
        <f t="shared" si="0"/>
      </c>
      <c r="P22" s="135"/>
      <c r="Q22" s="135"/>
      <c r="R22" s="135"/>
      <c r="S22" s="135"/>
      <c r="T22" s="25" t="s">
        <v>104</v>
      </c>
      <c r="U22" s="122">
        <f>IF(J22="","",IF(AT$6=50,1,AT$6/100))</f>
      </c>
      <c r="V22" s="122"/>
      <c r="W22" s="122"/>
      <c r="X22" s="25" t="s">
        <v>106</v>
      </c>
      <c r="Y22" s="124">
        <f t="shared" si="1"/>
      </c>
      <c r="Z22" s="124"/>
      <c r="AA22" s="124"/>
      <c r="AB22" s="124"/>
      <c r="AC22" s="128"/>
      <c r="AD22" s="134">
        <f t="shared" si="2"/>
      </c>
      <c r="AE22" s="135"/>
      <c r="AF22" s="135"/>
      <c r="AG22" s="135"/>
      <c r="AH22" s="135"/>
      <c r="AI22" s="25" t="s">
        <v>104</v>
      </c>
      <c r="AJ22" s="122">
        <f>IF(J22="","",IF(AT$6=50,1,AT$6/100))</f>
      </c>
      <c r="AK22" s="122"/>
      <c r="AL22" s="122"/>
      <c r="AM22" s="25" t="s">
        <v>106</v>
      </c>
      <c r="AN22" s="124">
        <f t="shared" si="3"/>
      </c>
      <c r="AO22" s="124"/>
      <c r="AP22" s="124"/>
      <c r="AQ22" s="124"/>
      <c r="AR22" s="128" t="s">
        <v>0</v>
      </c>
      <c r="AS22" s="134">
        <f t="shared" si="4"/>
      </c>
      <c r="AT22" s="135"/>
      <c r="AU22" s="135"/>
      <c r="AV22" s="135"/>
      <c r="AW22" s="135"/>
      <c r="AX22" s="25" t="s">
        <v>104</v>
      </c>
      <c r="AY22" s="122">
        <f>IF(J22="","",IF(AT$6=50,1,AT$6/100))</f>
      </c>
      <c r="AZ22" s="122"/>
      <c r="BA22" s="122"/>
      <c r="BB22" s="25" t="s">
        <v>106</v>
      </c>
      <c r="BC22" s="124">
        <f t="shared" si="5"/>
      </c>
      <c r="BD22" s="124"/>
      <c r="BE22" s="124"/>
      <c r="BF22" s="124"/>
      <c r="BG22" s="128" t="s">
        <v>0</v>
      </c>
      <c r="BH22" s="134">
        <f t="shared" si="6"/>
      </c>
      <c r="BI22" s="135"/>
      <c r="BJ22" s="135"/>
      <c r="BK22" s="135"/>
      <c r="BL22" s="135"/>
      <c r="BM22" s="25" t="s">
        <v>104</v>
      </c>
      <c r="BN22" s="122">
        <f>IF(J22="","",IF(AT$6=50,1,AT$6/100))</f>
      </c>
      <c r="BO22" s="122"/>
      <c r="BP22" s="122"/>
      <c r="BQ22" s="25" t="s">
        <v>106</v>
      </c>
      <c r="BR22" s="124">
        <f t="shared" si="7"/>
      </c>
      <c r="BS22" s="124"/>
      <c r="BT22" s="124"/>
      <c r="BU22" s="124"/>
      <c r="BV22" s="125" t="s">
        <v>0</v>
      </c>
    </row>
    <row r="23" spans="2:74" ht="19.5" customHeight="1">
      <c r="B23" s="215" t="s">
        <v>128</v>
      </c>
      <c r="C23" s="216"/>
      <c r="D23" s="217"/>
      <c r="E23" s="136"/>
      <c r="F23" s="137"/>
      <c r="G23" s="137"/>
      <c r="H23" s="137"/>
      <c r="I23" s="138"/>
      <c r="J23" s="139"/>
      <c r="K23" s="140"/>
      <c r="L23" s="140"/>
      <c r="M23" s="140"/>
      <c r="N23" s="141"/>
      <c r="O23" s="134">
        <f t="shared" si="0"/>
      </c>
      <c r="P23" s="135"/>
      <c r="Q23" s="135"/>
      <c r="R23" s="135"/>
      <c r="S23" s="135"/>
      <c r="T23" s="25" t="s">
        <v>156</v>
      </c>
      <c r="U23" s="143">
        <v>0</v>
      </c>
      <c r="V23" s="143"/>
      <c r="W23" s="143"/>
      <c r="X23" s="25" t="s">
        <v>157</v>
      </c>
      <c r="Y23" s="124">
        <f t="shared" si="1"/>
      </c>
      <c r="Z23" s="124"/>
      <c r="AA23" s="124"/>
      <c r="AB23" s="124"/>
      <c r="AC23" s="128"/>
      <c r="AD23" s="134">
        <f t="shared" si="2"/>
      </c>
      <c r="AE23" s="135"/>
      <c r="AF23" s="135"/>
      <c r="AG23" s="135"/>
      <c r="AH23" s="135"/>
      <c r="AI23" s="25" t="s">
        <v>156</v>
      </c>
      <c r="AJ23" s="143">
        <f>U23</f>
        <v>0</v>
      </c>
      <c r="AK23" s="143"/>
      <c r="AL23" s="143"/>
      <c r="AM23" s="25" t="s">
        <v>157</v>
      </c>
      <c r="AN23" s="124">
        <f t="shared" si="3"/>
      </c>
      <c r="AO23" s="124"/>
      <c r="AP23" s="124"/>
      <c r="AQ23" s="124"/>
      <c r="AR23" s="128" t="s">
        <v>0</v>
      </c>
      <c r="AS23" s="134">
        <f t="shared" si="4"/>
      </c>
      <c r="AT23" s="135"/>
      <c r="AU23" s="135"/>
      <c r="AV23" s="135"/>
      <c r="AW23" s="135"/>
      <c r="AX23" s="25" t="s">
        <v>104</v>
      </c>
      <c r="AY23" s="143">
        <f>U23</f>
        <v>0</v>
      </c>
      <c r="AZ23" s="143"/>
      <c r="BA23" s="143"/>
      <c r="BB23" s="25" t="s">
        <v>106</v>
      </c>
      <c r="BC23" s="124">
        <f t="shared" si="5"/>
      </c>
      <c r="BD23" s="124"/>
      <c r="BE23" s="124"/>
      <c r="BF23" s="124"/>
      <c r="BG23" s="128" t="s">
        <v>0</v>
      </c>
      <c r="BH23" s="134">
        <f t="shared" si="6"/>
      </c>
      <c r="BI23" s="135"/>
      <c r="BJ23" s="135"/>
      <c r="BK23" s="135"/>
      <c r="BL23" s="135"/>
      <c r="BM23" s="25" t="s">
        <v>104</v>
      </c>
      <c r="BN23" s="123">
        <f>U23</f>
        <v>0</v>
      </c>
      <c r="BO23" s="123"/>
      <c r="BP23" s="123"/>
      <c r="BQ23" s="25" t="s">
        <v>106</v>
      </c>
      <c r="BR23" s="124">
        <f t="shared" si="7"/>
      </c>
      <c r="BS23" s="124"/>
      <c r="BT23" s="124"/>
      <c r="BU23" s="124"/>
      <c r="BV23" s="125" t="s">
        <v>0</v>
      </c>
    </row>
    <row r="24" spans="2:74" ht="19.5" customHeight="1" thickBot="1">
      <c r="B24" s="211" t="s">
        <v>56</v>
      </c>
      <c r="C24" s="212"/>
      <c r="D24" s="212"/>
      <c r="E24" s="212"/>
      <c r="F24" s="212"/>
      <c r="G24" s="212"/>
      <c r="H24" s="212"/>
      <c r="I24" s="212"/>
      <c r="J24" s="212"/>
      <c r="K24" s="212"/>
      <c r="L24" s="212"/>
      <c r="M24" s="212"/>
      <c r="N24" s="213"/>
      <c r="O24" s="205" t="s">
        <v>96</v>
      </c>
      <c r="P24" s="206"/>
      <c r="Q24" s="214">
        <f>SUM(Y18:AB23)</f>
        <v>21600</v>
      </c>
      <c r="R24" s="214"/>
      <c r="S24" s="214"/>
      <c r="T24" s="214"/>
      <c r="U24" s="214"/>
      <c r="V24" s="214"/>
      <c r="W24" s="214"/>
      <c r="X24" s="214"/>
      <c r="Y24" s="214"/>
      <c r="Z24" s="214"/>
      <c r="AA24" s="133"/>
      <c r="AB24" s="129" t="s">
        <v>0</v>
      </c>
      <c r="AC24" s="130"/>
      <c r="AD24" s="131" t="s">
        <v>97</v>
      </c>
      <c r="AE24" s="132"/>
      <c r="AF24" s="133">
        <f>IF(AF$10="","",(SUM(AN18:AQ23)))</f>
        <v>21600</v>
      </c>
      <c r="AG24" s="133"/>
      <c r="AH24" s="133"/>
      <c r="AI24" s="133"/>
      <c r="AJ24" s="133"/>
      <c r="AK24" s="133"/>
      <c r="AL24" s="133"/>
      <c r="AM24" s="133"/>
      <c r="AN24" s="133"/>
      <c r="AO24" s="133"/>
      <c r="AP24" s="133"/>
      <c r="AQ24" s="129" t="s">
        <v>0</v>
      </c>
      <c r="AR24" s="130"/>
      <c r="AS24" s="131" t="s">
        <v>108</v>
      </c>
      <c r="AT24" s="132"/>
      <c r="AU24" s="133">
        <f>IF(AU$10="","",(SUM(BC18:BF23)))</f>
        <v>21600</v>
      </c>
      <c r="AV24" s="133"/>
      <c r="AW24" s="133"/>
      <c r="AX24" s="133"/>
      <c r="AY24" s="133"/>
      <c r="AZ24" s="133"/>
      <c r="BA24" s="133"/>
      <c r="BB24" s="133"/>
      <c r="BC24" s="133"/>
      <c r="BD24" s="133"/>
      <c r="BE24" s="133"/>
      <c r="BF24" s="129" t="s">
        <v>0</v>
      </c>
      <c r="BG24" s="130"/>
      <c r="BH24" s="131" t="s">
        <v>158</v>
      </c>
      <c r="BI24" s="132"/>
      <c r="BJ24" s="133">
        <f>IF(BJ$10="","",(SUM(BR18:BU23)))</f>
        <v>21600</v>
      </c>
      <c r="BK24" s="133"/>
      <c r="BL24" s="133"/>
      <c r="BM24" s="133"/>
      <c r="BN24" s="133"/>
      <c r="BO24" s="133"/>
      <c r="BP24" s="133"/>
      <c r="BQ24" s="133"/>
      <c r="BR24" s="133"/>
      <c r="BS24" s="133"/>
      <c r="BT24" s="133"/>
      <c r="BU24" s="129" t="s">
        <v>0</v>
      </c>
      <c r="BV24" s="284"/>
    </row>
    <row r="25" spans="1:81" ht="15" customHeight="1" thickBo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18"/>
      <c r="BY25" s="18"/>
      <c r="BZ25" s="18"/>
      <c r="CA25" s="18"/>
      <c r="CB25" s="18"/>
      <c r="CC25" s="18"/>
    </row>
    <row r="26" spans="1:81" ht="15" customHeight="1" thickTop="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row>
    <row r="27" spans="3:74" ht="18.75">
      <c r="C27" s="201" t="s">
        <v>59</v>
      </c>
      <c r="D27" s="201"/>
      <c r="E27" s="201"/>
      <c r="F27" s="201"/>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row>
    <row r="28" spans="2:67" ht="21" customHeight="1">
      <c r="B28" s="263" t="s">
        <v>60</v>
      </c>
      <c r="C28" s="264"/>
      <c r="D28" s="196" t="s">
        <v>61</v>
      </c>
      <c r="E28" s="197"/>
      <c r="F28" s="197"/>
      <c r="G28" s="197"/>
      <c r="H28" s="197"/>
      <c r="I28" s="197"/>
      <c r="J28" s="197"/>
      <c r="K28" s="198"/>
      <c r="L28" s="74"/>
      <c r="M28" s="75"/>
      <c r="N28" s="209">
        <f>Q10</f>
        <v>20</v>
      </c>
      <c r="O28" s="210"/>
      <c r="P28" s="210"/>
      <c r="Q28" s="210"/>
      <c r="R28" s="210"/>
      <c r="S28" s="75" t="s">
        <v>107</v>
      </c>
      <c r="T28" s="75"/>
      <c r="U28" s="75"/>
      <c r="V28" s="75"/>
      <c r="W28" s="75"/>
      <c r="X28" s="75"/>
      <c r="Y28" s="76"/>
      <c r="Z28" s="74"/>
      <c r="AA28" s="75"/>
      <c r="AB28" s="209">
        <f>AF10</f>
        <v>21</v>
      </c>
      <c r="AC28" s="210"/>
      <c r="AD28" s="210"/>
      <c r="AE28" s="210"/>
      <c r="AF28" s="210"/>
      <c r="AG28" s="75" t="s">
        <v>107</v>
      </c>
      <c r="AH28" s="75"/>
      <c r="AI28" s="75"/>
      <c r="AJ28" s="75"/>
      <c r="AK28" s="75"/>
      <c r="AL28" s="75"/>
      <c r="AM28" s="76"/>
      <c r="AN28" s="74"/>
      <c r="AO28" s="75"/>
      <c r="AP28" s="209">
        <f>AU10</f>
        <v>22</v>
      </c>
      <c r="AQ28" s="210"/>
      <c r="AR28" s="210"/>
      <c r="AS28" s="210"/>
      <c r="AT28" s="210"/>
      <c r="AU28" s="75" t="s">
        <v>107</v>
      </c>
      <c r="AV28" s="75"/>
      <c r="AW28" s="75"/>
      <c r="AX28" s="75"/>
      <c r="AY28" s="75"/>
      <c r="AZ28" s="75"/>
      <c r="BA28" s="76"/>
      <c r="BB28" s="74"/>
      <c r="BC28" s="75"/>
      <c r="BD28" s="209">
        <f>BJ10</f>
        <v>23</v>
      </c>
      <c r="BE28" s="210"/>
      <c r="BF28" s="210"/>
      <c r="BG28" s="210"/>
      <c r="BH28" s="210"/>
      <c r="BI28" s="75" t="s">
        <v>107</v>
      </c>
      <c r="BJ28" s="75"/>
      <c r="BK28" s="75"/>
      <c r="BL28" s="75"/>
      <c r="BM28" s="75"/>
      <c r="BN28" s="75"/>
      <c r="BO28" s="76"/>
    </row>
    <row r="29" spans="2:68" ht="21" customHeight="1">
      <c r="B29" s="265"/>
      <c r="C29" s="266"/>
      <c r="D29" s="196" t="s">
        <v>3</v>
      </c>
      <c r="E29" s="197"/>
      <c r="F29" s="197"/>
      <c r="G29" s="197"/>
      <c r="H29" s="197"/>
      <c r="I29" s="197"/>
      <c r="J29" s="197"/>
      <c r="K29" s="198"/>
      <c r="L29" s="144" t="s">
        <v>26</v>
      </c>
      <c r="M29" s="145"/>
      <c r="N29" s="145"/>
      <c r="O29" s="145"/>
      <c r="P29" s="145"/>
      <c r="Q29" s="145"/>
      <c r="R29" s="145"/>
      <c r="S29" s="207">
        <f>ROUNDDOWN(Q15/Q10,2)</f>
        <v>18290.8</v>
      </c>
      <c r="T29" s="207"/>
      <c r="U29" s="207"/>
      <c r="V29" s="207"/>
      <c r="W29" s="207"/>
      <c r="X29" s="207"/>
      <c r="Y29" s="27" t="s">
        <v>0</v>
      </c>
      <c r="Z29" s="144" t="s">
        <v>98</v>
      </c>
      <c r="AA29" s="145"/>
      <c r="AB29" s="145"/>
      <c r="AC29" s="145"/>
      <c r="AD29" s="145"/>
      <c r="AE29" s="145"/>
      <c r="AF29" s="145"/>
      <c r="AG29" s="207">
        <f>ROUNDDOWN(AF15/AF10,2)</f>
        <v>17419.8</v>
      </c>
      <c r="AH29" s="207"/>
      <c r="AI29" s="207"/>
      <c r="AJ29" s="207"/>
      <c r="AK29" s="207"/>
      <c r="AL29" s="207"/>
      <c r="AM29" s="28" t="s">
        <v>0</v>
      </c>
      <c r="AN29" s="144" t="s">
        <v>109</v>
      </c>
      <c r="AO29" s="145"/>
      <c r="AP29" s="145"/>
      <c r="AQ29" s="145"/>
      <c r="AR29" s="145"/>
      <c r="AS29" s="145"/>
      <c r="AT29" s="145"/>
      <c r="AU29" s="146">
        <f>ROUNDDOWN(AU15/AU10,2)</f>
        <v>16628</v>
      </c>
      <c r="AV29" s="146"/>
      <c r="AW29" s="146"/>
      <c r="AX29" s="146"/>
      <c r="AY29" s="146"/>
      <c r="AZ29" s="146"/>
      <c r="BA29" s="27" t="s">
        <v>0</v>
      </c>
      <c r="BB29" s="144" t="s">
        <v>159</v>
      </c>
      <c r="BC29" s="145"/>
      <c r="BD29" s="145"/>
      <c r="BE29" s="145"/>
      <c r="BF29" s="145"/>
      <c r="BG29" s="145"/>
      <c r="BH29" s="145"/>
      <c r="BI29" s="207">
        <f>ROUNDDOWN(BJ15/BJ10,2)</f>
        <v>15905.04</v>
      </c>
      <c r="BJ29" s="207"/>
      <c r="BK29" s="207"/>
      <c r="BL29" s="207"/>
      <c r="BM29" s="207"/>
      <c r="BN29" s="207"/>
      <c r="BO29" s="28" t="s">
        <v>0</v>
      </c>
      <c r="BP29" s="29"/>
    </row>
    <row r="30" spans="2:76" ht="21" customHeight="1">
      <c r="B30" s="265"/>
      <c r="C30" s="266"/>
      <c r="D30" s="196" t="s">
        <v>7</v>
      </c>
      <c r="E30" s="197"/>
      <c r="F30" s="197"/>
      <c r="G30" s="197"/>
      <c r="H30" s="197"/>
      <c r="I30" s="197"/>
      <c r="J30" s="197"/>
      <c r="K30" s="198"/>
      <c r="L30" s="144" t="s">
        <v>27</v>
      </c>
      <c r="M30" s="208"/>
      <c r="N30" s="208"/>
      <c r="O30" s="208"/>
      <c r="P30" s="208"/>
      <c r="Q30" s="208"/>
      <c r="R30" s="208"/>
      <c r="S30" s="207">
        <f>ROUNDDOWN(Q24/22,2)</f>
        <v>981.81</v>
      </c>
      <c r="T30" s="207"/>
      <c r="U30" s="207"/>
      <c r="V30" s="207"/>
      <c r="W30" s="207"/>
      <c r="X30" s="207"/>
      <c r="Y30" s="27" t="s">
        <v>0</v>
      </c>
      <c r="Z30" s="144" t="s">
        <v>99</v>
      </c>
      <c r="AA30" s="145"/>
      <c r="AB30" s="145"/>
      <c r="AC30" s="145"/>
      <c r="AD30" s="145"/>
      <c r="AE30" s="145"/>
      <c r="AF30" s="145"/>
      <c r="AG30" s="207">
        <f>ROUNDDOWN(AF24/22,2)</f>
        <v>981.81</v>
      </c>
      <c r="AH30" s="207"/>
      <c r="AI30" s="207"/>
      <c r="AJ30" s="207"/>
      <c r="AK30" s="207"/>
      <c r="AL30" s="207"/>
      <c r="AM30" s="28" t="s">
        <v>0</v>
      </c>
      <c r="AN30" s="144" t="s">
        <v>110</v>
      </c>
      <c r="AO30" s="208"/>
      <c r="AP30" s="208"/>
      <c r="AQ30" s="208"/>
      <c r="AR30" s="208"/>
      <c r="AS30" s="208"/>
      <c r="AT30" s="208"/>
      <c r="AU30" s="142">
        <f>ROUNDDOWN(AU24/22,2)</f>
        <v>981.81</v>
      </c>
      <c r="AV30" s="142"/>
      <c r="AW30" s="142"/>
      <c r="AX30" s="142"/>
      <c r="AY30" s="142"/>
      <c r="AZ30" s="142"/>
      <c r="BA30" s="27" t="s">
        <v>0</v>
      </c>
      <c r="BB30" s="144" t="s">
        <v>160</v>
      </c>
      <c r="BC30" s="145"/>
      <c r="BD30" s="145"/>
      <c r="BE30" s="145"/>
      <c r="BF30" s="145"/>
      <c r="BG30" s="145"/>
      <c r="BH30" s="145"/>
      <c r="BI30" s="207">
        <f>ROUNDDOWN(BJ24/22,2)</f>
        <v>981.81</v>
      </c>
      <c r="BJ30" s="207"/>
      <c r="BK30" s="207"/>
      <c r="BL30" s="207"/>
      <c r="BM30" s="207"/>
      <c r="BN30" s="207"/>
      <c r="BO30" s="28" t="s">
        <v>0</v>
      </c>
      <c r="BP30" s="29"/>
      <c r="BV30" s="30"/>
      <c r="BX30" s="30"/>
    </row>
    <row r="31" spans="2:68" ht="21" customHeight="1">
      <c r="B31" s="267"/>
      <c r="C31" s="268"/>
      <c r="D31" s="196" t="s">
        <v>10</v>
      </c>
      <c r="E31" s="197"/>
      <c r="F31" s="197"/>
      <c r="G31" s="197"/>
      <c r="H31" s="197"/>
      <c r="I31" s="197"/>
      <c r="J31" s="197"/>
      <c r="K31" s="198"/>
      <c r="L31" s="199" t="s">
        <v>161</v>
      </c>
      <c r="M31" s="200"/>
      <c r="N31" s="200"/>
      <c r="O31" s="200"/>
      <c r="P31" s="200"/>
      <c r="Q31" s="200"/>
      <c r="R31" s="200"/>
      <c r="S31" s="195">
        <f>ROUNDDOWN(S29+S30,0)</f>
        <v>19272</v>
      </c>
      <c r="T31" s="195"/>
      <c r="U31" s="195"/>
      <c r="V31" s="195"/>
      <c r="W31" s="195"/>
      <c r="X31" s="195"/>
      <c r="Y31" s="31" t="s">
        <v>0</v>
      </c>
      <c r="Z31" s="231" t="s">
        <v>100</v>
      </c>
      <c r="AA31" s="232"/>
      <c r="AB31" s="232"/>
      <c r="AC31" s="232"/>
      <c r="AD31" s="232"/>
      <c r="AE31" s="232"/>
      <c r="AF31" s="232"/>
      <c r="AG31" s="195">
        <f>ROUNDDOWN(AG29+AG30,0)</f>
        <v>18401</v>
      </c>
      <c r="AH31" s="195"/>
      <c r="AI31" s="195"/>
      <c r="AJ31" s="195"/>
      <c r="AK31" s="195"/>
      <c r="AL31" s="195"/>
      <c r="AM31" s="32" t="s">
        <v>0</v>
      </c>
      <c r="AN31" s="231" t="s">
        <v>162</v>
      </c>
      <c r="AO31" s="262"/>
      <c r="AP31" s="262"/>
      <c r="AQ31" s="262"/>
      <c r="AR31" s="262"/>
      <c r="AS31" s="262"/>
      <c r="AT31" s="262"/>
      <c r="AU31" s="195">
        <f>ROUNDDOWN(AU29+AU30,0)</f>
        <v>17609</v>
      </c>
      <c r="AV31" s="195"/>
      <c r="AW31" s="195"/>
      <c r="AX31" s="195"/>
      <c r="AY31" s="195"/>
      <c r="AZ31" s="195"/>
      <c r="BA31" s="31" t="s">
        <v>0</v>
      </c>
      <c r="BB31" s="231" t="s">
        <v>163</v>
      </c>
      <c r="BC31" s="232"/>
      <c r="BD31" s="232"/>
      <c r="BE31" s="232"/>
      <c r="BF31" s="232"/>
      <c r="BG31" s="232"/>
      <c r="BH31" s="232"/>
      <c r="BI31" s="195">
        <f>ROUNDDOWN(BI29+BI30,0)</f>
        <v>16886</v>
      </c>
      <c r="BJ31" s="195"/>
      <c r="BK31" s="195"/>
      <c r="BL31" s="195"/>
      <c r="BM31" s="195"/>
      <c r="BN31" s="195"/>
      <c r="BO31" s="28" t="s">
        <v>0</v>
      </c>
      <c r="BP31" s="29"/>
    </row>
    <row r="32" spans="4:68" ht="13.5">
      <c r="D32" s="33"/>
      <c r="E32" s="33"/>
      <c r="F32" s="33"/>
      <c r="G32" s="33"/>
      <c r="H32" s="33"/>
      <c r="I32" s="33"/>
      <c r="J32" s="33"/>
      <c r="K32" s="33"/>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18"/>
    </row>
    <row r="33" spans="2:67" ht="15.75" customHeight="1">
      <c r="B33" s="34" t="s">
        <v>11</v>
      </c>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42" t="s">
        <v>86</v>
      </c>
      <c r="AT33" s="50"/>
      <c r="AU33" s="50"/>
      <c r="AV33" s="50"/>
      <c r="AW33" s="40"/>
      <c r="AX33" s="50"/>
      <c r="AY33" s="50"/>
      <c r="AZ33" s="50"/>
      <c r="BA33" s="50"/>
      <c r="BB33" s="50"/>
      <c r="BC33" s="50"/>
      <c r="BD33" s="50"/>
      <c r="BE33" s="40"/>
      <c r="BF33" s="30"/>
      <c r="BG33" s="30"/>
      <c r="BH33" s="30"/>
      <c r="BI33" s="30"/>
      <c r="BN33" s="30"/>
      <c r="BO33" s="30"/>
    </row>
    <row r="34" spans="2:67" ht="15.75" customHeight="1">
      <c r="B34" s="30"/>
      <c r="C34" s="30" t="s">
        <v>12</v>
      </c>
      <c r="D34" s="30"/>
      <c r="E34" s="30"/>
      <c r="F34" s="30"/>
      <c r="G34" s="30"/>
      <c r="H34" s="30"/>
      <c r="I34" s="30"/>
      <c r="J34" s="30"/>
      <c r="L34" s="30"/>
      <c r="M34" s="30"/>
      <c r="N34" s="30"/>
      <c r="O34" s="30"/>
      <c r="P34" s="30"/>
      <c r="R34" s="30"/>
      <c r="S34" s="30"/>
      <c r="T34" s="30"/>
      <c r="U34" s="30" t="s">
        <v>13</v>
      </c>
      <c r="V34" s="35"/>
      <c r="W34" s="30"/>
      <c r="X34" s="30"/>
      <c r="Y34" s="30"/>
      <c r="Z34" s="30"/>
      <c r="AA34" s="30"/>
      <c r="AB34" s="30"/>
      <c r="AC34" s="30"/>
      <c r="AD34" s="30"/>
      <c r="AE34" s="30"/>
      <c r="AF34" s="30"/>
      <c r="AG34" s="30"/>
      <c r="AH34" s="30"/>
      <c r="AI34" s="30"/>
      <c r="AJ34" s="30"/>
      <c r="AK34" s="30"/>
      <c r="AL34" s="30"/>
      <c r="AM34" s="30"/>
      <c r="AN34" s="30"/>
      <c r="AS34" s="280" t="s">
        <v>129</v>
      </c>
      <c r="AT34" s="281"/>
      <c r="AU34" s="281"/>
      <c r="AV34" s="281"/>
      <c r="AW34" s="281"/>
      <c r="AX34" s="281"/>
      <c r="AY34" s="281"/>
      <c r="AZ34" s="281"/>
      <c r="BA34" s="282"/>
      <c r="BB34" s="277">
        <f>ROUNDDOWN(BF6/264,0)</f>
        <v>0</v>
      </c>
      <c r="BC34" s="278"/>
      <c r="BD34" s="278"/>
      <c r="BE34" s="278"/>
      <c r="BF34" s="278"/>
      <c r="BG34" s="278"/>
      <c r="BH34" s="278"/>
      <c r="BI34" s="278"/>
      <c r="BJ34" s="278"/>
      <c r="BK34" s="278"/>
      <c r="BL34" s="278"/>
      <c r="BM34" s="278"/>
      <c r="BN34" s="278"/>
      <c r="BO34" s="28" t="s">
        <v>0</v>
      </c>
    </row>
    <row r="35" spans="2:67" ht="15.75" customHeight="1">
      <c r="B35" s="30"/>
      <c r="C35" s="36" t="s">
        <v>103</v>
      </c>
      <c r="D35" s="269">
        <f>IF(M6="","",M6)</f>
        <v>590000</v>
      </c>
      <c r="E35" s="269"/>
      <c r="F35" s="269"/>
      <c r="G35" s="269"/>
      <c r="H35" s="269"/>
      <c r="I35" s="37" t="s">
        <v>14</v>
      </c>
      <c r="J35" s="38"/>
      <c r="K35" s="259" t="s">
        <v>164</v>
      </c>
      <c r="L35" s="259"/>
      <c r="M35" s="259"/>
      <c r="N35" s="259"/>
      <c r="O35" s="259"/>
      <c r="P35" s="259"/>
      <c r="Q35" s="259"/>
      <c r="R35" s="259"/>
      <c r="S35" s="259"/>
      <c r="T35" s="37" t="s">
        <v>165</v>
      </c>
      <c r="U35" s="279">
        <f>IF(D35="","",ROUND(D35/22,-1))</f>
        <v>26820</v>
      </c>
      <c r="V35" s="279"/>
      <c r="W35" s="279"/>
      <c r="X35" s="279"/>
      <c r="Y35" s="279"/>
      <c r="Z35" s="279"/>
      <c r="AA35" s="37" t="s">
        <v>14</v>
      </c>
      <c r="AB35" s="37"/>
      <c r="AC35" s="37" t="s">
        <v>15</v>
      </c>
      <c r="AD35" s="37"/>
      <c r="AE35" s="37"/>
      <c r="AF35" s="38"/>
      <c r="AG35" s="38"/>
      <c r="AH35" s="38"/>
      <c r="AI35" s="37"/>
      <c r="AJ35" s="37"/>
      <c r="AK35" s="37"/>
      <c r="AL35" s="30"/>
      <c r="AM35" s="30"/>
      <c r="AN35" s="30"/>
      <c r="AO35" s="30"/>
      <c r="AP35" s="30"/>
      <c r="AQ35" s="30"/>
      <c r="AR35" s="30"/>
      <c r="AS35" s="84"/>
      <c r="AT35" s="82"/>
      <c r="AU35" s="41"/>
      <c r="AV35" s="41"/>
      <c r="AW35" s="83"/>
      <c r="AX35" s="83"/>
      <c r="AY35" s="83"/>
      <c r="AZ35" s="83"/>
      <c r="BA35" s="40"/>
      <c r="BB35" s="81"/>
      <c r="BC35" s="81"/>
      <c r="BD35" s="81"/>
      <c r="BE35" s="81"/>
      <c r="BF35" s="30"/>
      <c r="BG35" s="30"/>
      <c r="BH35" s="30"/>
      <c r="BI35" s="30"/>
      <c r="BJ35" s="30"/>
      <c r="BK35" s="30"/>
      <c r="BL35" s="30"/>
      <c r="BM35" s="30"/>
      <c r="BN35" s="30"/>
      <c r="BO35" s="30"/>
    </row>
    <row r="36" spans="2:75" ht="15.75" customHeight="1">
      <c r="B36" s="30"/>
      <c r="C36" s="30" t="s">
        <v>16</v>
      </c>
      <c r="D36" s="30"/>
      <c r="E36" s="30"/>
      <c r="F36" s="30"/>
      <c r="G36" s="30"/>
      <c r="H36" s="30"/>
      <c r="I36" s="30"/>
      <c r="J36" s="30"/>
      <c r="K36" s="30"/>
      <c r="L36" s="30" t="s">
        <v>17</v>
      </c>
      <c r="M36" s="30"/>
      <c r="N36" s="30"/>
      <c r="O36" s="30"/>
      <c r="P36" s="30"/>
      <c r="Q36" s="30"/>
      <c r="R36" s="30"/>
      <c r="S36" s="30"/>
      <c r="T36" s="30"/>
      <c r="V36" s="30" t="s">
        <v>18</v>
      </c>
      <c r="W36" s="30"/>
      <c r="X36" s="30"/>
      <c r="Y36" s="30"/>
      <c r="Z36" s="30"/>
      <c r="AA36" s="30"/>
      <c r="AB36" s="30"/>
      <c r="AC36" s="30"/>
      <c r="AS36" s="84"/>
      <c r="AT36" s="82"/>
      <c r="AU36" s="41"/>
      <c r="AV36" s="41"/>
      <c r="AW36" s="83"/>
      <c r="AX36" s="83"/>
      <c r="AY36" s="83"/>
      <c r="AZ36" s="83"/>
      <c r="BA36" s="40"/>
      <c r="BB36" s="81"/>
      <c r="BC36" s="81"/>
      <c r="BD36" s="81"/>
      <c r="BE36" s="81"/>
      <c r="BJ36" s="30"/>
      <c r="BK36" s="39"/>
      <c r="BL36" s="30"/>
      <c r="BM36" s="30"/>
      <c r="BN36" s="40"/>
      <c r="BO36" s="40"/>
      <c r="BP36" s="18"/>
      <c r="BQ36" s="18"/>
      <c r="BR36" s="18"/>
      <c r="BS36" s="18"/>
      <c r="BT36" s="18"/>
      <c r="BU36" s="18"/>
      <c r="BV36" s="18"/>
      <c r="BW36" s="18"/>
    </row>
    <row r="37" spans="2:75" ht="15.75" customHeight="1">
      <c r="B37" s="30"/>
      <c r="C37" s="37" t="s">
        <v>101</v>
      </c>
      <c r="D37" s="270">
        <f>U35</f>
        <v>26820</v>
      </c>
      <c r="E37" s="270"/>
      <c r="F37" s="270"/>
      <c r="G37" s="270"/>
      <c r="H37" s="270"/>
      <c r="I37" s="37" t="s">
        <v>166</v>
      </c>
      <c r="J37" s="41" t="s">
        <v>167</v>
      </c>
      <c r="K37" s="42"/>
      <c r="L37" s="260">
        <v>2</v>
      </c>
      <c r="M37" s="260"/>
      <c r="N37" s="261" t="s">
        <v>195</v>
      </c>
      <c r="O37" s="260"/>
      <c r="P37" s="260"/>
      <c r="Q37" s="260"/>
      <c r="R37" s="260"/>
      <c r="S37" s="42" t="s">
        <v>168</v>
      </c>
      <c r="T37" s="42"/>
      <c r="U37" s="276">
        <f>IF(D35="","",ROUND(D37*2/3,0))</f>
        <v>17880</v>
      </c>
      <c r="V37" s="276"/>
      <c r="W37" s="276"/>
      <c r="X37" s="276"/>
      <c r="Y37" s="276"/>
      <c r="Z37" s="276"/>
      <c r="AA37" s="37" t="s">
        <v>0</v>
      </c>
      <c r="AB37" s="43" t="s">
        <v>19</v>
      </c>
      <c r="AC37" s="37"/>
      <c r="AD37" s="37"/>
      <c r="AE37" s="37"/>
      <c r="AF37" s="37"/>
      <c r="AG37" s="37"/>
      <c r="AH37" s="38"/>
      <c r="AI37" s="37"/>
      <c r="AJ37" s="30"/>
      <c r="AK37" s="36" t="s">
        <v>102</v>
      </c>
      <c r="AL37" s="30"/>
      <c r="AM37" s="30"/>
      <c r="AN37" s="30"/>
      <c r="AO37" s="30"/>
      <c r="AP37" s="30"/>
      <c r="AQ37" s="30"/>
      <c r="AR37" s="30"/>
      <c r="AS37" s="84"/>
      <c r="AT37" s="82"/>
      <c r="AU37" s="41"/>
      <c r="AV37" s="41"/>
      <c r="AW37" s="83"/>
      <c r="AX37" s="83"/>
      <c r="AY37" s="83"/>
      <c r="AZ37" s="83"/>
      <c r="BA37" s="40"/>
      <c r="BB37" s="81"/>
      <c r="BC37" s="81"/>
      <c r="BD37" s="81"/>
      <c r="BE37" s="81"/>
      <c r="BF37" s="30"/>
      <c r="BG37" s="30"/>
      <c r="BH37" s="40"/>
      <c r="BI37" s="40"/>
      <c r="BJ37" s="40"/>
      <c r="BK37" s="40"/>
      <c r="BL37" s="40"/>
      <c r="BM37" s="40"/>
      <c r="BN37" s="40"/>
      <c r="BO37" s="40"/>
      <c r="BP37" s="44"/>
      <c r="BQ37" s="18"/>
      <c r="BR37" s="18"/>
      <c r="BS37" s="18"/>
      <c r="BT37" s="18"/>
      <c r="BU37" s="18"/>
      <c r="BV37" s="18"/>
      <c r="BW37" s="18"/>
    </row>
    <row r="38" spans="44:75" ht="15.75" customHeight="1">
      <c r="AR38" s="30"/>
      <c r="BG38" s="30"/>
      <c r="BH38" s="90"/>
      <c r="BI38" s="90"/>
      <c r="BJ38" s="90"/>
      <c r="BK38" s="90"/>
      <c r="BL38" s="90"/>
      <c r="BM38" s="90"/>
      <c r="BN38" s="90"/>
      <c r="BO38" s="90"/>
      <c r="BP38" s="45"/>
      <c r="BQ38" s="45"/>
      <c r="BR38" s="45"/>
      <c r="BS38" s="45"/>
      <c r="BT38" s="45"/>
      <c r="BU38" s="45"/>
      <c r="BV38" s="18"/>
      <c r="BW38" s="18"/>
    </row>
    <row r="39" spans="2:91" ht="15.75" customHeight="1">
      <c r="B39" s="34" t="s">
        <v>114</v>
      </c>
      <c r="C39" s="30"/>
      <c r="D39" s="30"/>
      <c r="E39" s="30"/>
      <c r="F39" s="30"/>
      <c r="G39" s="30"/>
      <c r="H39" s="30"/>
      <c r="I39" s="30"/>
      <c r="J39" s="30"/>
      <c r="K39" s="30"/>
      <c r="L39" s="30"/>
      <c r="M39" s="30"/>
      <c r="N39" s="30"/>
      <c r="O39" s="30"/>
      <c r="P39" s="34" t="s">
        <v>130</v>
      </c>
      <c r="Q39" s="30"/>
      <c r="R39" s="30"/>
      <c r="S39" s="30"/>
      <c r="T39" s="30"/>
      <c r="V39" s="30"/>
      <c r="W39" s="30"/>
      <c r="X39" s="30"/>
      <c r="Y39" s="30"/>
      <c r="Z39" s="30"/>
      <c r="AA39" s="30"/>
      <c r="AB39" s="30"/>
      <c r="AC39" s="30"/>
      <c r="AD39" s="30"/>
      <c r="AE39" s="30"/>
      <c r="AF39" s="30"/>
      <c r="AG39" s="30"/>
      <c r="AH39" s="30"/>
      <c r="AI39" s="34" t="s">
        <v>131</v>
      </c>
      <c r="AJ39" s="30"/>
      <c r="AK39" s="30"/>
      <c r="AL39" s="30"/>
      <c r="AM39" s="30"/>
      <c r="AN39" s="30"/>
      <c r="AO39" s="30"/>
      <c r="AP39" s="30"/>
      <c r="BH39" s="90"/>
      <c r="BI39" s="90"/>
      <c r="BJ39" s="90"/>
      <c r="BK39" s="90"/>
      <c r="BL39" s="90"/>
      <c r="BM39" s="90"/>
      <c r="BN39" s="90"/>
      <c r="BO39" s="90"/>
      <c r="BP39" s="45"/>
      <c r="BQ39" s="45"/>
      <c r="BR39" s="45"/>
      <c r="BS39" s="45"/>
      <c r="BT39" s="45"/>
      <c r="BU39" s="45"/>
      <c r="BV39" s="18"/>
      <c r="BW39" s="18"/>
      <c r="CF39" s="30"/>
      <c r="CG39" s="30"/>
      <c r="CH39" s="30"/>
      <c r="CI39" s="30"/>
      <c r="CJ39" s="30"/>
      <c r="CK39" s="30"/>
      <c r="CL39" s="30"/>
      <c r="CM39" s="30"/>
    </row>
    <row r="40" spans="2:75" ht="15.75" customHeight="1">
      <c r="B40" s="30"/>
      <c r="C40" s="193" t="s">
        <v>115</v>
      </c>
      <c r="D40" s="194"/>
      <c r="E40" s="203">
        <f>S31</f>
        <v>19272</v>
      </c>
      <c r="F40" s="204"/>
      <c r="G40" s="204"/>
      <c r="H40" s="204"/>
      <c r="I40" s="204"/>
      <c r="J40" s="193" t="s">
        <v>20</v>
      </c>
      <c r="K40" s="194"/>
      <c r="N40" s="49"/>
      <c r="O40" s="49"/>
      <c r="Q40" s="30"/>
      <c r="R40" s="126" t="s">
        <v>111</v>
      </c>
      <c r="S40" s="126"/>
      <c r="T40" s="126"/>
      <c r="U40" s="126"/>
      <c r="V40" s="126"/>
      <c r="W40" s="126"/>
      <c r="X40" s="126"/>
      <c r="Y40" s="127">
        <f>IF(E40&gt;=$BB$34,E40,$BB$34)</f>
        <v>19272</v>
      </c>
      <c r="Z40" s="127"/>
      <c r="AA40" s="127"/>
      <c r="AB40" s="127"/>
      <c r="AC40" s="30" t="s">
        <v>91</v>
      </c>
      <c r="AD40" s="30" t="s">
        <v>169</v>
      </c>
      <c r="AE40" s="30"/>
      <c r="AF40" s="30"/>
      <c r="AG40" s="49" t="s">
        <v>170</v>
      </c>
      <c r="AH40" s="49"/>
      <c r="AI40" s="30"/>
      <c r="AJ40" s="30"/>
      <c r="AK40" s="30"/>
      <c r="AL40" s="79" t="s">
        <v>171</v>
      </c>
      <c r="AM40" s="79"/>
      <c r="AN40" s="79"/>
      <c r="AO40" s="79"/>
      <c r="AP40" s="79"/>
      <c r="AQ40" s="110" t="s">
        <v>113</v>
      </c>
      <c r="AR40" s="70"/>
      <c r="AS40" s="70"/>
      <c r="AT40" s="77" t="s">
        <v>165</v>
      </c>
      <c r="AU40" s="120">
        <f>IF(E40="","",IF($U$37&gt;Y40,Q10,0))</f>
        <v>0</v>
      </c>
      <c r="AV40" s="120"/>
      <c r="AW40" s="121" t="s">
        <v>21</v>
      </c>
      <c r="AX40" s="121"/>
      <c r="AY40" s="69"/>
      <c r="AZ40" s="185" t="s">
        <v>172</v>
      </c>
      <c r="BA40" s="185"/>
      <c r="BB40" s="78" t="s">
        <v>173</v>
      </c>
      <c r="BC40" s="77"/>
      <c r="BG40" s="23"/>
      <c r="BH40" s="17"/>
      <c r="BI40" s="17"/>
      <c r="BJ40" s="17"/>
      <c r="BK40" s="17"/>
      <c r="BL40" s="17"/>
      <c r="BM40" s="17"/>
      <c r="BN40" s="17"/>
      <c r="BO40" s="85"/>
      <c r="BP40" s="50"/>
      <c r="BQ40" s="51"/>
      <c r="BR40" s="51"/>
      <c r="BS40" s="51"/>
      <c r="BT40" s="51"/>
      <c r="BU40" s="51"/>
      <c r="BV40" s="52"/>
      <c r="BW40" s="18"/>
    </row>
    <row r="41" spans="2:75" ht="15.75" customHeight="1">
      <c r="B41" s="30"/>
      <c r="C41" s="193" t="s">
        <v>174</v>
      </c>
      <c r="D41" s="194"/>
      <c r="E41" s="203">
        <f>AG31</f>
        <v>18401</v>
      </c>
      <c r="F41" s="204"/>
      <c r="G41" s="204"/>
      <c r="H41" s="204"/>
      <c r="I41" s="204"/>
      <c r="J41" s="193" t="s">
        <v>20</v>
      </c>
      <c r="K41" s="194"/>
      <c r="N41" s="49"/>
      <c r="O41" s="49"/>
      <c r="Q41" s="30"/>
      <c r="R41" s="126" t="s">
        <v>111</v>
      </c>
      <c r="S41" s="126"/>
      <c r="T41" s="126"/>
      <c r="U41" s="126"/>
      <c r="V41" s="126"/>
      <c r="W41" s="126"/>
      <c r="X41" s="126"/>
      <c r="Y41" s="127">
        <f>IF(E41&gt;=$BB$34,E41,$BB$34)</f>
        <v>18401</v>
      </c>
      <c r="Z41" s="127"/>
      <c r="AA41" s="127"/>
      <c r="AB41" s="127"/>
      <c r="AC41" s="30" t="s">
        <v>91</v>
      </c>
      <c r="AD41" s="30" t="s">
        <v>169</v>
      </c>
      <c r="AE41" s="30"/>
      <c r="AF41" s="30"/>
      <c r="AG41" s="49" t="s">
        <v>175</v>
      </c>
      <c r="AH41" s="49"/>
      <c r="AI41" s="30"/>
      <c r="AJ41" s="30"/>
      <c r="AK41" s="30"/>
      <c r="AL41" s="80" t="s">
        <v>176</v>
      </c>
      <c r="AM41" s="80"/>
      <c r="AN41" s="79"/>
      <c r="AO41" s="79"/>
      <c r="AP41" s="80"/>
      <c r="AQ41" s="110" t="s">
        <v>113</v>
      </c>
      <c r="AR41" s="70"/>
      <c r="AS41" s="70"/>
      <c r="AT41" s="77" t="s">
        <v>165</v>
      </c>
      <c r="AU41" s="120">
        <f>IF(E41="","",IF($U$37&gt;Y41,AF10,0))</f>
        <v>0</v>
      </c>
      <c r="AV41" s="120"/>
      <c r="AW41" s="121" t="s">
        <v>21</v>
      </c>
      <c r="AX41" s="121"/>
      <c r="AY41" s="69"/>
      <c r="AZ41" s="185" t="s">
        <v>172</v>
      </c>
      <c r="BA41" s="185"/>
      <c r="BB41" s="78" t="s">
        <v>177</v>
      </c>
      <c r="BC41" s="77"/>
      <c r="BG41" s="23"/>
      <c r="BH41" s="17"/>
      <c r="BI41" s="17"/>
      <c r="BJ41" s="17"/>
      <c r="BK41" s="17"/>
      <c r="BL41" s="17"/>
      <c r="BM41" s="17"/>
      <c r="BN41" s="17"/>
      <c r="BO41" s="85"/>
      <c r="BP41" s="50"/>
      <c r="BQ41" s="51"/>
      <c r="BR41" s="51"/>
      <c r="BS41" s="51"/>
      <c r="BT41" s="51"/>
      <c r="BU41" s="51"/>
      <c r="BV41" s="52"/>
      <c r="BW41" s="18"/>
    </row>
    <row r="42" spans="2:75" ht="15.75" customHeight="1">
      <c r="B42" s="30"/>
      <c r="C42" s="193" t="s">
        <v>178</v>
      </c>
      <c r="D42" s="194"/>
      <c r="E42" s="203">
        <f>AU31</f>
        <v>17609</v>
      </c>
      <c r="F42" s="204"/>
      <c r="G42" s="204"/>
      <c r="H42" s="204"/>
      <c r="I42" s="204"/>
      <c r="J42" s="193" t="s">
        <v>20</v>
      </c>
      <c r="K42" s="194"/>
      <c r="N42" s="49"/>
      <c r="O42" s="49"/>
      <c r="Q42" s="40"/>
      <c r="R42" s="126" t="s">
        <v>111</v>
      </c>
      <c r="S42" s="126"/>
      <c r="T42" s="126"/>
      <c r="U42" s="126"/>
      <c r="V42" s="126"/>
      <c r="W42" s="126"/>
      <c r="X42" s="126"/>
      <c r="Y42" s="127">
        <f>IF(E42&gt;=$BB$34,E42,$BB$34)</f>
        <v>17609</v>
      </c>
      <c r="Z42" s="127"/>
      <c r="AA42" s="127"/>
      <c r="AB42" s="127"/>
      <c r="AC42" s="30" t="s">
        <v>91</v>
      </c>
      <c r="AD42" s="40" t="s">
        <v>169</v>
      </c>
      <c r="AE42" s="40"/>
      <c r="AF42" s="40"/>
      <c r="AG42" s="53" t="s">
        <v>179</v>
      </c>
      <c r="AH42" s="53"/>
      <c r="AI42" s="40"/>
      <c r="AJ42" s="40"/>
      <c r="AK42" s="40"/>
      <c r="AL42" s="80" t="s">
        <v>180</v>
      </c>
      <c r="AM42" s="80"/>
      <c r="AN42" s="79"/>
      <c r="AO42" s="79"/>
      <c r="AP42" s="80"/>
      <c r="AQ42" s="110" t="s">
        <v>113</v>
      </c>
      <c r="AR42" s="70"/>
      <c r="AS42" s="70"/>
      <c r="AT42" s="77" t="s">
        <v>165</v>
      </c>
      <c r="AU42" s="120">
        <f>IF(E42="","",IF($U$37&gt;Y42,AU10,0))</f>
        <v>22</v>
      </c>
      <c r="AV42" s="120"/>
      <c r="AW42" s="121" t="s">
        <v>21</v>
      </c>
      <c r="AX42" s="121"/>
      <c r="AY42" s="69"/>
      <c r="AZ42" s="185" t="s">
        <v>172</v>
      </c>
      <c r="BA42" s="185"/>
      <c r="BB42" s="78" t="s">
        <v>181</v>
      </c>
      <c r="BC42" s="77"/>
      <c r="BG42" s="23"/>
      <c r="BH42" s="17"/>
      <c r="BI42" s="17"/>
      <c r="BJ42" s="17"/>
      <c r="BK42" s="17"/>
      <c r="BL42" s="17"/>
      <c r="BM42" s="17"/>
      <c r="BN42" s="17"/>
      <c r="BO42" s="85"/>
      <c r="BP42" s="50"/>
      <c r="BQ42" s="51"/>
      <c r="BR42" s="51"/>
      <c r="BS42" s="51"/>
      <c r="BT42" s="51"/>
      <c r="BU42" s="51"/>
      <c r="BV42" s="52"/>
      <c r="BW42" s="18"/>
    </row>
    <row r="43" spans="2:75" ht="15.75" customHeight="1">
      <c r="B43" s="30"/>
      <c r="C43" s="193" t="s">
        <v>182</v>
      </c>
      <c r="D43" s="194"/>
      <c r="E43" s="203">
        <f>BI31</f>
        <v>16886</v>
      </c>
      <c r="F43" s="204"/>
      <c r="G43" s="204"/>
      <c r="H43" s="204"/>
      <c r="I43" s="204"/>
      <c r="J43" s="193" t="s">
        <v>20</v>
      </c>
      <c r="K43" s="194"/>
      <c r="N43" s="49"/>
      <c r="O43" s="49"/>
      <c r="Q43" s="40"/>
      <c r="R43" s="126" t="s">
        <v>111</v>
      </c>
      <c r="S43" s="126"/>
      <c r="T43" s="126"/>
      <c r="U43" s="126"/>
      <c r="V43" s="126"/>
      <c r="W43" s="126"/>
      <c r="X43" s="126"/>
      <c r="Y43" s="127">
        <f>IF(E43&gt;=$BB$34,E43,$BB$34)</f>
        <v>16886</v>
      </c>
      <c r="Z43" s="127"/>
      <c r="AA43" s="127"/>
      <c r="AB43" s="127"/>
      <c r="AC43" s="30" t="s">
        <v>91</v>
      </c>
      <c r="AD43" s="40" t="s">
        <v>169</v>
      </c>
      <c r="AE43" s="40"/>
      <c r="AF43" s="40"/>
      <c r="AG43" s="53" t="s">
        <v>183</v>
      </c>
      <c r="AH43" s="53"/>
      <c r="AI43" s="40"/>
      <c r="AJ43" s="40"/>
      <c r="AK43" s="40"/>
      <c r="AL43" s="80" t="s">
        <v>180</v>
      </c>
      <c r="AM43" s="80"/>
      <c r="AN43" s="79"/>
      <c r="AO43" s="79"/>
      <c r="AP43" s="80"/>
      <c r="AQ43" s="110" t="s">
        <v>113</v>
      </c>
      <c r="AR43" s="70"/>
      <c r="AS43" s="70"/>
      <c r="AT43" s="77" t="s">
        <v>165</v>
      </c>
      <c r="AU43" s="120">
        <f>IF(E43="","",IF($U$37&gt;Y43,BJ10,0))</f>
        <v>23</v>
      </c>
      <c r="AV43" s="120"/>
      <c r="AW43" s="121" t="s">
        <v>21</v>
      </c>
      <c r="AX43" s="121"/>
      <c r="AY43" s="69"/>
      <c r="AZ43" s="185" t="s">
        <v>172</v>
      </c>
      <c r="BA43" s="185"/>
      <c r="BB43" s="78" t="s">
        <v>181</v>
      </c>
      <c r="BC43" s="77"/>
      <c r="BG43" s="23"/>
      <c r="BH43" s="184"/>
      <c r="BI43" s="184"/>
      <c r="BJ43" s="184"/>
      <c r="BK43" s="184"/>
      <c r="BL43" s="184"/>
      <c r="BM43" s="184"/>
      <c r="BN43" s="184"/>
      <c r="BO43" s="85"/>
      <c r="BP43" s="50"/>
      <c r="BQ43" s="51"/>
      <c r="BR43" s="51"/>
      <c r="BS43" s="51"/>
      <c r="BT43" s="51"/>
      <c r="BU43" s="51"/>
      <c r="BV43" s="52"/>
      <c r="BW43" s="18"/>
    </row>
    <row r="44" spans="2:75" ht="15.75" customHeight="1">
      <c r="B44" s="30"/>
      <c r="C44" s="46"/>
      <c r="D44" s="23"/>
      <c r="E44" s="47"/>
      <c r="F44" s="48"/>
      <c r="G44" s="48"/>
      <c r="H44" s="48"/>
      <c r="I44" s="48"/>
      <c r="J44" s="46"/>
      <c r="K44" s="23"/>
      <c r="N44" s="49"/>
      <c r="O44" s="49"/>
      <c r="Q44" s="40"/>
      <c r="R44" s="18"/>
      <c r="S44" s="40"/>
      <c r="T44" s="18"/>
      <c r="U44" s="40"/>
      <c r="V44" s="40"/>
      <c r="W44" s="40"/>
      <c r="X44" s="40"/>
      <c r="Y44" s="54"/>
      <c r="Z44" s="54"/>
      <c r="AA44" s="54"/>
      <c r="AB44" s="40"/>
      <c r="AC44" s="40"/>
      <c r="AD44" s="40"/>
      <c r="AE44" s="40"/>
      <c r="AF44" s="40"/>
      <c r="AG44" s="53"/>
      <c r="AH44" s="53"/>
      <c r="AI44" s="40"/>
      <c r="AJ44" s="40"/>
      <c r="AK44" s="40"/>
      <c r="AL44" s="40"/>
      <c r="AM44" s="40"/>
      <c r="AN44" s="40"/>
      <c r="AO44" s="50"/>
      <c r="AP44" s="50"/>
      <c r="AQ44" s="50"/>
      <c r="AR44" s="51"/>
      <c r="AS44" s="51"/>
      <c r="AT44" s="51"/>
      <c r="AU44" s="51"/>
      <c r="AV44" s="51"/>
      <c r="AW44" s="51"/>
      <c r="AX44" s="51"/>
      <c r="AY44" s="50"/>
      <c r="BH44" s="18"/>
      <c r="BI44" s="18"/>
      <c r="BJ44" s="18"/>
      <c r="BK44" s="73"/>
      <c r="BL44" s="240"/>
      <c r="BM44" s="240"/>
      <c r="BN44" s="241"/>
      <c r="BO44" s="241"/>
      <c r="BP44" s="50"/>
      <c r="BQ44" s="51"/>
      <c r="BR44" s="51"/>
      <c r="BS44" s="51"/>
      <c r="BT44" s="51"/>
      <c r="BU44" s="51"/>
      <c r="BV44" s="52"/>
      <c r="BW44" s="18"/>
    </row>
    <row r="45" spans="2:91" ht="15.75" customHeight="1">
      <c r="B45" s="34" t="s">
        <v>22</v>
      </c>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BN45" s="40"/>
      <c r="BO45" s="40"/>
      <c r="BP45" s="18"/>
      <c r="BQ45" s="18"/>
      <c r="BR45" s="18"/>
      <c r="BS45" s="18"/>
      <c r="BT45" s="18"/>
      <c r="BU45" s="17"/>
      <c r="BV45" s="17"/>
      <c r="BW45" s="18"/>
      <c r="CF45" s="30"/>
      <c r="CG45" s="30"/>
      <c r="CH45" s="30"/>
      <c r="CI45" s="30"/>
      <c r="CJ45" s="30"/>
      <c r="CK45" s="30"/>
      <c r="CL45" s="30"/>
      <c r="CM45" s="30"/>
    </row>
    <row r="46" spans="2:75" ht="13.5">
      <c r="B46" s="30"/>
      <c r="C46" s="30"/>
      <c r="F46" s="255" t="s">
        <v>61</v>
      </c>
      <c r="G46" s="255"/>
      <c r="H46" s="255"/>
      <c r="I46" s="255"/>
      <c r="J46" s="255"/>
      <c r="K46" s="255"/>
      <c r="L46" s="255"/>
      <c r="M46" s="255"/>
      <c r="N46" s="255"/>
      <c r="Q46" s="30"/>
      <c r="S46" s="126" t="s">
        <v>23</v>
      </c>
      <c r="T46" s="126"/>
      <c r="U46" s="126"/>
      <c r="V46" s="126"/>
      <c r="W46" s="126"/>
      <c r="AA46" s="126" t="s">
        <v>184</v>
      </c>
      <c r="AB46" s="126"/>
      <c r="AC46" s="126"/>
      <c r="AD46" s="126"/>
      <c r="AE46" s="126"/>
      <c r="AF46" s="126"/>
      <c r="AG46" s="126"/>
      <c r="AK46" s="256" t="s">
        <v>116</v>
      </c>
      <c r="AL46" s="256"/>
      <c r="AM46" s="256"/>
      <c r="AN46" s="256"/>
      <c r="AO46" s="256"/>
      <c r="AP46" s="256"/>
      <c r="AQ46" s="256"/>
      <c r="AU46" s="255" t="s">
        <v>37</v>
      </c>
      <c r="AV46" s="255"/>
      <c r="AW46" s="255"/>
      <c r="AX46" s="255"/>
      <c r="AY46" s="255"/>
      <c r="AZ46" s="255"/>
      <c r="BA46" s="255"/>
      <c r="BB46" s="255"/>
      <c r="BC46" s="30"/>
      <c r="BD46" s="30"/>
      <c r="BE46" s="30"/>
      <c r="BF46" s="30"/>
      <c r="BG46" s="30"/>
      <c r="BH46" s="30"/>
      <c r="BI46" s="30"/>
      <c r="BJ46" s="30"/>
      <c r="BK46" s="30"/>
      <c r="BL46" s="30"/>
      <c r="BU46" s="57"/>
      <c r="BV46" s="18"/>
      <c r="BW46" s="18"/>
    </row>
    <row r="47" spans="2:73" ht="9.75" customHeight="1">
      <c r="B47" s="30"/>
      <c r="C47" s="30"/>
      <c r="G47" s="30"/>
      <c r="H47" s="30"/>
      <c r="I47" s="30"/>
      <c r="J47" s="30"/>
      <c r="K47" s="30"/>
      <c r="Q47" s="30"/>
      <c r="S47" s="55"/>
      <c r="T47" s="55"/>
      <c r="U47" s="55"/>
      <c r="V47" s="55"/>
      <c r="W47" s="55"/>
      <c r="AA47" s="55"/>
      <c r="AB47" s="55"/>
      <c r="AC47" s="55"/>
      <c r="AD47" s="55"/>
      <c r="AE47" s="55"/>
      <c r="AF47" s="55"/>
      <c r="AG47" s="55"/>
      <c r="AJ47" s="58"/>
      <c r="AK47" s="58"/>
      <c r="AL47" s="58"/>
      <c r="AM47" s="58"/>
      <c r="AN47" s="59"/>
      <c r="AO47" s="56"/>
      <c r="AP47" s="56"/>
      <c r="AQ47" s="56"/>
      <c r="AR47" s="55"/>
      <c r="AS47" s="55"/>
      <c r="AT47" s="55"/>
      <c r="AU47" s="55"/>
      <c r="AV47" s="55"/>
      <c r="AW47" s="55"/>
      <c r="AX47" s="55"/>
      <c r="AY47" s="55"/>
      <c r="AZ47" s="30"/>
      <c r="BA47" s="30"/>
      <c r="BB47" s="30"/>
      <c r="BC47" s="30"/>
      <c r="BD47" s="30"/>
      <c r="BE47" s="30"/>
      <c r="BF47" s="30"/>
      <c r="BG47" s="30"/>
      <c r="BH47" s="30"/>
      <c r="BI47" s="30"/>
      <c r="BJ47" s="30"/>
      <c r="BK47" s="30"/>
      <c r="BL47" s="30"/>
      <c r="BM47" s="30"/>
      <c r="BN47" s="30"/>
      <c r="BO47" s="57"/>
      <c r="BP47" s="57"/>
      <c r="BQ47" s="57"/>
      <c r="BR47" s="57"/>
      <c r="BS47" s="57"/>
      <c r="BT47" s="57"/>
      <c r="BU47" s="57"/>
    </row>
    <row r="48" spans="6:81" ht="17.25">
      <c r="F48" s="257">
        <f>Q10</f>
        <v>20</v>
      </c>
      <c r="G48" s="258"/>
      <c r="H48" s="258"/>
      <c r="I48" s="258"/>
      <c r="J48" s="258"/>
      <c r="K48" s="60" t="s">
        <v>41</v>
      </c>
      <c r="L48" s="60"/>
      <c r="M48" s="60"/>
      <c r="N48" s="60"/>
      <c r="R48" s="30" t="s">
        <v>72</v>
      </c>
      <c r="S48" s="247">
        <f>U37</f>
        <v>17880</v>
      </c>
      <c r="T48" s="247"/>
      <c r="U48" s="247"/>
      <c r="V48" s="247"/>
      <c r="W48" s="247"/>
      <c r="X48" s="30" t="s">
        <v>0</v>
      </c>
      <c r="Y48" s="30"/>
      <c r="Z48" s="46" t="s">
        <v>185</v>
      </c>
      <c r="AA48" s="46"/>
      <c r="AB48" s="247">
        <f>Y40</f>
        <v>19272</v>
      </c>
      <c r="AC48" s="247"/>
      <c r="AD48" s="247"/>
      <c r="AE48" s="247"/>
      <c r="AF48" s="247"/>
      <c r="AG48" s="46" t="s">
        <v>1</v>
      </c>
      <c r="AH48" s="30" t="s">
        <v>105</v>
      </c>
      <c r="AI48" s="30" t="s">
        <v>104</v>
      </c>
      <c r="AJ48" s="247">
        <f>AU40</f>
        <v>0</v>
      </c>
      <c r="AK48" s="247"/>
      <c r="AL48" s="247"/>
      <c r="AM48" s="247"/>
      <c r="AN48" s="247"/>
      <c r="AO48" s="247"/>
      <c r="AP48" s="247"/>
      <c r="AQ48" s="46" t="s">
        <v>138</v>
      </c>
      <c r="AR48" s="46" t="s">
        <v>106</v>
      </c>
      <c r="AT48" s="250">
        <f>IF(M6="","",IF((S48-AB48)*AJ48&lt;=0,0,(S48-AB48)*AJ48))</f>
        <v>0</v>
      </c>
      <c r="AU48" s="250"/>
      <c r="AV48" s="250"/>
      <c r="AW48" s="250"/>
      <c r="AX48" s="250"/>
      <c r="AY48" s="251"/>
      <c r="AZ48" s="251"/>
      <c r="BA48" s="251"/>
      <c r="BB48" s="62" t="s">
        <v>0</v>
      </c>
      <c r="BC48" s="63"/>
      <c r="BD48" s="30"/>
      <c r="BE48" s="30"/>
      <c r="BF48" s="30"/>
      <c r="BG48" s="30"/>
      <c r="BH48" s="64"/>
      <c r="BI48" s="30"/>
      <c r="BJ48" s="30"/>
      <c r="BM48" s="46"/>
      <c r="CC48" s="30"/>
    </row>
    <row r="49" spans="6:81" ht="9.75" customHeight="1">
      <c r="F49" s="65"/>
      <c r="G49" s="65"/>
      <c r="H49" s="65"/>
      <c r="I49" s="65"/>
      <c r="J49" s="66"/>
      <c r="R49" s="30"/>
      <c r="S49" s="61"/>
      <c r="T49" s="61"/>
      <c r="U49" s="61"/>
      <c r="V49" s="61"/>
      <c r="W49" s="61"/>
      <c r="X49" s="30"/>
      <c r="Y49" s="30"/>
      <c r="Z49" s="46"/>
      <c r="AA49" s="46"/>
      <c r="AB49" s="61"/>
      <c r="AC49" s="61"/>
      <c r="AD49" s="61"/>
      <c r="AE49" s="61"/>
      <c r="AF49" s="61"/>
      <c r="AG49" s="46"/>
      <c r="AH49" s="30"/>
      <c r="AI49" s="30"/>
      <c r="AJ49" s="61"/>
      <c r="AK49" s="61"/>
      <c r="AL49" s="61"/>
      <c r="AM49" s="61"/>
      <c r="AN49" s="61"/>
      <c r="AO49" s="61"/>
      <c r="AP49" s="61"/>
      <c r="AQ49" s="46"/>
      <c r="AR49" s="46"/>
      <c r="AT49" s="67"/>
      <c r="AU49" s="67"/>
      <c r="AV49" s="67"/>
      <c r="AW49" s="67"/>
      <c r="AX49" s="67"/>
      <c r="AY49" s="68"/>
      <c r="AZ49" s="68"/>
      <c r="BA49" s="68"/>
      <c r="BB49" s="64"/>
      <c r="BC49" s="30"/>
      <c r="BD49" s="30"/>
      <c r="BE49" s="30"/>
      <c r="BF49" s="30"/>
      <c r="BG49" s="30"/>
      <c r="BH49" s="64"/>
      <c r="BI49" s="30"/>
      <c r="BJ49" s="30"/>
      <c r="BM49" s="46"/>
      <c r="CC49" s="30"/>
    </row>
    <row r="50" spans="6:81" ht="17.25">
      <c r="F50" s="257">
        <f>AF10</f>
        <v>21</v>
      </c>
      <c r="G50" s="258"/>
      <c r="H50" s="258"/>
      <c r="I50" s="258"/>
      <c r="J50" s="258"/>
      <c r="K50" s="60" t="s">
        <v>41</v>
      </c>
      <c r="L50" s="60"/>
      <c r="M50" s="60"/>
      <c r="N50" s="60"/>
      <c r="R50" s="30" t="s">
        <v>103</v>
      </c>
      <c r="S50" s="247">
        <f>U37</f>
        <v>17880</v>
      </c>
      <c r="T50" s="247"/>
      <c r="U50" s="247"/>
      <c r="V50" s="247"/>
      <c r="W50" s="247"/>
      <c r="X50" s="30" t="s">
        <v>0</v>
      </c>
      <c r="Y50" s="30"/>
      <c r="Z50" s="46" t="s">
        <v>185</v>
      </c>
      <c r="AA50" s="46"/>
      <c r="AB50" s="247">
        <f>Y41</f>
        <v>18401</v>
      </c>
      <c r="AC50" s="247"/>
      <c r="AD50" s="247"/>
      <c r="AE50" s="247"/>
      <c r="AF50" s="247"/>
      <c r="AG50" s="46" t="s">
        <v>1</v>
      </c>
      <c r="AH50" s="30" t="s">
        <v>105</v>
      </c>
      <c r="AI50" s="30" t="s">
        <v>104</v>
      </c>
      <c r="AJ50" s="247">
        <f>AU41</f>
        <v>0</v>
      </c>
      <c r="AK50" s="247"/>
      <c r="AL50" s="247"/>
      <c r="AM50" s="247"/>
      <c r="AN50" s="247"/>
      <c r="AO50" s="247"/>
      <c r="AP50" s="247"/>
      <c r="AQ50" s="46" t="s">
        <v>138</v>
      </c>
      <c r="AR50" s="46" t="s">
        <v>106</v>
      </c>
      <c r="AT50" s="250">
        <f>IF(M6="","",IF((S50-AB50)*AJ50&lt;=0,0,(S50-AB50)*AJ50))</f>
        <v>0</v>
      </c>
      <c r="AU50" s="250"/>
      <c r="AV50" s="250"/>
      <c r="AW50" s="250"/>
      <c r="AX50" s="250"/>
      <c r="AY50" s="251"/>
      <c r="AZ50" s="251"/>
      <c r="BA50" s="251"/>
      <c r="BB50" s="62" t="s">
        <v>0</v>
      </c>
      <c r="BC50" s="63"/>
      <c r="BD50" s="30"/>
      <c r="BE50" s="30"/>
      <c r="BF50" s="30"/>
      <c r="BG50" s="30"/>
      <c r="BH50" s="64"/>
      <c r="BI50" s="30"/>
      <c r="BJ50" s="30"/>
      <c r="BM50" s="46"/>
      <c r="CC50" s="30"/>
    </row>
    <row r="51" spans="6:81" ht="9.75" customHeight="1">
      <c r="F51" s="65"/>
      <c r="G51" s="65"/>
      <c r="H51" s="65"/>
      <c r="I51" s="65"/>
      <c r="J51" s="66"/>
      <c r="R51" s="30"/>
      <c r="S51" s="61"/>
      <c r="T51" s="61"/>
      <c r="U51" s="61"/>
      <c r="V51" s="61"/>
      <c r="W51" s="61"/>
      <c r="X51" s="30"/>
      <c r="Y51" s="30"/>
      <c r="Z51" s="46"/>
      <c r="AA51" s="46"/>
      <c r="AB51" s="61"/>
      <c r="AC51" s="61"/>
      <c r="AD51" s="61"/>
      <c r="AE51" s="61"/>
      <c r="AF51" s="61"/>
      <c r="AG51" s="46"/>
      <c r="AH51" s="30"/>
      <c r="AI51" s="30"/>
      <c r="AJ51" s="61"/>
      <c r="AK51" s="61"/>
      <c r="AL51" s="61"/>
      <c r="AM51" s="61"/>
      <c r="AN51" s="61"/>
      <c r="AO51" s="61"/>
      <c r="AP51" s="61"/>
      <c r="AQ51" s="46"/>
      <c r="AR51" s="46"/>
      <c r="AT51" s="67"/>
      <c r="AU51" s="67"/>
      <c r="AV51" s="67"/>
      <c r="AW51" s="67"/>
      <c r="AX51" s="67"/>
      <c r="AY51" s="68"/>
      <c r="AZ51" s="68"/>
      <c r="BA51" s="68"/>
      <c r="BB51" s="64"/>
      <c r="BC51" s="30"/>
      <c r="BD51" s="30"/>
      <c r="BE51" s="30"/>
      <c r="BF51" s="30"/>
      <c r="BG51" s="30"/>
      <c r="BH51" s="64"/>
      <c r="BI51" s="30"/>
      <c r="BJ51" s="30"/>
      <c r="BM51" s="46"/>
      <c r="CC51" s="30"/>
    </row>
    <row r="52" spans="6:81" ht="17.25">
      <c r="F52" s="257">
        <f>AU10</f>
        <v>22</v>
      </c>
      <c r="G52" s="258"/>
      <c r="H52" s="258"/>
      <c r="I52" s="258"/>
      <c r="J52" s="258"/>
      <c r="K52" s="60" t="s">
        <v>41</v>
      </c>
      <c r="L52" s="60"/>
      <c r="M52" s="60"/>
      <c r="N52" s="60"/>
      <c r="R52" s="30" t="s">
        <v>103</v>
      </c>
      <c r="S52" s="247">
        <f>U37</f>
        <v>17880</v>
      </c>
      <c r="T52" s="247"/>
      <c r="U52" s="247"/>
      <c r="V52" s="247"/>
      <c r="W52" s="247"/>
      <c r="X52" s="30" t="s">
        <v>0</v>
      </c>
      <c r="Y52" s="30"/>
      <c r="Z52" s="46" t="s">
        <v>185</v>
      </c>
      <c r="AA52" s="46"/>
      <c r="AB52" s="247">
        <f>Y42</f>
        <v>17609</v>
      </c>
      <c r="AC52" s="247"/>
      <c r="AD52" s="247"/>
      <c r="AE52" s="247"/>
      <c r="AF52" s="247"/>
      <c r="AG52" s="46" t="s">
        <v>1</v>
      </c>
      <c r="AH52" s="30" t="s">
        <v>105</v>
      </c>
      <c r="AI52" s="30" t="s">
        <v>104</v>
      </c>
      <c r="AJ52" s="247">
        <f>AU42</f>
        <v>22</v>
      </c>
      <c r="AK52" s="247"/>
      <c r="AL52" s="247"/>
      <c r="AM52" s="247"/>
      <c r="AN52" s="247"/>
      <c r="AO52" s="247"/>
      <c r="AP52" s="247"/>
      <c r="AQ52" s="46" t="s">
        <v>138</v>
      </c>
      <c r="AR52" s="46" t="s">
        <v>106</v>
      </c>
      <c r="AT52" s="250">
        <f>IF(M6="","",IF((S52-AB52)*AJ52&lt;=0,0,(S52-AB52)*AJ52))</f>
        <v>5962</v>
      </c>
      <c r="AU52" s="250"/>
      <c r="AV52" s="250"/>
      <c r="AW52" s="250"/>
      <c r="AX52" s="250"/>
      <c r="AY52" s="251"/>
      <c r="AZ52" s="251"/>
      <c r="BA52" s="251"/>
      <c r="BB52" s="62" t="s">
        <v>0</v>
      </c>
      <c r="BC52" s="63"/>
      <c r="BD52" s="30"/>
      <c r="BE52" s="30"/>
      <c r="BF52" s="30"/>
      <c r="BG52" s="30"/>
      <c r="BH52" s="64"/>
      <c r="BI52" s="30"/>
      <c r="BJ52" s="30"/>
      <c r="BM52" s="46"/>
      <c r="CC52" s="30"/>
    </row>
    <row r="53" spans="6:81" ht="9.75" customHeight="1">
      <c r="F53" s="65"/>
      <c r="G53" s="65"/>
      <c r="H53" s="65"/>
      <c r="I53" s="65"/>
      <c r="J53" s="66"/>
      <c r="R53" s="30"/>
      <c r="S53" s="61"/>
      <c r="T53" s="61"/>
      <c r="U53" s="61"/>
      <c r="V53" s="61"/>
      <c r="W53" s="61"/>
      <c r="X53" s="30"/>
      <c r="Y53" s="30"/>
      <c r="Z53" s="46"/>
      <c r="AA53" s="46"/>
      <c r="AB53" s="61"/>
      <c r="AC53" s="61"/>
      <c r="AD53" s="61"/>
      <c r="AE53" s="61"/>
      <c r="AF53" s="61"/>
      <c r="AG53" s="46"/>
      <c r="AH53" s="30"/>
      <c r="AI53" s="30"/>
      <c r="AJ53" s="61"/>
      <c r="AK53" s="61"/>
      <c r="AL53" s="61"/>
      <c r="AM53" s="61"/>
      <c r="AN53" s="61"/>
      <c r="AO53" s="61"/>
      <c r="AP53" s="61"/>
      <c r="AQ53" s="46"/>
      <c r="AR53" s="46"/>
      <c r="AT53" s="67"/>
      <c r="AU53" s="67"/>
      <c r="AV53" s="67"/>
      <c r="AW53" s="67"/>
      <c r="AX53" s="67"/>
      <c r="AY53" s="68"/>
      <c r="AZ53" s="68"/>
      <c r="BA53" s="68"/>
      <c r="BB53" s="64"/>
      <c r="BC53" s="30"/>
      <c r="BD53" s="30"/>
      <c r="BE53" s="30"/>
      <c r="BF53" s="30"/>
      <c r="BG53" s="30"/>
      <c r="BH53" s="64"/>
      <c r="BI53" s="30"/>
      <c r="BJ53" s="30"/>
      <c r="BM53" s="46"/>
      <c r="CC53" s="30"/>
    </row>
    <row r="54" spans="6:81" ht="17.25">
      <c r="F54" s="257">
        <f>BJ10</f>
        <v>23</v>
      </c>
      <c r="G54" s="258"/>
      <c r="H54" s="258"/>
      <c r="I54" s="258"/>
      <c r="J54" s="258"/>
      <c r="K54" s="60" t="s">
        <v>41</v>
      </c>
      <c r="L54" s="60"/>
      <c r="M54" s="60"/>
      <c r="N54" s="60"/>
      <c r="R54" s="30" t="s">
        <v>103</v>
      </c>
      <c r="S54" s="247">
        <f>U37</f>
        <v>17880</v>
      </c>
      <c r="T54" s="247"/>
      <c r="U54" s="247"/>
      <c r="V54" s="247"/>
      <c r="W54" s="247"/>
      <c r="X54" s="30" t="s">
        <v>0</v>
      </c>
      <c r="Y54" s="30"/>
      <c r="Z54" s="46" t="s">
        <v>185</v>
      </c>
      <c r="AA54" s="46"/>
      <c r="AB54" s="247">
        <f>Y43</f>
        <v>16886</v>
      </c>
      <c r="AC54" s="247"/>
      <c r="AD54" s="247"/>
      <c r="AE54" s="247"/>
      <c r="AF54" s="247"/>
      <c r="AG54" s="46" t="s">
        <v>1</v>
      </c>
      <c r="AH54" s="30" t="s">
        <v>105</v>
      </c>
      <c r="AI54" s="30" t="s">
        <v>104</v>
      </c>
      <c r="AJ54" s="247">
        <f>AU43</f>
        <v>23</v>
      </c>
      <c r="AK54" s="247"/>
      <c r="AL54" s="247"/>
      <c r="AM54" s="247"/>
      <c r="AN54" s="247"/>
      <c r="AO54" s="247"/>
      <c r="AP54" s="247"/>
      <c r="AQ54" s="46" t="s">
        <v>138</v>
      </c>
      <c r="AR54" s="46" t="s">
        <v>106</v>
      </c>
      <c r="AT54" s="250">
        <f>IF(M6="","",IF((S54-AB54)*AJ54&lt;=0,0,(S54-AB54)*AJ54))</f>
        <v>22862</v>
      </c>
      <c r="AU54" s="250"/>
      <c r="AV54" s="250"/>
      <c r="AW54" s="250"/>
      <c r="AX54" s="250"/>
      <c r="AY54" s="251"/>
      <c r="AZ54" s="251"/>
      <c r="BA54" s="251"/>
      <c r="BB54" s="62" t="s">
        <v>0</v>
      </c>
      <c r="BC54" s="63"/>
      <c r="BD54" s="30"/>
      <c r="BE54" s="30"/>
      <c r="BF54" s="30"/>
      <c r="BG54" s="30"/>
      <c r="BH54" s="64"/>
      <c r="BI54" s="30"/>
      <c r="BJ54" s="30"/>
      <c r="BM54" s="46"/>
      <c r="CC54" s="30"/>
    </row>
    <row r="55" spans="85:93" ht="13.5">
      <c r="CG55" s="254"/>
      <c r="CH55" s="254"/>
      <c r="CI55" s="254"/>
      <c r="CJ55" s="254"/>
      <c r="CK55" s="254"/>
      <c r="CL55" s="254"/>
      <c r="CM55" s="254"/>
      <c r="CN55" s="254"/>
      <c r="CO55" s="254"/>
    </row>
    <row r="56" spans="85:93" ht="13.5">
      <c r="CG56" s="237"/>
      <c r="CH56" s="237"/>
      <c r="CI56" s="239"/>
      <c r="CJ56" s="239"/>
      <c r="CK56" s="239"/>
      <c r="CL56" s="239"/>
      <c r="CM56" s="239"/>
      <c r="CN56" s="239"/>
      <c r="CO56" s="239"/>
    </row>
    <row r="57" spans="85:101" ht="14.25">
      <c r="CG57" s="237"/>
      <c r="CH57" s="237"/>
      <c r="CI57" s="239"/>
      <c r="CJ57" s="239"/>
      <c r="CK57" s="239"/>
      <c r="CL57" s="239"/>
      <c r="CM57" s="239"/>
      <c r="CN57" s="239"/>
      <c r="CO57" s="239"/>
      <c r="CS57" s="252"/>
      <c r="CT57" s="253"/>
      <c r="CU57" s="253"/>
      <c r="CV57" s="253"/>
      <c r="CW57" s="253"/>
    </row>
    <row r="58" spans="85:93" ht="13.5">
      <c r="CG58" s="237"/>
      <c r="CH58" s="237"/>
      <c r="CI58" s="238"/>
      <c r="CJ58" s="238"/>
      <c r="CK58" s="238"/>
      <c r="CL58" s="238"/>
      <c r="CM58" s="238"/>
      <c r="CN58" s="238"/>
      <c r="CO58" s="238"/>
    </row>
  </sheetData>
  <sheetProtection password="B500" sheet="1" selectLockedCells="1"/>
  <mergeCells count="314">
    <mergeCell ref="AU43:AV43"/>
    <mergeCell ref="AW43:AX43"/>
    <mergeCell ref="BR22:BV22"/>
    <mergeCell ref="BR23:BV23"/>
    <mergeCell ref="BH22:BL22"/>
    <mergeCell ref="BH23:BL23"/>
    <mergeCell ref="BN22:BP22"/>
    <mergeCell ref="BN23:BP23"/>
    <mergeCell ref="AU40:AV40"/>
    <mergeCell ref="AW40:AX40"/>
    <mergeCell ref="AU41:AV41"/>
    <mergeCell ref="AW41:AX41"/>
    <mergeCell ref="AU42:AV42"/>
    <mergeCell ref="AW42:AX42"/>
    <mergeCell ref="E23:I23"/>
    <mergeCell ref="J22:N22"/>
    <mergeCell ref="J23:N23"/>
    <mergeCell ref="R42:X42"/>
    <mergeCell ref="E41:I41"/>
    <mergeCell ref="J41:K41"/>
    <mergeCell ref="R43:X43"/>
    <mergeCell ref="Y42:AB42"/>
    <mergeCell ref="Y43:AB43"/>
    <mergeCell ref="AS23:AW23"/>
    <mergeCell ref="AY22:BA22"/>
    <mergeCell ref="AY23:BA23"/>
    <mergeCell ref="AN29:AT29"/>
    <mergeCell ref="AU29:AZ29"/>
    <mergeCell ref="R41:X41"/>
    <mergeCell ref="R40:X40"/>
    <mergeCell ref="BC22:BG22"/>
    <mergeCell ref="BC23:BG23"/>
    <mergeCell ref="BF24:BG24"/>
    <mergeCell ref="AS24:AT24"/>
    <mergeCell ref="AU24:BE24"/>
    <mergeCell ref="X6:Y6"/>
    <mergeCell ref="AD16:AH17"/>
    <mergeCell ref="AI16:AI17"/>
    <mergeCell ref="Y21:AC21"/>
    <mergeCell ref="AJ22:AL22"/>
    <mergeCell ref="O10:P10"/>
    <mergeCell ref="W10:AC10"/>
    <mergeCell ref="AB12:AC12"/>
    <mergeCell ref="O12:AA12"/>
    <mergeCell ref="O8:AC8"/>
    <mergeCell ref="AB6:AL6"/>
    <mergeCell ref="O9:AC9"/>
    <mergeCell ref="AF10:AK10"/>
    <mergeCell ref="M6:W6"/>
    <mergeCell ref="Q10:V10"/>
    <mergeCell ref="B12:G12"/>
    <mergeCell ref="B9:N9"/>
    <mergeCell ref="B10:G10"/>
    <mergeCell ref="H10:N10"/>
    <mergeCell ref="H12:N12"/>
    <mergeCell ref="B6:L6"/>
    <mergeCell ref="B8:N8"/>
    <mergeCell ref="B11:G11"/>
    <mergeCell ref="BH43:BN43"/>
    <mergeCell ref="AZ40:BA40"/>
    <mergeCell ref="AZ41:BA41"/>
    <mergeCell ref="AZ42:BA42"/>
    <mergeCell ref="AZ43:BA43"/>
    <mergeCell ref="E3:AU3"/>
    <mergeCell ref="B4:AU4"/>
    <mergeCell ref="AJ16:AR17"/>
    <mergeCell ref="BH18:BL18"/>
    <mergeCell ref="B14:G14"/>
    <mergeCell ref="AS16:AW17"/>
    <mergeCell ref="AX16:AX17"/>
    <mergeCell ref="O16:S17"/>
    <mergeCell ref="T16:T17"/>
    <mergeCell ref="U16:AC17"/>
    <mergeCell ref="Y20:AC20"/>
    <mergeCell ref="O18:S18"/>
    <mergeCell ref="J18:N18"/>
    <mergeCell ref="U22:W22"/>
    <mergeCell ref="U21:W21"/>
    <mergeCell ref="O22:S22"/>
    <mergeCell ref="J21:N21"/>
    <mergeCell ref="Y40:AB40"/>
    <mergeCell ref="N28:R28"/>
    <mergeCell ref="S30:X30"/>
    <mergeCell ref="B24:N24"/>
    <mergeCell ref="Q24:AA24"/>
    <mergeCell ref="B18:D22"/>
    <mergeCell ref="Z29:AF29"/>
    <mergeCell ref="O19:S19"/>
    <mergeCell ref="U20:W20"/>
    <mergeCell ref="U18:W18"/>
    <mergeCell ref="D30:K30"/>
    <mergeCell ref="C41:D41"/>
    <mergeCell ref="S29:X29"/>
    <mergeCell ref="L30:R30"/>
    <mergeCell ref="U23:W23"/>
    <mergeCell ref="O20:S20"/>
    <mergeCell ref="O21:S21"/>
    <mergeCell ref="O24:P24"/>
    <mergeCell ref="AJ23:AL23"/>
    <mergeCell ref="AB24:AC24"/>
    <mergeCell ref="O23:S23"/>
    <mergeCell ref="Y41:AB41"/>
    <mergeCell ref="D31:K31"/>
    <mergeCell ref="L31:R31"/>
    <mergeCell ref="C27:BV27"/>
    <mergeCell ref="D29:K29"/>
    <mergeCell ref="L29:R29"/>
    <mergeCell ref="AN22:AR22"/>
    <mergeCell ref="AN23:AR23"/>
    <mergeCell ref="AP28:AT28"/>
    <mergeCell ref="AS22:AW22"/>
    <mergeCell ref="AQ24:AR24"/>
    <mergeCell ref="AD24:AE24"/>
    <mergeCell ref="AB28:AF28"/>
    <mergeCell ref="AF24:AP24"/>
    <mergeCell ref="B23:D23"/>
    <mergeCell ref="B15:N15"/>
    <mergeCell ref="AD20:AH20"/>
    <mergeCell ref="Y22:AC22"/>
    <mergeCell ref="Y23:AC23"/>
    <mergeCell ref="E18:I18"/>
    <mergeCell ref="AD22:AH22"/>
    <mergeCell ref="AD23:AH23"/>
    <mergeCell ref="Y18:AC18"/>
    <mergeCell ref="AD18:AH18"/>
    <mergeCell ref="E22:I22"/>
    <mergeCell ref="E19:I19"/>
    <mergeCell ref="B16:N16"/>
    <mergeCell ref="B17:I17"/>
    <mergeCell ref="J17:N17"/>
    <mergeCell ref="J19:N19"/>
    <mergeCell ref="E20:I20"/>
    <mergeCell ref="J20:N20"/>
    <mergeCell ref="E21:I21"/>
    <mergeCell ref="BH11:BT11"/>
    <mergeCell ref="H11:N11"/>
    <mergeCell ref="U19:W19"/>
    <mergeCell ref="Y19:AC19"/>
    <mergeCell ref="BF14:BG14"/>
    <mergeCell ref="AS13:BE13"/>
    <mergeCell ref="AS14:BE14"/>
    <mergeCell ref="AS15:AT15"/>
    <mergeCell ref="BR18:BV18"/>
    <mergeCell ref="AY18:BA18"/>
    <mergeCell ref="BH12:BT12"/>
    <mergeCell ref="AD15:AE15"/>
    <mergeCell ref="AF15:AP15"/>
    <mergeCell ref="AD12:AP12"/>
    <mergeCell ref="AQ12:AR12"/>
    <mergeCell ref="AQ14:AR14"/>
    <mergeCell ref="BH14:BT14"/>
    <mergeCell ref="AU15:BE15"/>
    <mergeCell ref="AQ13:AR13"/>
    <mergeCell ref="BF12:BG12"/>
    <mergeCell ref="H13:N13"/>
    <mergeCell ref="AB15:AC15"/>
    <mergeCell ref="O15:P15"/>
    <mergeCell ref="Q15:AA15"/>
    <mergeCell ref="O13:AA13"/>
    <mergeCell ref="AB14:AC14"/>
    <mergeCell ref="O14:AA14"/>
    <mergeCell ref="H14:N14"/>
    <mergeCell ref="AD19:AH19"/>
    <mergeCell ref="B13:G13"/>
    <mergeCell ref="AB11:AC11"/>
    <mergeCell ref="O11:AA11"/>
    <mergeCell ref="Z31:AF31"/>
    <mergeCell ref="AD13:AP13"/>
    <mergeCell ref="AB13:AC13"/>
    <mergeCell ref="AD21:AH21"/>
    <mergeCell ref="AJ21:AL21"/>
    <mergeCell ref="AN21:AR21"/>
    <mergeCell ref="BC20:BG20"/>
    <mergeCell ref="Z30:AF30"/>
    <mergeCell ref="AG30:AL30"/>
    <mergeCell ref="AY16:BG17"/>
    <mergeCell ref="BC21:BG21"/>
    <mergeCell ref="AJ18:AL18"/>
    <mergeCell ref="AJ20:AL20"/>
    <mergeCell ref="AN20:AR20"/>
    <mergeCell ref="AN18:AR18"/>
    <mergeCell ref="AS18:AW18"/>
    <mergeCell ref="BH21:BL21"/>
    <mergeCell ref="BU12:BV12"/>
    <mergeCell ref="BU13:BV13"/>
    <mergeCell ref="BU14:BV14"/>
    <mergeCell ref="AG29:AL29"/>
    <mergeCell ref="AQ15:AR15"/>
    <mergeCell ref="AD14:AP14"/>
    <mergeCell ref="BC18:BG18"/>
    <mergeCell ref="BR20:BV20"/>
    <mergeCell ref="BR19:BV19"/>
    <mergeCell ref="BM16:BM17"/>
    <mergeCell ref="BF15:BG15"/>
    <mergeCell ref="BH15:BI15"/>
    <mergeCell ref="BF13:BG13"/>
    <mergeCell ref="BH13:BT13"/>
    <mergeCell ref="BN16:BV17"/>
    <mergeCell ref="BU15:BV15"/>
    <mergeCell ref="BN21:BP21"/>
    <mergeCell ref="BN20:BP20"/>
    <mergeCell ref="AJ19:AL19"/>
    <mergeCell ref="AN19:AR19"/>
    <mergeCell ref="BH19:BL19"/>
    <mergeCell ref="BN19:BP19"/>
    <mergeCell ref="AS19:AW19"/>
    <mergeCell ref="BC19:BG19"/>
    <mergeCell ref="AS21:AW21"/>
    <mergeCell ref="AY21:BA21"/>
    <mergeCell ref="BI30:BN30"/>
    <mergeCell ref="AN30:AT30"/>
    <mergeCell ref="BB29:BH29"/>
    <mergeCell ref="BI29:BN29"/>
    <mergeCell ref="BD28:BH28"/>
    <mergeCell ref="AU30:AZ30"/>
    <mergeCell ref="BF11:BG11"/>
    <mergeCell ref="CG58:CH58"/>
    <mergeCell ref="CI58:CO58"/>
    <mergeCell ref="CG56:CH56"/>
    <mergeCell ref="CI56:CO56"/>
    <mergeCell ref="CG57:CH57"/>
    <mergeCell ref="CI57:CO57"/>
    <mergeCell ref="BL44:BM44"/>
    <mergeCell ref="BN44:BO44"/>
    <mergeCell ref="BB30:BH30"/>
    <mergeCell ref="AD10:AE10"/>
    <mergeCell ref="AD11:AP11"/>
    <mergeCell ref="AS10:AT10"/>
    <mergeCell ref="AL10:AR10"/>
    <mergeCell ref="AU10:AZ10"/>
    <mergeCell ref="AS11:BE11"/>
    <mergeCell ref="AQ11:AR11"/>
    <mergeCell ref="AS8:BG8"/>
    <mergeCell ref="BF6:BU6"/>
    <mergeCell ref="AZ6:BE6"/>
    <mergeCell ref="BH8:BV8"/>
    <mergeCell ref="AD9:AR9"/>
    <mergeCell ref="AS9:BG9"/>
    <mergeCell ref="AJ54:AP54"/>
    <mergeCell ref="AJ50:AP50"/>
    <mergeCell ref="AJ52:AP52"/>
    <mergeCell ref="S52:W52"/>
    <mergeCell ref="AY19:BA19"/>
    <mergeCell ref="BP10:BV10"/>
    <mergeCell ref="BH10:BI10"/>
    <mergeCell ref="BU11:BV11"/>
    <mergeCell ref="BH16:BL17"/>
    <mergeCell ref="BJ15:BT15"/>
    <mergeCell ref="AB50:AF50"/>
    <mergeCell ref="AT50:BA50"/>
    <mergeCell ref="F48:J48"/>
    <mergeCell ref="F50:J50"/>
    <mergeCell ref="CS57:CW57"/>
    <mergeCell ref="S46:W46"/>
    <mergeCell ref="AA46:AG46"/>
    <mergeCell ref="S48:W48"/>
    <mergeCell ref="CG55:CO55"/>
    <mergeCell ref="AT54:BA54"/>
    <mergeCell ref="AU46:BB46"/>
    <mergeCell ref="AK46:AQ46"/>
    <mergeCell ref="AB48:AF48"/>
    <mergeCell ref="AJ48:AP48"/>
    <mergeCell ref="AT48:BA48"/>
    <mergeCell ref="S54:W54"/>
    <mergeCell ref="AB54:AF54"/>
    <mergeCell ref="AB52:AF52"/>
    <mergeCell ref="AT52:BA52"/>
    <mergeCell ref="S50:W50"/>
    <mergeCell ref="C42:D42"/>
    <mergeCell ref="E42:I42"/>
    <mergeCell ref="J42:K42"/>
    <mergeCell ref="F52:J52"/>
    <mergeCell ref="F54:J54"/>
    <mergeCell ref="F46:N46"/>
    <mergeCell ref="C43:D43"/>
    <mergeCell ref="E43:I43"/>
    <mergeCell ref="J43:K43"/>
    <mergeCell ref="BU24:BV24"/>
    <mergeCell ref="D35:H35"/>
    <mergeCell ref="J40:K40"/>
    <mergeCell ref="D37:H37"/>
    <mergeCell ref="C40:D40"/>
    <mergeCell ref="K35:S35"/>
    <mergeCell ref="L37:M37"/>
    <mergeCell ref="N37:R37"/>
    <mergeCell ref="E40:I40"/>
    <mergeCell ref="BH24:BI24"/>
    <mergeCell ref="U37:Z37"/>
    <mergeCell ref="BB34:BN34"/>
    <mergeCell ref="U35:Z35"/>
    <mergeCell ref="AS34:BA34"/>
    <mergeCell ref="AN31:AT31"/>
    <mergeCell ref="AU31:AZ31"/>
    <mergeCell ref="BB31:BH31"/>
    <mergeCell ref="B28:C31"/>
    <mergeCell ref="D28:K28"/>
    <mergeCell ref="BN18:BP18"/>
    <mergeCell ref="BI31:BN31"/>
    <mergeCell ref="AG31:AL31"/>
    <mergeCell ref="S31:X31"/>
    <mergeCell ref="BJ24:BT24"/>
    <mergeCell ref="AS20:AW20"/>
    <mergeCell ref="BR21:BV21"/>
    <mergeCell ref="AY20:BA20"/>
    <mergeCell ref="E1:Y1"/>
    <mergeCell ref="BJ10:BO10"/>
    <mergeCell ref="AS12:BE12"/>
    <mergeCell ref="BH9:BV9"/>
    <mergeCell ref="B5:X5"/>
    <mergeCell ref="BH20:BL20"/>
    <mergeCell ref="BA10:BG10"/>
    <mergeCell ref="AM6:AS6"/>
    <mergeCell ref="AT6:AW6"/>
    <mergeCell ref="AD8:AR8"/>
  </mergeCells>
  <printOptions horizontalCentered="1" verticalCentered="1"/>
  <pageMargins left="0.2362204724409449" right="0.2362204724409449" top="0.2396875" bottom="0.5118110236220472" header="0.31496062992125984" footer="0.31496062992125984"/>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給付係</cp:lastModifiedBy>
  <cp:lastPrinted>2019-02-26T07:20:32Z</cp:lastPrinted>
  <dcterms:created xsi:type="dcterms:W3CDTF">1997-01-08T22:48:59Z</dcterms:created>
  <dcterms:modified xsi:type="dcterms:W3CDTF">2021-12-16T02:20:23Z</dcterms:modified>
  <cp:category/>
  <cp:version/>
  <cp:contentType/>
  <cp:contentStatus/>
</cp:coreProperties>
</file>